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- Completed all constellations\"/>
    </mc:Choice>
  </mc:AlternateContent>
  <xr:revisionPtr revIDLastSave="0" documentId="13_ncr:1_{5E7F453A-C018-4A4D-9368-2B805D48F9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7" r:id="rId1"/>
    <sheet name="Active 1" sheetId="1" r:id="rId2"/>
    <sheet name="Active 2" sheetId="4" r:id="rId3"/>
    <sheet name="Active 3" sheetId="5" r:id="rId4"/>
    <sheet name="Active 4" sheetId="6" r:id="rId5"/>
    <sheet name="BAV" sheetId="2" r:id="rId6"/>
    <sheet name="Baran et al (2018)" sheetId="3" r:id="rId7"/>
  </sheets>
  <calcPr calcId="181029"/>
</workbook>
</file>

<file path=xl/calcChain.xml><?xml version="1.0" encoding="utf-8"?>
<calcChain xmlns="http://schemas.openxmlformats.org/spreadsheetml/2006/main">
  <c r="E21" i="7" l="1"/>
  <c r="F21" i="7" s="1"/>
  <c r="G21" i="7" s="1"/>
  <c r="J21" i="7" s="1"/>
  <c r="Q21" i="7"/>
  <c r="E22" i="7"/>
  <c r="F22" i="7" s="1"/>
  <c r="G22" i="7" s="1"/>
  <c r="J22" i="7" s="1"/>
  <c r="Q22" i="7"/>
  <c r="E23" i="7"/>
  <c r="F23" i="7" s="1"/>
  <c r="G23" i="7" s="1"/>
  <c r="J23" i="7" s="1"/>
  <c r="Q23" i="7"/>
  <c r="E24" i="7"/>
  <c r="F24" i="7" s="1"/>
  <c r="G24" i="7" s="1"/>
  <c r="J24" i="7" s="1"/>
  <c r="Q24" i="7"/>
  <c r="E25" i="7"/>
  <c r="F25" i="7" s="1"/>
  <c r="G25" i="7" s="1"/>
  <c r="K25" i="7" s="1"/>
  <c r="Q25" i="7"/>
  <c r="E26" i="7"/>
  <c r="F26" i="7" s="1"/>
  <c r="G26" i="7" s="1"/>
  <c r="J26" i="7" s="1"/>
  <c r="Q26" i="7"/>
  <c r="E27" i="7"/>
  <c r="F27" i="7" s="1"/>
  <c r="G27" i="7" s="1"/>
  <c r="J27" i="7" s="1"/>
  <c r="Q27" i="7"/>
  <c r="E28" i="7"/>
  <c r="F28" i="7" s="1"/>
  <c r="G28" i="7" s="1"/>
  <c r="J28" i="7" s="1"/>
  <c r="Q28" i="7"/>
  <c r="E29" i="7"/>
  <c r="F29" i="7" s="1"/>
  <c r="G29" i="7"/>
  <c r="J29" i="7" s="1"/>
  <c r="Q29" i="7"/>
  <c r="E30" i="7"/>
  <c r="F30" i="7" s="1"/>
  <c r="G30" i="7" s="1"/>
  <c r="J30" i="7" s="1"/>
  <c r="Q30" i="7"/>
  <c r="E31" i="7"/>
  <c r="F31" i="7" s="1"/>
  <c r="G31" i="7" s="1"/>
  <c r="J31" i="7" s="1"/>
  <c r="Q31" i="7"/>
  <c r="E32" i="7"/>
  <c r="F32" i="7" s="1"/>
  <c r="G32" i="7" s="1"/>
  <c r="J32" i="7" s="1"/>
  <c r="Q32" i="7"/>
  <c r="E33" i="7"/>
  <c r="F33" i="7" s="1"/>
  <c r="G33" i="7" s="1"/>
  <c r="J33" i="7" s="1"/>
  <c r="Q33" i="7"/>
  <c r="E34" i="7"/>
  <c r="F34" i="7" s="1"/>
  <c r="G34" i="7" s="1"/>
  <c r="J34" i="7" s="1"/>
  <c r="Q34" i="7"/>
  <c r="E35" i="7"/>
  <c r="F35" i="7"/>
  <c r="G35" i="7" s="1"/>
  <c r="J35" i="7" s="1"/>
  <c r="Q35" i="7"/>
  <c r="E36" i="7"/>
  <c r="F36" i="7" s="1"/>
  <c r="G36" i="7" s="1"/>
  <c r="J36" i="7" s="1"/>
  <c r="Q36" i="7"/>
  <c r="E37" i="7"/>
  <c r="F37" i="7" s="1"/>
  <c r="G37" i="7" s="1"/>
  <c r="J37" i="7" s="1"/>
  <c r="Q37" i="7"/>
  <c r="E38" i="7"/>
  <c r="F38" i="7" s="1"/>
  <c r="G38" i="7" s="1"/>
  <c r="J38" i="7" s="1"/>
  <c r="Q38" i="7"/>
  <c r="E39" i="7"/>
  <c r="F39" i="7"/>
  <c r="G39" i="7" s="1"/>
  <c r="J39" i="7" s="1"/>
  <c r="Q39" i="7"/>
  <c r="E40" i="7"/>
  <c r="F40" i="7" s="1"/>
  <c r="G40" i="7" s="1"/>
  <c r="J40" i="7" s="1"/>
  <c r="Q40" i="7"/>
  <c r="E41" i="7"/>
  <c r="F41" i="7" s="1"/>
  <c r="G41" i="7" s="1"/>
  <c r="J41" i="7" s="1"/>
  <c r="Q41" i="7"/>
  <c r="E42" i="7"/>
  <c r="F42" i="7"/>
  <c r="G42" i="7" s="1"/>
  <c r="J42" i="7" s="1"/>
  <c r="Q42" i="7"/>
  <c r="E43" i="7"/>
  <c r="F43" i="7" s="1"/>
  <c r="G43" i="7" s="1"/>
  <c r="J43" i="7" s="1"/>
  <c r="Q43" i="7"/>
  <c r="E44" i="7"/>
  <c r="F44" i="7" s="1"/>
  <c r="G44" i="7" s="1"/>
  <c r="J44" i="7" s="1"/>
  <c r="Q44" i="7"/>
  <c r="E45" i="7"/>
  <c r="F45" i="7" s="1"/>
  <c r="G45" i="7" s="1"/>
  <c r="J45" i="7" s="1"/>
  <c r="Q45" i="7"/>
  <c r="E46" i="7"/>
  <c r="F46" i="7" s="1"/>
  <c r="G46" i="7" s="1"/>
  <c r="J46" i="7" s="1"/>
  <c r="Q46" i="7"/>
  <c r="E47" i="7"/>
  <c r="F47" i="7" s="1"/>
  <c r="G47" i="7" s="1"/>
  <c r="J47" i="7" s="1"/>
  <c r="Q47" i="7"/>
  <c r="E48" i="7"/>
  <c r="F48" i="7" s="1"/>
  <c r="G48" i="7" s="1"/>
  <c r="J48" i="7" s="1"/>
  <c r="Q48" i="7"/>
  <c r="E49" i="7"/>
  <c r="F49" i="7" s="1"/>
  <c r="G49" i="7" s="1"/>
  <c r="J49" i="7" s="1"/>
  <c r="Q49" i="7"/>
  <c r="E50" i="7"/>
  <c r="F50" i="7" s="1"/>
  <c r="G50" i="7" s="1"/>
  <c r="J50" i="7" s="1"/>
  <c r="Q50" i="7"/>
  <c r="E51" i="7"/>
  <c r="F51" i="7" s="1"/>
  <c r="G51" i="7" s="1"/>
  <c r="J51" i="7" s="1"/>
  <c r="Q51" i="7"/>
  <c r="E52" i="7"/>
  <c r="F52" i="7" s="1"/>
  <c r="G52" i="7" s="1"/>
  <c r="J52" i="7" s="1"/>
  <c r="Q52" i="7"/>
  <c r="E53" i="7"/>
  <c r="F53" i="7" s="1"/>
  <c r="G53" i="7"/>
  <c r="J53" i="7" s="1"/>
  <c r="Q53" i="7"/>
  <c r="E54" i="7"/>
  <c r="F54" i="7" s="1"/>
  <c r="G54" i="7" s="1"/>
  <c r="J54" i="7" s="1"/>
  <c r="Q54" i="7"/>
  <c r="E55" i="7"/>
  <c r="F55" i="7" s="1"/>
  <c r="G55" i="7" s="1"/>
  <c r="J55" i="7" s="1"/>
  <c r="Q55" i="7"/>
  <c r="E56" i="7"/>
  <c r="F56" i="7" s="1"/>
  <c r="G56" i="7" s="1"/>
  <c r="J56" i="7" s="1"/>
  <c r="Q56" i="7"/>
  <c r="E57" i="7"/>
  <c r="F57" i="7" s="1"/>
  <c r="G57" i="7" s="1"/>
  <c r="J57" i="7" s="1"/>
  <c r="Q57" i="7"/>
  <c r="E58" i="7"/>
  <c r="F58" i="7" s="1"/>
  <c r="G58" i="7" s="1"/>
  <c r="J58" i="7" s="1"/>
  <c r="Q58" i="7"/>
  <c r="E59" i="7"/>
  <c r="F59" i="7"/>
  <c r="G59" i="7" s="1"/>
  <c r="J59" i="7" s="1"/>
  <c r="Q59" i="7"/>
  <c r="E60" i="7"/>
  <c r="F60" i="7" s="1"/>
  <c r="G60" i="7" s="1"/>
  <c r="J60" i="7" s="1"/>
  <c r="Q60" i="7"/>
  <c r="E61" i="7"/>
  <c r="F61" i="7" s="1"/>
  <c r="G61" i="7" s="1"/>
  <c r="J61" i="7" s="1"/>
  <c r="Q61" i="7"/>
  <c r="E62" i="7"/>
  <c r="F62" i="7" s="1"/>
  <c r="G62" i="7" s="1"/>
  <c r="J62" i="7" s="1"/>
  <c r="Q62" i="7"/>
  <c r="E63" i="7"/>
  <c r="F63" i="7"/>
  <c r="G63" i="7" s="1"/>
  <c r="J63" i="7" s="1"/>
  <c r="Q63" i="7"/>
  <c r="E64" i="7"/>
  <c r="F64" i="7" s="1"/>
  <c r="G64" i="7" s="1"/>
  <c r="J64" i="7" s="1"/>
  <c r="Q64" i="7"/>
  <c r="E65" i="7"/>
  <c r="F65" i="7" s="1"/>
  <c r="G65" i="7" s="1"/>
  <c r="J65" i="7" s="1"/>
  <c r="Q65" i="7"/>
  <c r="E66" i="7"/>
  <c r="F66" i="7"/>
  <c r="G66" i="7" s="1"/>
  <c r="J66" i="7" s="1"/>
  <c r="Q66" i="7"/>
  <c r="E67" i="7"/>
  <c r="F67" i="7" s="1"/>
  <c r="G67" i="7" s="1"/>
  <c r="J67" i="7" s="1"/>
  <c r="Q67" i="7"/>
  <c r="E68" i="7"/>
  <c r="F68" i="7" s="1"/>
  <c r="G68" i="7" s="1"/>
  <c r="J68" i="7" s="1"/>
  <c r="Q68" i="7"/>
  <c r="E69" i="7"/>
  <c r="F69" i="7" s="1"/>
  <c r="G69" i="7" s="1"/>
  <c r="J69" i="7" s="1"/>
  <c r="Q69" i="7"/>
  <c r="E70" i="7"/>
  <c r="F70" i="7" s="1"/>
  <c r="G70" i="7" s="1"/>
  <c r="J70" i="7" s="1"/>
  <c r="Q70" i="7"/>
  <c r="E71" i="7"/>
  <c r="F71" i="7" s="1"/>
  <c r="G71" i="7" s="1"/>
  <c r="J71" i="7" s="1"/>
  <c r="Q71" i="7"/>
  <c r="E72" i="7"/>
  <c r="F72" i="7" s="1"/>
  <c r="G72" i="7" s="1"/>
  <c r="J72" i="7" s="1"/>
  <c r="Q72" i="7"/>
  <c r="E73" i="7"/>
  <c r="F73" i="7" s="1"/>
  <c r="G73" i="7" s="1"/>
  <c r="I73" i="7" s="1"/>
  <c r="Q73" i="7"/>
  <c r="E74" i="7"/>
  <c r="F74" i="7" s="1"/>
  <c r="G74" i="7" s="1"/>
  <c r="I74" i="7" s="1"/>
  <c r="Q74" i="7"/>
  <c r="E75" i="7"/>
  <c r="F75" i="7" s="1"/>
  <c r="G75" i="7" s="1"/>
  <c r="I75" i="7" s="1"/>
  <c r="Q75" i="7"/>
  <c r="E76" i="7"/>
  <c r="F76" i="7" s="1"/>
  <c r="G76" i="7" s="1"/>
  <c r="I76" i="7" s="1"/>
  <c r="Q76" i="7"/>
  <c r="E77" i="7"/>
  <c r="F77" i="7" s="1"/>
  <c r="G77" i="7" s="1"/>
  <c r="I77" i="7" s="1"/>
  <c r="Q77" i="7"/>
  <c r="E78" i="7"/>
  <c r="F78" i="7" s="1"/>
  <c r="G78" i="7" s="1"/>
  <c r="I78" i="7" s="1"/>
  <c r="Q78" i="7"/>
  <c r="E79" i="7"/>
  <c r="F79" i="7"/>
  <c r="G79" i="7" s="1"/>
  <c r="I79" i="7" s="1"/>
  <c r="Q79" i="7"/>
  <c r="E80" i="7"/>
  <c r="F80" i="7" s="1"/>
  <c r="G80" i="7" s="1"/>
  <c r="I80" i="7" s="1"/>
  <c r="Q80" i="7"/>
  <c r="E81" i="7"/>
  <c r="F81" i="7" s="1"/>
  <c r="G81" i="7" s="1"/>
  <c r="I81" i="7" s="1"/>
  <c r="Q81" i="7"/>
  <c r="E82" i="7"/>
  <c r="F82" i="7"/>
  <c r="G82" i="7" s="1"/>
  <c r="I82" i="7" s="1"/>
  <c r="Q82" i="7"/>
  <c r="E83" i="7"/>
  <c r="F83" i="7" s="1"/>
  <c r="G83" i="7" s="1"/>
  <c r="I83" i="7" s="1"/>
  <c r="Q83" i="7"/>
  <c r="E84" i="7"/>
  <c r="F84" i="7" s="1"/>
  <c r="G84" i="7" s="1"/>
  <c r="I84" i="7" s="1"/>
  <c r="Q84" i="7"/>
  <c r="E85" i="7"/>
  <c r="F85" i="7" s="1"/>
  <c r="G85" i="7"/>
  <c r="I85" i="7" s="1"/>
  <c r="Q85" i="7"/>
  <c r="E86" i="7"/>
  <c r="F86" i="7" s="1"/>
  <c r="G86" i="7" s="1"/>
  <c r="I86" i="7" s="1"/>
  <c r="Q86" i="7"/>
  <c r="E87" i="7"/>
  <c r="F87" i="7" s="1"/>
  <c r="G87" i="7"/>
  <c r="I87" i="7" s="1"/>
  <c r="Q87" i="7"/>
  <c r="E88" i="7"/>
  <c r="F88" i="7" s="1"/>
  <c r="G88" i="7" s="1"/>
  <c r="I88" i="7" s="1"/>
  <c r="Q88" i="7"/>
  <c r="E89" i="7"/>
  <c r="F89" i="7" s="1"/>
  <c r="G89" i="7" s="1"/>
  <c r="I89" i="7" s="1"/>
  <c r="Q89" i="7"/>
  <c r="E90" i="7"/>
  <c r="F90" i="7" s="1"/>
  <c r="G90" i="7" s="1"/>
  <c r="I90" i="7" s="1"/>
  <c r="Q90" i="7"/>
  <c r="E91" i="7"/>
  <c r="F91" i="7"/>
  <c r="G91" i="7" s="1"/>
  <c r="I91" i="7" s="1"/>
  <c r="Q91" i="7"/>
  <c r="E92" i="7"/>
  <c r="F92" i="7" s="1"/>
  <c r="G92" i="7" s="1"/>
  <c r="I92" i="7" s="1"/>
  <c r="Q92" i="7"/>
  <c r="E93" i="7"/>
  <c r="F93" i="7" s="1"/>
  <c r="G93" i="7" s="1"/>
  <c r="I93" i="7" s="1"/>
  <c r="Q93" i="7"/>
  <c r="E94" i="7"/>
  <c r="F94" i="7" s="1"/>
  <c r="G94" i="7" s="1"/>
  <c r="I94" i="7" s="1"/>
  <c r="Q94" i="7"/>
  <c r="E95" i="7"/>
  <c r="F95" i="7"/>
  <c r="G95" i="7" s="1"/>
  <c r="I95" i="7" s="1"/>
  <c r="Q95" i="7"/>
  <c r="E96" i="7"/>
  <c r="F96" i="7" s="1"/>
  <c r="G96" i="7" s="1"/>
  <c r="I96" i="7" s="1"/>
  <c r="Q96" i="7"/>
  <c r="E97" i="7"/>
  <c r="F97" i="7" s="1"/>
  <c r="G97" i="7" s="1"/>
  <c r="I97" i="7" s="1"/>
  <c r="Q97" i="7"/>
  <c r="E98" i="7"/>
  <c r="F98" i="7"/>
  <c r="G98" i="7" s="1"/>
  <c r="I98" i="7" s="1"/>
  <c r="Q98" i="7"/>
  <c r="E99" i="7"/>
  <c r="F99" i="7" s="1"/>
  <c r="G99" i="7" s="1"/>
  <c r="I99" i="7" s="1"/>
  <c r="Q99" i="7"/>
  <c r="E100" i="7"/>
  <c r="F100" i="7" s="1"/>
  <c r="G100" i="7" s="1"/>
  <c r="I100" i="7" s="1"/>
  <c r="Q100" i="7"/>
  <c r="E101" i="7"/>
  <c r="F101" i="7" s="1"/>
  <c r="G101" i="7"/>
  <c r="I101" i="7" s="1"/>
  <c r="Q101" i="7"/>
  <c r="E102" i="7"/>
  <c r="F102" i="7" s="1"/>
  <c r="G102" i="7" s="1"/>
  <c r="I102" i="7" s="1"/>
  <c r="Q102" i="7"/>
  <c r="E103" i="7"/>
  <c r="F103" i="7"/>
  <c r="G103" i="7"/>
  <c r="I103" i="7" s="1"/>
  <c r="Q103" i="7"/>
  <c r="E104" i="7"/>
  <c r="F104" i="7" s="1"/>
  <c r="G104" i="7" s="1"/>
  <c r="I104" i="7" s="1"/>
  <c r="Q104" i="7"/>
  <c r="E105" i="7"/>
  <c r="F105" i="7" s="1"/>
  <c r="G105" i="7" s="1"/>
  <c r="I105" i="7" s="1"/>
  <c r="Q105" i="7"/>
  <c r="E106" i="7"/>
  <c r="F106" i="7" s="1"/>
  <c r="G106" i="7" s="1"/>
  <c r="I106" i="7" s="1"/>
  <c r="Q106" i="7"/>
  <c r="E107" i="7"/>
  <c r="F107" i="7" s="1"/>
  <c r="G107" i="7" s="1"/>
  <c r="I107" i="7" s="1"/>
  <c r="Q107" i="7"/>
  <c r="E108" i="7"/>
  <c r="F108" i="7" s="1"/>
  <c r="G108" i="7" s="1"/>
  <c r="I108" i="7"/>
  <c r="Q108" i="7"/>
  <c r="E109" i="7"/>
  <c r="F109" i="7" s="1"/>
  <c r="G109" i="7"/>
  <c r="I109" i="7" s="1"/>
  <c r="Q109" i="7"/>
  <c r="E110" i="7"/>
  <c r="F110" i="7" s="1"/>
  <c r="G110" i="7" s="1"/>
  <c r="I110" i="7" s="1"/>
  <c r="Q110" i="7"/>
  <c r="E111" i="7"/>
  <c r="F111" i="7"/>
  <c r="G111" i="7"/>
  <c r="I111" i="7" s="1"/>
  <c r="Q111" i="7"/>
  <c r="E112" i="7"/>
  <c r="F112" i="7" s="1"/>
  <c r="G112" i="7" s="1"/>
  <c r="I112" i="7" s="1"/>
  <c r="Q112" i="7"/>
  <c r="E113" i="7"/>
  <c r="F113" i="7" s="1"/>
  <c r="G113" i="7" s="1"/>
  <c r="I113" i="7" s="1"/>
  <c r="Q113" i="7"/>
  <c r="E114" i="7"/>
  <c r="F114" i="7" s="1"/>
  <c r="G114" i="7" s="1"/>
  <c r="I114" i="7" s="1"/>
  <c r="Q114" i="7"/>
  <c r="E115" i="7"/>
  <c r="F115" i="7" s="1"/>
  <c r="G115" i="7" s="1"/>
  <c r="I115" i="7" s="1"/>
  <c r="Q115" i="7"/>
  <c r="E116" i="7"/>
  <c r="F116" i="7" s="1"/>
  <c r="G116" i="7" s="1"/>
  <c r="I116" i="7" s="1"/>
  <c r="Q116" i="7"/>
  <c r="E117" i="7"/>
  <c r="F117" i="7" s="1"/>
  <c r="G117" i="7"/>
  <c r="I117" i="7" s="1"/>
  <c r="Q117" i="7"/>
  <c r="E118" i="7"/>
  <c r="F118" i="7" s="1"/>
  <c r="G118" i="7" s="1"/>
  <c r="I118" i="7" s="1"/>
  <c r="Q118" i="7"/>
  <c r="E119" i="7"/>
  <c r="F119" i="7" s="1"/>
  <c r="G119" i="7" s="1"/>
  <c r="J119" i="7" s="1"/>
  <c r="Q119" i="7"/>
  <c r="E120" i="7"/>
  <c r="F120" i="7" s="1"/>
  <c r="G120" i="7" s="1"/>
  <c r="J120" i="7" s="1"/>
  <c r="Q120" i="7"/>
  <c r="E121" i="7"/>
  <c r="F121" i="7" s="1"/>
  <c r="G121" i="7" s="1"/>
  <c r="I121" i="7" s="1"/>
  <c r="Q121" i="7"/>
  <c r="E122" i="7"/>
  <c r="F122" i="7" s="1"/>
  <c r="G122" i="7" s="1"/>
  <c r="I122" i="7" s="1"/>
  <c r="Q122" i="7"/>
  <c r="E123" i="7"/>
  <c r="F123" i="7" s="1"/>
  <c r="G123" i="7" s="1"/>
  <c r="I123" i="7" s="1"/>
  <c r="Q123" i="7"/>
  <c r="E124" i="7"/>
  <c r="F124" i="7" s="1"/>
  <c r="G124" i="7" s="1"/>
  <c r="I124" i="7" s="1"/>
  <c r="Q124" i="7"/>
  <c r="E125" i="7"/>
  <c r="F125" i="7" s="1"/>
  <c r="G125" i="7"/>
  <c r="I125" i="7" s="1"/>
  <c r="Q125" i="7"/>
  <c r="E126" i="7"/>
  <c r="F126" i="7" s="1"/>
  <c r="G126" i="7" s="1"/>
  <c r="I126" i="7" s="1"/>
  <c r="Q126" i="7"/>
  <c r="E127" i="7"/>
  <c r="F127" i="7" s="1"/>
  <c r="G127" i="7" s="1"/>
  <c r="I127" i="7" s="1"/>
  <c r="Q127" i="7"/>
  <c r="E128" i="7"/>
  <c r="F128" i="7" s="1"/>
  <c r="G128" i="7" s="1"/>
  <c r="I128" i="7" s="1"/>
  <c r="Q128" i="7"/>
  <c r="E129" i="7"/>
  <c r="F129" i="7" s="1"/>
  <c r="G129" i="7" s="1"/>
  <c r="I129" i="7" s="1"/>
  <c r="Q129" i="7"/>
  <c r="E130" i="7"/>
  <c r="F130" i="7" s="1"/>
  <c r="G130" i="7" s="1"/>
  <c r="I130" i="7" s="1"/>
  <c r="Q130" i="7"/>
  <c r="E131" i="7"/>
  <c r="F131" i="7" s="1"/>
  <c r="G131" i="7" s="1"/>
  <c r="I131" i="7" s="1"/>
  <c r="Q131" i="7"/>
  <c r="E132" i="7"/>
  <c r="F132" i="7" s="1"/>
  <c r="G132" i="7" s="1"/>
  <c r="I132" i="7" s="1"/>
  <c r="Q132" i="7"/>
  <c r="E133" i="7"/>
  <c r="F133" i="7" s="1"/>
  <c r="G133" i="7"/>
  <c r="I133" i="7" s="1"/>
  <c r="Q133" i="7"/>
  <c r="E134" i="7"/>
  <c r="F134" i="7" s="1"/>
  <c r="G134" i="7" s="1"/>
  <c r="I134" i="7" s="1"/>
  <c r="Q134" i="7"/>
  <c r="E135" i="7"/>
  <c r="F135" i="7" s="1"/>
  <c r="G135" i="7" s="1"/>
  <c r="I135" i="7" s="1"/>
  <c r="Q135" i="7"/>
  <c r="E136" i="7"/>
  <c r="F136" i="7" s="1"/>
  <c r="G136" i="7" s="1"/>
  <c r="I136" i="7" s="1"/>
  <c r="Q136" i="7"/>
  <c r="E137" i="7"/>
  <c r="F137" i="7" s="1"/>
  <c r="G137" i="7" s="1"/>
  <c r="I137" i="7" s="1"/>
  <c r="Q137" i="7"/>
  <c r="E138" i="7"/>
  <c r="F138" i="7" s="1"/>
  <c r="G138" i="7" s="1"/>
  <c r="I138" i="7" s="1"/>
  <c r="Q138" i="7"/>
  <c r="E139" i="7"/>
  <c r="F139" i="7" s="1"/>
  <c r="G139" i="7" s="1"/>
  <c r="I139" i="7" s="1"/>
  <c r="Q139" i="7"/>
  <c r="E140" i="7"/>
  <c r="F140" i="7" s="1"/>
  <c r="G140" i="7" s="1"/>
  <c r="I140" i="7" s="1"/>
  <c r="Q140" i="7"/>
  <c r="E141" i="7"/>
  <c r="F141" i="7" s="1"/>
  <c r="G141" i="7"/>
  <c r="I141" i="7" s="1"/>
  <c r="Q141" i="7"/>
  <c r="E142" i="7"/>
  <c r="F142" i="7" s="1"/>
  <c r="G142" i="7" s="1"/>
  <c r="I142" i="7" s="1"/>
  <c r="Q142" i="7"/>
  <c r="E143" i="7"/>
  <c r="F143" i="7" s="1"/>
  <c r="G143" i="7" s="1"/>
  <c r="I143" i="7" s="1"/>
  <c r="Q143" i="7"/>
  <c r="E144" i="7"/>
  <c r="F144" i="7" s="1"/>
  <c r="G144" i="7" s="1"/>
  <c r="I144" i="7" s="1"/>
  <c r="Q144" i="7"/>
  <c r="E145" i="7"/>
  <c r="F145" i="7" s="1"/>
  <c r="G145" i="7" s="1"/>
  <c r="I145" i="7" s="1"/>
  <c r="Q145" i="7"/>
  <c r="E146" i="7"/>
  <c r="F146" i="7" s="1"/>
  <c r="G146" i="7" s="1"/>
  <c r="I146" i="7" s="1"/>
  <c r="Q146" i="7"/>
  <c r="E147" i="7"/>
  <c r="F147" i="7" s="1"/>
  <c r="G147" i="7" s="1"/>
  <c r="I147" i="7" s="1"/>
  <c r="Q147" i="7"/>
  <c r="E148" i="7"/>
  <c r="F148" i="7" s="1"/>
  <c r="G148" i="7" s="1"/>
  <c r="I148" i="7" s="1"/>
  <c r="Q148" i="7"/>
  <c r="E149" i="7"/>
  <c r="F149" i="7" s="1"/>
  <c r="G149" i="7"/>
  <c r="I149" i="7" s="1"/>
  <c r="Q149" i="7"/>
  <c r="E150" i="7"/>
  <c r="F150" i="7" s="1"/>
  <c r="G150" i="7" s="1"/>
  <c r="I150" i="7" s="1"/>
  <c r="Q150" i="7"/>
  <c r="E151" i="7"/>
  <c r="F151" i="7" s="1"/>
  <c r="G151" i="7" s="1"/>
  <c r="I151" i="7" s="1"/>
  <c r="Q151" i="7"/>
  <c r="E152" i="7"/>
  <c r="F152" i="7" s="1"/>
  <c r="G152" i="7" s="1"/>
  <c r="I152" i="7" s="1"/>
  <c r="Q152" i="7"/>
  <c r="E153" i="7"/>
  <c r="F153" i="7" s="1"/>
  <c r="G153" i="7" s="1"/>
  <c r="I153" i="7" s="1"/>
  <c r="Q153" i="7"/>
  <c r="E154" i="7"/>
  <c r="F154" i="7" s="1"/>
  <c r="G154" i="7" s="1"/>
  <c r="I154" i="7" s="1"/>
  <c r="Q154" i="7"/>
  <c r="E155" i="7"/>
  <c r="F155" i="7" s="1"/>
  <c r="G155" i="7" s="1"/>
  <c r="I155" i="7" s="1"/>
  <c r="Q155" i="7"/>
  <c r="E156" i="7"/>
  <c r="F156" i="7" s="1"/>
  <c r="G156" i="7" s="1"/>
  <c r="I156" i="7" s="1"/>
  <c r="Q156" i="7"/>
  <c r="E157" i="7"/>
  <c r="F157" i="7" s="1"/>
  <c r="G157" i="7" s="1"/>
  <c r="I157" i="7"/>
  <c r="Q157" i="7"/>
  <c r="E158" i="7"/>
  <c r="F158" i="7" s="1"/>
  <c r="G158" i="7" s="1"/>
  <c r="I158" i="7" s="1"/>
  <c r="Q158" i="7"/>
  <c r="E159" i="7"/>
  <c r="F159" i="7"/>
  <c r="G159" i="7" s="1"/>
  <c r="I159" i="7" s="1"/>
  <c r="Q159" i="7"/>
  <c r="E160" i="7"/>
  <c r="F160" i="7" s="1"/>
  <c r="G160" i="7" s="1"/>
  <c r="I160" i="7" s="1"/>
  <c r="Q160" i="7"/>
  <c r="E161" i="7"/>
  <c r="F161" i="7" s="1"/>
  <c r="G161" i="7" s="1"/>
  <c r="I161" i="7" s="1"/>
  <c r="Q161" i="7"/>
  <c r="E162" i="7"/>
  <c r="F162" i="7" s="1"/>
  <c r="G162" i="7" s="1"/>
  <c r="I162" i="7" s="1"/>
  <c r="Q162" i="7"/>
  <c r="E163" i="7"/>
  <c r="F163" i="7" s="1"/>
  <c r="G163" i="7" s="1"/>
  <c r="I163" i="7" s="1"/>
  <c r="Q163" i="7"/>
  <c r="E164" i="7"/>
  <c r="F164" i="7" s="1"/>
  <c r="G164" i="7"/>
  <c r="I164" i="7" s="1"/>
  <c r="Q164" i="7"/>
  <c r="E165" i="7"/>
  <c r="F165" i="7" s="1"/>
  <c r="G165" i="7" s="1"/>
  <c r="I165" i="7" s="1"/>
  <c r="Q165" i="7"/>
  <c r="E166" i="7"/>
  <c r="F166" i="7" s="1"/>
  <c r="G166" i="7" s="1"/>
  <c r="I166" i="7" s="1"/>
  <c r="Q166" i="7"/>
  <c r="E167" i="7"/>
  <c r="F167" i="7" s="1"/>
  <c r="G167" i="7" s="1"/>
  <c r="I167" i="7" s="1"/>
  <c r="Q167" i="7"/>
  <c r="E168" i="7"/>
  <c r="F168" i="7"/>
  <c r="G168" i="7" s="1"/>
  <c r="I168" i="7" s="1"/>
  <c r="Q168" i="7"/>
  <c r="E169" i="7"/>
  <c r="F169" i="7" s="1"/>
  <c r="G169" i="7" s="1"/>
  <c r="I169" i="7" s="1"/>
  <c r="Q169" i="7"/>
  <c r="E170" i="7"/>
  <c r="F170" i="7" s="1"/>
  <c r="G170" i="7" s="1"/>
  <c r="I170" i="7" s="1"/>
  <c r="Q170" i="7"/>
  <c r="E171" i="7"/>
  <c r="F171" i="7"/>
  <c r="G171" i="7" s="1"/>
  <c r="I171" i="7" s="1"/>
  <c r="Q171" i="7"/>
  <c r="E172" i="7"/>
  <c r="F172" i="7" s="1"/>
  <c r="G172" i="7" s="1"/>
  <c r="I172" i="7" s="1"/>
  <c r="Q172" i="7"/>
  <c r="E173" i="7"/>
  <c r="F173" i="7" s="1"/>
  <c r="G173" i="7" s="1"/>
  <c r="I173" i="7" s="1"/>
  <c r="Q173" i="7"/>
  <c r="E174" i="7"/>
  <c r="F174" i="7" s="1"/>
  <c r="G174" i="7" s="1"/>
  <c r="I174" i="7" s="1"/>
  <c r="Q174" i="7"/>
  <c r="E175" i="7"/>
  <c r="F175" i="7"/>
  <c r="G175" i="7" s="1"/>
  <c r="I175" i="7" s="1"/>
  <c r="Q175" i="7"/>
  <c r="E176" i="7"/>
  <c r="F176" i="7" s="1"/>
  <c r="G176" i="7" s="1"/>
  <c r="I176" i="7" s="1"/>
  <c r="Q176" i="7"/>
  <c r="E177" i="7"/>
  <c r="F177" i="7" s="1"/>
  <c r="G177" i="7" s="1"/>
  <c r="I177" i="7" s="1"/>
  <c r="Q177" i="7"/>
  <c r="E178" i="7"/>
  <c r="F178" i="7" s="1"/>
  <c r="G178" i="7" s="1"/>
  <c r="I178" i="7" s="1"/>
  <c r="Q178" i="7"/>
  <c r="E179" i="7"/>
  <c r="F179" i="7"/>
  <c r="G179" i="7" s="1"/>
  <c r="I179" i="7" s="1"/>
  <c r="Q179" i="7"/>
  <c r="E180" i="7"/>
  <c r="F180" i="7"/>
  <c r="G180" i="7" s="1"/>
  <c r="I180" i="7" s="1"/>
  <c r="Q180" i="7"/>
  <c r="E181" i="7"/>
  <c r="F181" i="7" s="1"/>
  <c r="G181" i="7"/>
  <c r="I181" i="7" s="1"/>
  <c r="Q181" i="7"/>
  <c r="E182" i="7"/>
  <c r="F182" i="7" s="1"/>
  <c r="G182" i="7"/>
  <c r="H182" i="7" s="1"/>
  <c r="Q182" i="7"/>
  <c r="E183" i="7"/>
  <c r="F183" i="7"/>
  <c r="G183" i="7" s="1"/>
  <c r="I183" i="7"/>
  <c r="Q183" i="7"/>
  <c r="E184" i="7"/>
  <c r="F184" i="7"/>
  <c r="G184" i="7" s="1"/>
  <c r="I184" i="7" s="1"/>
  <c r="Q184" i="7"/>
  <c r="E185" i="7"/>
  <c r="F185" i="7" s="1"/>
  <c r="G185" i="7"/>
  <c r="J185" i="7" s="1"/>
  <c r="Q185" i="7"/>
  <c r="E186" i="7"/>
  <c r="F186" i="7" s="1"/>
  <c r="G186" i="7" s="1"/>
  <c r="J186" i="7" s="1"/>
  <c r="Q186" i="7"/>
  <c r="E187" i="7"/>
  <c r="F187" i="7"/>
  <c r="G187" i="7" s="1"/>
  <c r="J187" i="7" s="1"/>
  <c r="Q187" i="7"/>
  <c r="E188" i="7"/>
  <c r="F188" i="7"/>
  <c r="G188" i="7" s="1"/>
  <c r="I188" i="7" s="1"/>
  <c r="Q188" i="7"/>
  <c r="E189" i="7"/>
  <c r="F189" i="7" s="1"/>
  <c r="G189" i="7"/>
  <c r="I189" i="7" s="1"/>
  <c r="Q189" i="7"/>
  <c r="E190" i="7"/>
  <c r="F190" i="7" s="1"/>
  <c r="G190" i="7" s="1"/>
  <c r="I190" i="7" s="1"/>
  <c r="Q190" i="7"/>
  <c r="E191" i="7"/>
  <c r="F191" i="7" s="1"/>
  <c r="G191" i="7" s="1"/>
  <c r="I191" i="7" s="1"/>
  <c r="Q191" i="7"/>
  <c r="E192" i="7"/>
  <c r="F192" i="7" s="1"/>
  <c r="G192" i="7"/>
  <c r="I192" i="7" s="1"/>
  <c r="Q192" i="7"/>
  <c r="E193" i="7"/>
  <c r="F193" i="7" s="1"/>
  <c r="G193" i="7" s="1"/>
  <c r="J193" i="7" s="1"/>
  <c r="Q193" i="7"/>
  <c r="E194" i="7"/>
  <c r="F194" i="7" s="1"/>
  <c r="G194" i="7" s="1"/>
  <c r="J194" i="7" s="1"/>
  <c r="Q194" i="7"/>
  <c r="E195" i="7"/>
  <c r="F195" i="7" s="1"/>
  <c r="G195" i="7" s="1"/>
  <c r="I195" i="7" s="1"/>
  <c r="Q195" i="7"/>
  <c r="E196" i="7"/>
  <c r="F196" i="7" s="1"/>
  <c r="G196" i="7" s="1"/>
  <c r="I196" i="7" s="1"/>
  <c r="Q196" i="7"/>
  <c r="E197" i="7"/>
  <c r="F197" i="7" s="1"/>
  <c r="G197" i="7"/>
  <c r="I197" i="7" s="1"/>
  <c r="Q197" i="7"/>
  <c r="E198" i="7"/>
  <c r="F198" i="7" s="1"/>
  <c r="G198" i="7" s="1"/>
  <c r="I198" i="7" s="1"/>
  <c r="Q198" i="7"/>
  <c r="E199" i="7"/>
  <c r="F199" i="7" s="1"/>
  <c r="U199" i="7" s="1"/>
  <c r="Q199" i="7"/>
  <c r="E200" i="7"/>
  <c r="F200" i="7" s="1"/>
  <c r="G200" i="7" s="1"/>
  <c r="I200" i="7" s="1"/>
  <c r="Q200" i="7"/>
  <c r="E201" i="7"/>
  <c r="F201" i="7"/>
  <c r="G201" i="7"/>
  <c r="I201" i="7" s="1"/>
  <c r="Q201" i="7"/>
  <c r="E202" i="7"/>
  <c r="F202" i="7"/>
  <c r="G202" i="7" s="1"/>
  <c r="I202" i="7" s="1"/>
  <c r="Q202" i="7"/>
  <c r="E203" i="7"/>
  <c r="F203" i="7"/>
  <c r="G203" i="7" s="1"/>
  <c r="I203" i="7"/>
  <c r="Q203" i="7"/>
  <c r="E204" i="7"/>
  <c r="F204" i="7"/>
  <c r="G204" i="7" s="1"/>
  <c r="I204" i="7" s="1"/>
  <c r="Q204" i="7"/>
  <c r="E205" i="7"/>
  <c r="F205" i="7" s="1"/>
  <c r="G205" i="7" s="1"/>
  <c r="I205" i="7" s="1"/>
  <c r="Q205" i="7"/>
  <c r="E206" i="7"/>
  <c r="F206" i="7"/>
  <c r="G206" i="7" s="1"/>
  <c r="I206" i="7" s="1"/>
  <c r="Q206" i="7"/>
  <c r="E207" i="7"/>
  <c r="F207" i="7" s="1"/>
  <c r="G207" i="7" s="1"/>
  <c r="I207" i="7" s="1"/>
  <c r="Q207" i="7"/>
  <c r="E208" i="7"/>
  <c r="F208" i="7" s="1"/>
  <c r="G208" i="7" s="1"/>
  <c r="I208" i="7" s="1"/>
  <c r="Q208" i="7"/>
  <c r="E209" i="7"/>
  <c r="F209" i="7"/>
  <c r="G209" i="7" s="1"/>
  <c r="I209" i="7" s="1"/>
  <c r="Q209" i="7"/>
  <c r="E210" i="7"/>
  <c r="F210" i="7" s="1"/>
  <c r="G210" i="7" s="1"/>
  <c r="I210" i="7" s="1"/>
  <c r="Q210" i="7"/>
  <c r="E211" i="7"/>
  <c r="F211" i="7" s="1"/>
  <c r="G211" i="7" s="1"/>
  <c r="I211" i="7" s="1"/>
  <c r="Q211" i="7"/>
  <c r="E212" i="7"/>
  <c r="F212" i="7" s="1"/>
  <c r="G212" i="7" s="1"/>
  <c r="I212" i="7" s="1"/>
  <c r="Q212" i="7"/>
  <c r="E213" i="7"/>
  <c r="F213" i="7"/>
  <c r="G213" i="7" s="1"/>
  <c r="I213" i="7" s="1"/>
  <c r="Q213" i="7"/>
  <c r="E214" i="7"/>
  <c r="F214" i="7" s="1"/>
  <c r="G214" i="7" s="1"/>
  <c r="I214" i="7" s="1"/>
  <c r="Q214" i="7"/>
  <c r="E215" i="7"/>
  <c r="F215" i="7" s="1"/>
  <c r="G215" i="7" s="1"/>
  <c r="I215" i="7" s="1"/>
  <c r="Q215" i="7"/>
  <c r="E216" i="7"/>
  <c r="F216" i="7" s="1"/>
  <c r="G216" i="7" s="1"/>
  <c r="I216" i="7" s="1"/>
  <c r="Q216" i="7"/>
  <c r="E217" i="7"/>
  <c r="F217" i="7"/>
  <c r="G217" i="7" s="1"/>
  <c r="I217" i="7" s="1"/>
  <c r="Q217" i="7"/>
  <c r="E218" i="7"/>
  <c r="F218" i="7"/>
  <c r="G218" i="7" s="1"/>
  <c r="I218" i="7" s="1"/>
  <c r="Q218" i="7"/>
  <c r="E219" i="7"/>
  <c r="F219" i="7"/>
  <c r="G219" i="7" s="1"/>
  <c r="I219" i="7" s="1"/>
  <c r="Q219" i="7"/>
  <c r="E220" i="7"/>
  <c r="F220" i="7" s="1"/>
  <c r="G220" i="7" s="1"/>
  <c r="I220" i="7" s="1"/>
  <c r="Q220" i="7"/>
  <c r="E221" i="7"/>
  <c r="F221" i="7" s="1"/>
  <c r="G221" i="7" s="1"/>
  <c r="I221" i="7" s="1"/>
  <c r="Q221" i="7"/>
  <c r="E222" i="7"/>
  <c r="F222" i="7" s="1"/>
  <c r="G222" i="7" s="1"/>
  <c r="I222" i="7" s="1"/>
  <c r="Q222" i="7"/>
  <c r="E223" i="7"/>
  <c r="F223" i="7"/>
  <c r="G223" i="7" s="1"/>
  <c r="I223" i="7" s="1"/>
  <c r="Q223" i="7"/>
  <c r="E224" i="7"/>
  <c r="F224" i="7" s="1"/>
  <c r="G224" i="7" s="1"/>
  <c r="I224" i="7" s="1"/>
  <c r="Q224" i="7"/>
  <c r="E225" i="7"/>
  <c r="F225" i="7"/>
  <c r="G225" i="7" s="1"/>
  <c r="I225" i="7"/>
  <c r="Q225" i="7"/>
  <c r="E226" i="7"/>
  <c r="F226" i="7"/>
  <c r="G226" i="7" s="1"/>
  <c r="I226" i="7" s="1"/>
  <c r="Q226" i="7"/>
  <c r="E227" i="7"/>
  <c r="F227" i="7" s="1"/>
  <c r="G227" i="7" s="1"/>
  <c r="I227" i="7" s="1"/>
  <c r="Q227" i="7"/>
  <c r="E228" i="7"/>
  <c r="F228" i="7" s="1"/>
  <c r="G228" i="7" s="1"/>
  <c r="I228" i="7" s="1"/>
  <c r="Q228" i="7"/>
  <c r="E229" i="7"/>
  <c r="F229" i="7"/>
  <c r="G229" i="7" s="1"/>
  <c r="I229" i="7" s="1"/>
  <c r="Q229" i="7"/>
  <c r="E230" i="7"/>
  <c r="F230" i="7" s="1"/>
  <c r="G230" i="7" s="1"/>
  <c r="I230" i="7" s="1"/>
  <c r="Q230" i="7"/>
  <c r="E231" i="7"/>
  <c r="F231" i="7" s="1"/>
  <c r="G231" i="7" s="1"/>
  <c r="J231" i="7" s="1"/>
  <c r="Q231" i="7"/>
  <c r="E232" i="7"/>
  <c r="F232" i="7" s="1"/>
  <c r="Q232" i="7"/>
  <c r="E233" i="7"/>
  <c r="F233" i="7" s="1"/>
  <c r="G233" i="7" s="1"/>
  <c r="H233" i="7" s="1"/>
  <c r="Q233" i="7"/>
  <c r="E234" i="7"/>
  <c r="F234" i="7"/>
  <c r="G234" i="7" s="1"/>
  <c r="I234" i="7" s="1"/>
  <c r="Q234" i="7"/>
  <c r="E235" i="7"/>
  <c r="F235" i="7"/>
  <c r="G235" i="7" s="1"/>
  <c r="I235" i="7" s="1"/>
  <c r="Q235" i="7"/>
  <c r="E236" i="7"/>
  <c r="F236" i="7"/>
  <c r="G236" i="7" s="1"/>
  <c r="I236" i="7" s="1"/>
  <c r="Q236" i="7"/>
  <c r="E237" i="7"/>
  <c r="F237" i="7" s="1"/>
  <c r="G237" i="7" s="1"/>
  <c r="I237" i="7" s="1"/>
  <c r="Q237" i="7"/>
  <c r="E238" i="7"/>
  <c r="F238" i="7" s="1"/>
  <c r="G238" i="7" s="1"/>
  <c r="I238" i="7" s="1"/>
  <c r="Q238" i="7"/>
  <c r="E239" i="7"/>
  <c r="F239" i="7" s="1"/>
  <c r="G239" i="7" s="1"/>
  <c r="I239" i="7" s="1"/>
  <c r="Q239" i="7"/>
  <c r="E240" i="7"/>
  <c r="F240" i="7"/>
  <c r="G240" i="7" s="1"/>
  <c r="I240" i="7" s="1"/>
  <c r="Q240" i="7"/>
  <c r="E241" i="7"/>
  <c r="F241" i="7" s="1"/>
  <c r="G241" i="7" s="1"/>
  <c r="I241" i="7" s="1"/>
  <c r="Q241" i="7"/>
  <c r="E242" i="7"/>
  <c r="F242" i="7" s="1"/>
  <c r="G242" i="7" s="1"/>
  <c r="I242" i="7" s="1"/>
  <c r="Q242" i="7"/>
  <c r="E243" i="7"/>
  <c r="F243" i="7" s="1"/>
  <c r="G243" i="7" s="1"/>
  <c r="I243" i="7" s="1"/>
  <c r="Q243" i="7"/>
  <c r="E244" i="7"/>
  <c r="F244" i="7" s="1"/>
  <c r="G244" i="7" s="1"/>
  <c r="I244" i="7" s="1"/>
  <c r="Q244" i="7"/>
  <c r="E245" i="7"/>
  <c r="F245" i="7"/>
  <c r="G245" i="7" s="1"/>
  <c r="I245" i="7" s="1"/>
  <c r="Q245" i="7"/>
  <c r="E246" i="7"/>
  <c r="F246" i="7" s="1"/>
  <c r="G246" i="7" s="1"/>
  <c r="I246" i="7" s="1"/>
  <c r="Q246" i="7"/>
  <c r="E247" i="7"/>
  <c r="F247" i="7" s="1"/>
  <c r="G247" i="7" s="1"/>
  <c r="I247" i="7" s="1"/>
  <c r="Q247" i="7"/>
  <c r="E248" i="7"/>
  <c r="F248" i="7"/>
  <c r="G248" i="7" s="1"/>
  <c r="I248" i="7" s="1"/>
  <c r="Q248" i="7"/>
  <c r="E249" i="7"/>
  <c r="F249" i="7" s="1"/>
  <c r="G249" i="7" s="1"/>
  <c r="J249" i="7" s="1"/>
  <c r="Q249" i="7"/>
  <c r="E250" i="7"/>
  <c r="F250" i="7"/>
  <c r="G250" i="7" s="1"/>
  <c r="I250" i="7" s="1"/>
  <c r="Q250" i="7"/>
  <c r="E251" i="7"/>
  <c r="F251" i="7" s="1"/>
  <c r="G251" i="7" s="1"/>
  <c r="I251" i="7" s="1"/>
  <c r="Q251" i="7"/>
  <c r="E252" i="7"/>
  <c r="F252" i="7"/>
  <c r="G252" i="7" s="1"/>
  <c r="I252" i="7" s="1"/>
  <c r="Q252" i="7"/>
  <c r="E253" i="7"/>
  <c r="F253" i="7"/>
  <c r="G253" i="7" s="1"/>
  <c r="J253" i="7" s="1"/>
  <c r="Q253" i="7"/>
  <c r="E254" i="7"/>
  <c r="F254" i="7" s="1"/>
  <c r="G254" i="7" s="1"/>
  <c r="I254" i="7" s="1"/>
  <c r="Q254" i="7"/>
  <c r="E255" i="7"/>
  <c r="F255" i="7" s="1"/>
  <c r="G255" i="7" s="1"/>
  <c r="I255" i="7" s="1"/>
  <c r="Q255" i="7"/>
  <c r="E256" i="7"/>
  <c r="F256" i="7" s="1"/>
  <c r="G256" i="7" s="1"/>
  <c r="I256" i="7" s="1"/>
  <c r="Q256" i="7"/>
  <c r="E257" i="7"/>
  <c r="F257" i="7" s="1"/>
  <c r="G257" i="7" s="1"/>
  <c r="I257" i="7" s="1"/>
  <c r="Q257" i="7"/>
  <c r="E258" i="7"/>
  <c r="F258" i="7"/>
  <c r="G258" i="7" s="1"/>
  <c r="I258" i="7" s="1"/>
  <c r="Q258" i="7"/>
  <c r="E259" i="7"/>
  <c r="F259" i="7"/>
  <c r="G259" i="7" s="1"/>
  <c r="I259" i="7" s="1"/>
  <c r="Q259" i="7"/>
  <c r="E260" i="7"/>
  <c r="F260" i="7" s="1"/>
  <c r="G260" i="7" s="1"/>
  <c r="I260" i="7" s="1"/>
  <c r="Q260" i="7"/>
  <c r="E261" i="7"/>
  <c r="F261" i="7" s="1"/>
  <c r="G261" i="7" s="1"/>
  <c r="I261" i="7" s="1"/>
  <c r="Q261" i="7"/>
  <c r="E262" i="7"/>
  <c r="F262" i="7" s="1"/>
  <c r="G262" i="7" s="1"/>
  <c r="I262" i="7" s="1"/>
  <c r="Q262" i="7"/>
  <c r="E263" i="7"/>
  <c r="F263" i="7" s="1"/>
  <c r="G263" i="7" s="1"/>
  <c r="I263" i="7" s="1"/>
  <c r="Q263" i="7"/>
  <c r="E264" i="7"/>
  <c r="F264" i="7" s="1"/>
  <c r="G264" i="7" s="1"/>
  <c r="I264" i="7" s="1"/>
  <c r="Q264" i="7"/>
  <c r="E265" i="7"/>
  <c r="F265" i="7" s="1"/>
  <c r="G265" i="7" s="1"/>
  <c r="I265" i="7" s="1"/>
  <c r="Q265" i="7"/>
  <c r="E266" i="7"/>
  <c r="F266" i="7" s="1"/>
  <c r="G266" i="7" s="1"/>
  <c r="I266" i="7" s="1"/>
  <c r="Q266" i="7"/>
  <c r="E267" i="7"/>
  <c r="F267" i="7" s="1"/>
  <c r="G267" i="7" s="1"/>
  <c r="I267" i="7" s="1"/>
  <c r="Q267" i="7"/>
  <c r="E268" i="7"/>
  <c r="F268" i="7"/>
  <c r="G268" i="7" s="1"/>
  <c r="I268" i="7" s="1"/>
  <c r="Q268" i="7"/>
  <c r="E269" i="7"/>
  <c r="F269" i="7" s="1"/>
  <c r="G269" i="7" s="1"/>
  <c r="I269" i="7" s="1"/>
  <c r="Q269" i="7"/>
  <c r="E270" i="7"/>
  <c r="F270" i="7" s="1"/>
  <c r="G270" i="7" s="1"/>
  <c r="I270" i="7" s="1"/>
  <c r="Q270" i="7"/>
  <c r="E271" i="7"/>
  <c r="F271" i="7" s="1"/>
  <c r="G271" i="7" s="1"/>
  <c r="I271" i="7" s="1"/>
  <c r="Q271" i="7"/>
  <c r="E272" i="7"/>
  <c r="F272" i="7" s="1"/>
  <c r="G272" i="7"/>
  <c r="I272" i="7" s="1"/>
  <c r="Q272" i="7"/>
  <c r="E273" i="7"/>
  <c r="F273" i="7" s="1"/>
  <c r="G273" i="7" s="1"/>
  <c r="I273" i="7" s="1"/>
  <c r="Q273" i="7"/>
  <c r="E274" i="7"/>
  <c r="F274" i="7" s="1"/>
  <c r="G274" i="7" s="1"/>
  <c r="I274" i="7" s="1"/>
  <c r="Q274" i="7"/>
  <c r="E275" i="7"/>
  <c r="F275" i="7"/>
  <c r="G275" i="7" s="1"/>
  <c r="I275" i="7" s="1"/>
  <c r="Q275" i="7"/>
  <c r="E276" i="7"/>
  <c r="F276" i="7"/>
  <c r="G276" i="7" s="1"/>
  <c r="I276" i="7" s="1"/>
  <c r="Q276" i="7"/>
  <c r="E277" i="7"/>
  <c r="F277" i="7"/>
  <c r="G277" i="7" s="1"/>
  <c r="I277" i="7" s="1"/>
  <c r="Q277" i="7"/>
  <c r="E278" i="7"/>
  <c r="F278" i="7" s="1"/>
  <c r="G278" i="7" s="1"/>
  <c r="I278" i="7" s="1"/>
  <c r="Q278" i="7"/>
  <c r="E279" i="7"/>
  <c r="F279" i="7"/>
  <c r="G279" i="7" s="1"/>
  <c r="I279" i="7" s="1"/>
  <c r="Q279" i="7"/>
  <c r="E280" i="7"/>
  <c r="F280" i="7" s="1"/>
  <c r="G280" i="7" s="1"/>
  <c r="I280" i="7" s="1"/>
  <c r="Q280" i="7"/>
  <c r="E281" i="7"/>
  <c r="F281" i="7" s="1"/>
  <c r="G281" i="7" s="1"/>
  <c r="I281" i="7" s="1"/>
  <c r="Q281" i="7"/>
  <c r="E282" i="7"/>
  <c r="F282" i="7"/>
  <c r="G282" i="7" s="1"/>
  <c r="I282" i="7" s="1"/>
  <c r="Q282" i="7"/>
  <c r="E283" i="7"/>
  <c r="F283" i="7"/>
  <c r="G283" i="7" s="1"/>
  <c r="I283" i="7" s="1"/>
  <c r="Q283" i="7"/>
  <c r="E284" i="7"/>
  <c r="F284" i="7"/>
  <c r="G284" i="7" s="1"/>
  <c r="I284" i="7" s="1"/>
  <c r="Q284" i="7"/>
  <c r="E285" i="7"/>
  <c r="F285" i="7" s="1"/>
  <c r="G285" i="7" s="1"/>
  <c r="I285" i="7" s="1"/>
  <c r="Q285" i="7"/>
  <c r="E286" i="7"/>
  <c r="F286" i="7" s="1"/>
  <c r="G286" i="7" s="1"/>
  <c r="I286" i="7" s="1"/>
  <c r="Q286" i="7"/>
  <c r="E287" i="7"/>
  <c r="F287" i="7" s="1"/>
  <c r="G287" i="7" s="1"/>
  <c r="I287" i="7" s="1"/>
  <c r="Q287" i="7"/>
  <c r="E288" i="7"/>
  <c r="F288" i="7" s="1"/>
  <c r="G288" i="7" s="1"/>
  <c r="I288" i="7" s="1"/>
  <c r="Q288" i="7"/>
  <c r="E289" i="7"/>
  <c r="F289" i="7" s="1"/>
  <c r="G289" i="7" s="1"/>
  <c r="I289" i="7" s="1"/>
  <c r="Q289" i="7"/>
  <c r="E290" i="7"/>
  <c r="F290" i="7"/>
  <c r="G290" i="7"/>
  <c r="I290" i="7" s="1"/>
  <c r="Q290" i="7"/>
  <c r="E291" i="7"/>
  <c r="F291" i="7" s="1"/>
  <c r="G291" i="7" s="1"/>
  <c r="I291" i="7" s="1"/>
  <c r="Q291" i="7"/>
  <c r="E292" i="7"/>
  <c r="F292" i="7"/>
  <c r="G292" i="7" s="1"/>
  <c r="I292" i="7" s="1"/>
  <c r="Q292" i="7"/>
  <c r="E293" i="7"/>
  <c r="F293" i="7" s="1"/>
  <c r="G293" i="7" s="1"/>
  <c r="I293" i="7" s="1"/>
  <c r="Q293" i="7"/>
  <c r="E294" i="7"/>
  <c r="F294" i="7"/>
  <c r="G294" i="7" s="1"/>
  <c r="I294" i="7" s="1"/>
  <c r="Q294" i="7"/>
  <c r="E295" i="7"/>
  <c r="F295" i="7" s="1"/>
  <c r="G295" i="7" s="1"/>
  <c r="I295" i="7" s="1"/>
  <c r="Q295" i="7"/>
  <c r="E296" i="7"/>
  <c r="F296" i="7" s="1"/>
  <c r="G296" i="7" s="1"/>
  <c r="I296" i="7" s="1"/>
  <c r="Q296" i="7"/>
  <c r="E297" i="7"/>
  <c r="F297" i="7" s="1"/>
  <c r="G297" i="7" s="1"/>
  <c r="I297" i="7" s="1"/>
  <c r="Q297" i="7"/>
  <c r="E298" i="7"/>
  <c r="F298" i="7"/>
  <c r="G298" i="7" s="1"/>
  <c r="I298" i="7" s="1"/>
  <c r="Q298" i="7"/>
  <c r="E299" i="7"/>
  <c r="F299" i="7"/>
  <c r="G299" i="7" s="1"/>
  <c r="I299" i="7" s="1"/>
  <c r="Q299" i="7"/>
  <c r="E300" i="7"/>
  <c r="F300" i="7"/>
  <c r="G300" i="7" s="1"/>
  <c r="I300" i="7" s="1"/>
  <c r="Q300" i="7"/>
  <c r="E301" i="7"/>
  <c r="F301" i="7"/>
  <c r="G301" i="7" s="1"/>
  <c r="I301" i="7" s="1"/>
  <c r="Q301" i="7"/>
  <c r="E302" i="7"/>
  <c r="F302" i="7" s="1"/>
  <c r="G302" i="7" s="1"/>
  <c r="I302" i="7" s="1"/>
  <c r="Q302" i="7"/>
  <c r="E303" i="7"/>
  <c r="F303" i="7" s="1"/>
  <c r="G303" i="7" s="1"/>
  <c r="I303" i="7" s="1"/>
  <c r="Q303" i="7"/>
  <c r="E304" i="7"/>
  <c r="F304" i="7" s="1"/>
  <c r="G304" i="7" s="1"/>
  <c r="I304" i="7" s="1"/>
  <c r="Q304" i="7"/>
  <c r="E305" i="7"/>
  <c r="F305" i="7"/>
  <c r="G305" i="7"/>
  <c r="I305" i="7" s="1"/>
  <c r="Q305" i="7"/>
  <c r="E306" i="7"/>
  <c r="F306" i="7"/>
  <c r="G306" i="7" s="1"/>
  <c r="I306" i="7" s="1"/>
  <c r="Q306" i="7"/>
  <c r="E307" i="7"/>
  <c r="F307" i="7"/>
  <c r="G307" i="7" s="1"/>
  <c r="I307" i="7" s="1"/>
  <c r="Q307" i="7"/>
  <c r="E308" i="7"/>
  <c r="F308" i="7" s="1"/>
  <c r="G308" i="7" s="1"/>
  <c r="I308" i="7" s="1"/>
  <c r="Q308" i="7"/>
  <c r="E309" i="7"/>
  <c r="F309" i="7" s="1"/>
  <c r="G309" i="7" s="1"/>
  <c r="I309" i="7" s="1"/>
  <c r="Q309" i="7"/>
  <c r="E310" i="7"/>
  <c r="F310" i="7"/>
  <c r="G310" i="7"/>
  <c r="I310" i="7" s="1"/>
  <c r="Q310" i="7"/>
  <c r="E311" i="7"/>
  <c r="F311" i="7"/>
  <c r="G311" i="7" s="1"/>
  <c r="I311" i="7" s="1"/>
  <c r="Q311" i="7"/>
  <c r="E312" i="7"/>
  <c r="F312" i="7" s="1"/>
  <c r="G312" i="7" s="1"/>
  <c r="I312" i="7" s="1"/>
  <c r="Q312" i="7"/>
  <c r="E313" i="7"/>
  <c r="F313" i="7" s="1"/>
  <c r="G313" i="7" s="1"/>
  <c r="I313" i="7" s="1"/>
  <c r="Q313" i="7"/>
  <c r="E314" i="7"/>
  <c r="F314" i="7" s="1"/>
  <c r="G314" i="7" s="1"/>
  <c r="I314" i="7" s="1"/>
  <c r="Q314" i="7"/>
  <c r="E315" i="7"/>
  <c r="F315" i="7"/>
  <c r="G315" i="7" s="1"/>
  <c r="I315" i="7" s="1"/>
  <c r="Q315" i="7"/>
  <c r="E316" i="7"/>
  <c r="F316" i="7" s="1"/>
  <c r="G316" i="7" s="1"/>
  <c r="I316" i="7" s="1"/>
  <c r="Q316" i="7"/>
  <c r="E317" i="7"/>
  <c r="F317" i="7"/>
  <c r="G317" i="7" s="1"/>
  <c r="I317" i="7" s="1"/>
  <c r="Q317" i="7"/>
  <c r="E318" i="7"/>
  <c r="F318" i="7"/>
  <c r="G318" i="7" s="1"/>
  <c r="J318" i="7" s="1"/>
  <c r="Q318" i="7"/>
  <c r="E319" i="7"/>
  <c r="F319" i="7"/>
  <c r="G319" i="7" s="1"/>
  <c r="I319" i="7" s="1"/>
  <c r="Q319" i="7"/>
  <c r="E320" i="7"/>
  <c r="F320" i="7"/>
  <c r="G320" i="7" s="1"/>
  <c r="I320" i="7" s="1"/>
  <c r="Q320" i="7"/>
  <c r="E321" i="7"/>
  <c r="F321" i="7" s="1"/>
  <c r="G321" i="7" s="1"/>
  <c r="I321" i="7" s="1"/>
  <c r="Q321" i="7"/>
  <c r="E322" i="7"/>
  <c r="F322" i="7" s="1"/>
  <c r="G322" i="7" s="1"/>
  <c r="J322" i="7" s="1"/>
  <c r="Q322" i="7"/>
  <c r="E323" i="7"/>
  <c r="F323" i="7"/>
  <c r="G323" i="7" s="1"/>
  <c r="J323" i="7" s="1"/>
  <c r="Q323" i="7"/>
  <c r="E324" i="7"/>
  <c r="F324" i="7" s="1"/>
  <c r="G324" i="7" s="1"/>
  <c r="I324" i="7" s="1"/>
  <c r="Q324" i="7"/>
  <c r="E325" i="7"/>
  <c r="F325" i="7" s="1"/>
  <c r="G325" i="7" s="1"/>
  <c r="I325" i="7" s="1"/>
  <c r="Q325" i="7"/>
  <c r="E326" i="7"/>
  <c r="F326" i="7"/>
  <c r="G326" i="7" s="1"/>
  <c r="I326" i="7" s="1"/>
  <c r="Q326" i="7"/>
  <c r="E327" i="7"/>
  <c r="F327" i="7"/>
  <c r="G327" i="7" s="1"/>
  <c r="I327" i="7"/>
  <c r="Q327" i="7"/>
  <c r="E328" i="7"/>
  <c r="F328" i="7" s="1"/>
  <c r="G328" i="7" s="1"/>
  <c r="J328" i="7" s="1"/>
  <c r="Q328" i="7"/>
  <c r="E329" i="7"/>
  <c r="F329" i="7"/>
  <c r="G329" i="7" s="1"/>
  <c r="I329" i="7" s="1"/>
  <c r="Q329" i="7"/>
  <c r="E330" i="7"/>
  <c r="F330" i="7"/>
  <c r="G330" i="7" s="1"/>
  <c r="J330" i="7" s="1"/>
  <c r="Q330" i="7"/>
  <c r="E331" i="7"/>
  <c r="F331" i="7" s="1"/>
  <c r="G331" i="7" s="1"/>
  <c r="J331" i="7" s="1"/>
  <c r="Q331" i="7"/>
  <c r="E332" i="7"/>
  <c r="F332" i="7"/>
  <c r="G332" i="7" s="1"/>
  <c r="I332" i="7" s="1"/>
  <c r="Q332" i="7"/>
  <c r="E333" i="7"/>
  <c r="F333" i="7" s="1"/>
  <c r="G333" i="7" s="1"/>
  <c r="I333" i="7" s="1"/>
  <c r="Q333" i="7"/>
  <c r="E334" i="7"/>
  <c r="F334" i="7" s="1"/>
  <c r="G334" i="7"/>
  <c r="J334" i="7" s="1"/>
  <c r="Q334" i="7"/>
  <c r="E335" i="7"/>
  <c r="F335" i="7"/>
  <c r="G335" i="7" s="1"/>
  <c r="J335" i="7" s="1"/>
  <c r="Q335" i="7"/>
  <c r="E336" i="7"/>
  <c r="F336" i="7" s="1"/>
  <c r="G336" i="7" s="1"/>
  <c r="J336" i="7" s="1"/>
  <c r="Q336" i="7"/>
  <c r="E337" i="7"/>
  <c r="F337" i="7" s="1"/>
  <c r="G337" i="7" s="1"/>
  <c r="J337" i="7" s="1"/>
  <c r="Q337" i="7"/>
  <c r="E338" i="7"/>
  <c r="F338" i="7" s="1"/>
  <c r="G338" i="7" s="1"/>
  <c r="J338" i="7" s="1"/>
  <c r="Q338" i="7"/>
  <c r="E339" i="7"/>
  <c r="F339" i="7"/>
  <c r="G339" i="7" s="1"/>
  <c r="I339" i="7" s="1"/>
  <c r="Q339" i="7"/>
  <c r="E340" i="7"/>
  <c r="F340" i="7"/>
  <c r="G340" i="7" s="1"/>
  <c r="I340" i="7" s="1"/>
  <c r="Q340" i="7"/>
  <c r="E341" i="7"/>
  <c r="F341" i="7" s="1"/>
  <c r="G341" i="7" s="1"/>
  <c r="I341" i="7" s="1"/>
  <c r="Q341" i="7"/>
  <c r="E342" i="7"/>
  <c r="F342" i="7"/>
  <c r="G342" i="7" s="1"/>
  <c r="I342" i="7" s="1"/>
  <c r="Q342" i="7"/>
  <c r="E343" i="7"/>
  <c r="F343" i="7" s="1"/>
  <c r="G343" i="7" s="1"/>
  <c r="I343" i="7" s="1"/>
  <c r="Q343" i="7"/>
  <c r="E344" i="7"/>
  <c r="F344" i="7" s="1"/>
  <c r="G344" i="7" s="1"/>
  <c r="J344" i="7"/>
  <c r="Q344" i="7"/>
  <c r="E345" i="7"/>
  <c r="F345" i="7" s="1"/>
  <c r="G345" i="7" s="1"/>
  <c r="I345" i="7" s="1"/>
  <c r="Q345" i="7"/>
  <c r="E346" i="7"/>
  <c r="F346" i="7" s="1"/>
  <c r="G346" i="7" s="1"/>
  <c r="I346" i="7" s="1"/>
  <c r="Q346" i="7"/>
  <c r="E347" i="7"/>
  <c r="F347" i="7" s="1"/>
  <c r="G347" i="7" s="1"/>
  <c r="I347" i="7" s="1"/>
  <c r="Q347" i="7"/>
  <c r="E348" i="7"/>
  <c r="F348" i="7" s="1"/>
  <c r="G348" i="7" s="1"/>
  <c r="J348" i="7" s="1"/>
  <c r="Q348" i="7"/>
  <c r="E349" i="7"/>
  <c r="F349" i="7" s="1"/>
  <c r="G349" i="7" s="1"/>
  <c r="I349" i="7" s="1"/>
  <c r="Q349" i="7"/>
  <c r="E350" i="7"/>
  <c r="F350" i="7"/>
  <c r="G350" i="7"/>
  <c r="I350" i="7" s="1"/>
  <c r="Q350" i="7"/>
  <c r="E351" i="7"/>
  <c r="F351" i="7" s="1"/>
  <c r="G351" i="7" s="1"/>
  <c r="I351" i="7" s="1"/>
  <c r="Q351" i="7"/>
  <c r="E352" i="7"/>
  <c r="F352" i="7"/>
  <c r="G352" i="7" s="1"/>
  <c r="I352" i="7" s="1"/>
  <c r="Q352" i="7"/>
  <c r="E353" i="7"/>
  <c r="F353" i="7"/>
  <c r="G353" i="7" s="1"/>
  <c r="I353" i="7" s="1"/>
  <c r="Q353" i="7"/>
  <c r="E354" i="7"/>
  <c r="F354" i="7" s="1"/>
  <c r="G354" i="7" s="1"/>
  <c r="H354" i="7" s="1"/>
  <c r="Q354" i="7"/>
  <c r="E355" i="7"/>
  <c r="F355" i="7" s="1"/>
  <c r="G355" i="7" s="1"/>
  <c r="H355" i="7" s="1"/>
  <c r="Q355" i="7"/>
  <c r="E356" i="7"/>
  <c r="F356" i="7" s="1"/>
  <c r="G356" i="7" s="1"/>
  <c r="H356" i="7" s="1"/>
  <c r="Q356" i="7"/>
  <c r="E357" i="7"/>
  <c r="F357" i="7" s="1"/>
  <c r="G357" i="7" s="1"/>
  <c r="H357" i="7" s="1"/>
  <c r="Q357" i="7"/>
  <c r="E358" i="7"/>
  <c r="F358" i="7" s="1"/>
  <c r="G358" i="7" s="1"/>
  <c r="H358" i="7" s="1"/>
  <c r="Q358" i="7"/>
  <c r="E359" i="7"/>
  <c r="F359" i="7" s="1"/>
  <c r="G359" i="7" s="1"/>
  <c r="H359" i="7" s="1"/>
  <c r="Q359" i="7"/>
  <c r="E360" i="7"/>
  <c r="F360" i="7" s="1"/>
  <c r="G360" i="7" s="1"/>
  <c r="H360" i="7" s="1"/>
  <c r="Q360" i="7"/>
  <c r="E361" i="7"/>
  <c r="F361" i="7" s="1"/>
  <c r="G361" i="7" s="1"/>
  <c r="H361" i="7" s="1"/>
  <c r="Q361" i="7"/>
  <c r="E362" i="7"/>
  <c r="F362" i="7"/>
  <c r="G362" i="7" s="1"/>
  <c r="H362" i="7" s="1"/>
  <c r="Q362" i="7"/>
  <c r="E363" i="7"/>
  <c r="F363" i="7" s="1"/>
  <c r="G363" i="7" s="1"/>
  <c r="H363" i="7" s="1"/>
  <c r="Q363" i="7"/>
  <c r="E364" i="7"/>
  <c r="F364" i="7"/>
  <c r="G364" i="7" s="1"/>
  <c r="H364" i="7" s="1"/>
  <c r="Q364" i="7"/>
  <c r="E365" i="7"/>
  <c r="F365" i="7" s="1"/>
  <c r="G365" i="7" s="1"/>
  <c r="H365" i="7" s="1"/>
  <c r="Q365" i="7"/>
  <c r="E366" i="7"/>
  <c r="F366" i="7"/>
  <c r="G366" i="7" s="1"/>
  <c r="H366" i="7" s="1"/>
  <c r="Q366" i="7"/>
  <c r="E367" i="7"/>
  <c r="F367" i="7" s="1"/>
  <c r="G367" i="7" s="1"/>
  <c r="H367" i="7" s="1"/>
  <c r="Q367" i="7"/>
  <c r="E368" i="7"/>
  <c r="F368" i="7"/>
  <c r="G368" i="7" s="1"/>
  <c r="H368" i="7" s="1"/>
  <c r="Q368" i="7"/>
  <c r="E369" i="7"/>
  <c r="F369" i="7" s="1"/>
  <c r="G369" i="7" s="1"/>
  <c r="H369" i="7" s="1"/>
  <c r="Q369" i="7"/>
  <c r="E370" i="7"/>
  <c r="F370" i="7" s="1"/>
  <c r="G370" i="7" s="1"/>
  <c r="H370" i="7" s="1"/>
  <c r="Q370" i="7"/>
  <c r="E371" i="7"/>
  <c r="F371" i="7" s="1"/>
  <c r="G371" i="7" s="1"/>
  <c r="H371" i="7" s="1"/>
  <c r="Q371" i="7"/>
  <c r="E372" i="7"/>
  <c r="F372" i="7"/>
  <c r="G372" i="7" s="1"/>
  <c r="H372" i="7" s="1"/>
  <c r="Q372" i="7"/>
  <c r="E373" i="7"/>
  <c r="F373" i="7" s="1"/>
  <c r="G373" i="7" s="1"/>
  <c r="H373" i="7" s="1"/>
  <c r="Q373" i="7"/>
  <c r="E374" i="7"/>
  <c r="F374" i="7" s="1"/>
  <c r="G374" i="7" s="1"/>
  <c r="H374" i="7" s="1"/>
  <c r="Q374" i="7"/>
  <c r="E375" i="7"/>
  <c r="F375" i="7" s="1"/>
  <c r="G375" i="7" s="1"/>
  <c r="H375" i="7" s="1"/>
  <c r="Q375" i="7"/>
  <c r="E376" i="7"/>
  <c r="F376" i="7" s="1"/>
  <c r="G376" i="7" s="1"/>
  <c r="H376" i="7" s="1"/>
  <c r="Q376" i="7"/>
  <c r="E377" i="7"/>
  <c r="F377" i="7" s="1"/>
  <c r="G377" i="7" s="1"/>
  <c r="H377" i="7" s="1"/>
  <c r="Q377" i="7"/>
  <c r="E378" i="7"/>
  <c r="F378" i="7"/>
  <c r="G378" i="7"/>
  <c r="H378" i="7" s="1"/>
  <c r="Q378" i="7"/>
  <c r="E379" i="7"/>
  <c r="F379" i="7"/>
  <c r="G379" i="7" s="1"/>
  <c r="H379" i="7" s="1"/>
  <c r="Q379" i="7"/>
  <c r="E380" i="7"/>
  <c r="F380" i="7"/>
  <c r="U380" i="7" s="1"/>
  <c r="Q380" i="7"/>
  <c r="E381" i="7"/>
  <c r="F381" i="7" s="1"/>
  <c r="G381" i="7" s="1"/>
  <c r="H381" i="7" s="1"/>
  <c r="Q381" i="7"/>
  <c r="E382" i="7"/>
  <c r="F382" i="7" s="1"/>
  <c r="G382" i="7" s="1"/>
  <c r="H382" i="7" s="1"/>
  <c r="Q382" i="7"/>
  <c r="E383" i="7"/>
  <c r="F383" i="7" s="1"/>
  <c r="G383" i="7" s="1"/>
  <c r="H383" i="7" s="1"/>
  <c r="Q383" i="7"/>
  <c r="E384" i="7"/>
  <c r="F384" i="7" s="1"/>
  <c r="G384" i="7" s="1"/>
  <c r="H384" i="7" s="1"/>
  <c r="Q384" i="7"/>
  <c r="E385" i="7"/>
  <c r="F385" i="7" s="1"/>
  <c r="G385" i="7" s="1"/>
  <c r="H385" i="7" s="1"/>
  <c r="Q385" i="7"/>
  <c r="E386" i="7"/>
  <c r="F386" i="7" s="1"/>
  <c r="G386" i="7" s="1"/>
  <c r="H386" i="7" s="1"/>
  <c r="Q386" i="7"/>
  <c r="E387" i="7"/>
  <c r="F387" i="7" s="1"/>
  <c r="G387" i="7" s="1"/>
  <c r="H387" i="7" s="1"/>
  <c r="Q387" i="7"/>
  <c r="E388" i="7"/>
  <c r="F388" i="7"/>
  <c r="G388" i="7" s="1"/>
  <c r="H388" i="7" s="1"/>
  <c r="Q388" i="7"/>
  <c r="E389" i="7"/>
  <c r="F389" i="7" s="1"/>
  <c r="G389" i="7" s="1"/>
  <c r="H389" i="7" s="1"/>
  <c r="Q389" i="7"/>
  <c r="E390" i="7"/>
  <c r="F390" i="7" s="1"/>
  <c r="G390" i="7" s="1"/>
  <c r="H390" i="7" s="1"/>
  <c r="Q390" i="7"/>
  <c r="E391" i="7"/>
  <c r="F391" i="7" s="1"/>
  <c r="G391" i="7" s="1"/>
  <c r="H391" i="7" s="1"/>
  <c r="Q391" i="7"/>
  <c r="E392" i="7"/>
  <c r="F392" i="7"/>
  <c r="G392" i="7" s="1"/>
  <c r="J392" i="7" s="1"/>
  <c r="Q392" i="7"/>
  <c r="E393" i="7"/>
  <c r="F393" i="7" s="1"/>
  <c r="G393" i="7" s="1"/>
  <c r="H393" i="7" s="1"/>
  <c r="Q393" i="7"/>
  <c r="E394" i="7"/>
  <c r="F394" i="7" s="1"/>
  <c r="G394" i="7" s="1"/>
  <c r="H394" i="7" s="1"/>
  <c r="Q394" i="7"/>
  <c r="E395" i="7"/>
  <c r="F395" i="7" s="1"/>
  <c r="G395" i="7" s="1"/>
  <c r="H395" i="7" s="1"/>
  <c r="Q395" i="7"/>
  <c r="E396" i="7"/>
  <c r="F396" i="7"/>
  <c r="G396" i="7"/>
  <c r="H396" i="7" s="1"/>
  <c r="Q396" i="7"/>
  <c r="E397" i="7"/>
  <c r="F397" i="7" s="1"/>
  <c r="G397" i="7" s="1"/>
  <c r="H397" i="7" s="1"/>
  <c r="Q397" i="7"/>
  <c r="E398" i="7"/>
  <c r="F398" i="7" s="1"/>
  <c r="G398" i="7" s="1"/>
  <c r="H398" i="7" s="1"/>
  <c r="Q398" i="7"/>
  <c r="E399" i="7"/>
  <c r="F399" i="7" s="1"/>
  <c r="G399" i="7" s="1"/>
  <c r="H399" i="7" s="1"/>
  <c r="Q399" i="7"/>
  <c r="E400" i="7"/>
  <c r="F400" i="7" s="1"/>
  <c r="G400" i="7" s="1"/>
  <c r="H400" i="7" s="1"/>
  <c r="Q400" i="7"/>
  <c r="E401" i="7"/>
  <c r="F401" i="7" s="1"/>
  <c r="G401" i="7" s="1"/>
  <c r="H401" i="7" s="1"/>
  <c r="Q401" i="7"/>
  <c r="E402" i="7"/>
  <c r="F402" i="7" s="1"/>
  <c r="G402" i="7" s="1"/>
  <c r="H402" i="7" s="1"/>
  <c r="Q402" i="7"/>
  <c r="E403" i="7"/>
  <c r="F403" i="7" s="1"/>
  <c r="G403" i="7" s="1"/>
  <c r="H403" i="7" s="1"/>
  <c r="Q403" i="7"/>
  <c r="E404" i="7"/>
  <c r="F404" i="7"/>
  <c r="G404" i="7" s="1"/>
  <c r="H404" i="7" s="1"/>
  <c r="Q404" i="7"/>
  <c r="E405" i="7"/>
  <c r="F405" i="7" s="1"/>
  <c r="G405" i="7" s="1"/>
  <c r="H405" i="7" s="1"/>
  <c r="Q405" i="7"/>
  <c r="E406" i="7"/>
  <c r="F406" i="7" s="1"/>
  <c r="G406" i="7" s="1"/>
  <c r="H406" i="7" s="1"/>
  <c r="Q406" i="7"/>
  <c r="E407" i="7"/>
  <c r="F407" i="7" s="1"/>
  <c r="G407" i="7" s="1"/>
  <c r="H407" i="7" s="1"/>
  <c r="Q407" i="7"/>
  <c r="E408" i="7"/>
  <c r="F408" i="7" s="1"/>
  <c r="G408" i="7" s="1"/>
  <c r="H408" i="7" s="1"/>
  <c r="Q408" i="7"/>
  <c r="E409" i="7"/>
  <c r="F409" i="7" s="1"/>
  <c r="G409" i="7" s="1"/>
  <c r="H409" i="7" s="1"/>
  <c r="Q409" i="7"/>
  <c r="E410" i="7"/>
  <c r="F410" i="7" s="1"/>
  <c r="G410" i="7" s="1"/>
  <c r="H410" i="7" s="1"/>
  <c r="Q410" i="7"/>
  <c r="E411" i="7"/>
  <c r="F411" i="7" s="1"/>
  <c r="G411" i="7" s="1"/>
  <c r="H411" i="7" s="1"/>
  <c r="Q411" i="7"/>
  <c r="E412" i="7"/>
  <c r="F412" i="7"/>
  <c r="G412" i="7" s="1"/>
  <c r="J412" i="7" s="1"/>
  <c r="Q412" i="7"/>
  <c r="E413" i="7"/>
  <c r="F413" i="7" s="1"/>
  <c r="G413" i="7" s="1"/>
  <c r="J413" i="7" s="1"/>
  <c r="Q413" i="7"/>
  <c r="E414" i="7"/>
  <c r="F414" i="7" s="1"/>
  <c r="G414" i="7" s="1"/>
  <c r="H414" i="7" s="1"/>
  <c r="Q414" i="7"/>
  <c r="E415" i="7"/>
  <c r="F415" i="7" s="1"/>
  <c r="G415" i="7" s="1"/>
  <c r="J415" i="7" s="1"/>
  <c r="Q415" i="7"/>
  <c r="E416" i="7"/>
  <c r="F416" i="7"/>
  <c r="G416" i="7" s="1"/>
  <c r="J416" i="7" s="1"/>
  <c r="Q416" i="7"/>
  <c r="E417" i="7"/>
  <c r="F417" i="7" s="1"/>
  <c r="G417" i="7" s="1"/>
  <c r="J417" i="7" s="1"/>
  <c r="Q417" i="7"/>
  <c r="E418" i="7"/>
  <c r="F418" i="7" s="1"/>
  <c r="G418" i="7" s="1"/>
  <c r="H418" i="7" s="1"/>
  <c r="Q418" i="7"/>
  <c r="E419" i="7"/>
  <c r="F419" i="7" s="1"/>
  <c r="G419" i="7" s="1"/>
  <c r="H419" i="7" s="1"/>
  <c r="Q419" i="7"/>
  <c r="E420" i="7"/>
  <c r="F420" i="7"/>
  <c r="G420" i="7"/>
  <c r="H420" i="7" s="1"/>
  <c r="Q420" i="7"/>
  <c r="E421" i="7"/>
  <c r="F421" i="7" s="1"/>
  <c r="G421" i="7" s="1"/>
  <c r="H421" i="7" s="1"/>
  <c r="Q421" i="7"/>
  <c r="E422" i="7"/>
  <c r="F422" i="7" s="1"/>
  <c r="G422" i="7"/>
  <c r="H422" i="7" s="1"/>
  <c r="Q422" i="7"/>
  <c r="E423" i="7"/>
  <c r="F423" i="7" s="1"/>
  <c r="G423" i="7" s="1"/>
  <c r="H423" i="7" s="1"/>
  <c r="Q423" i="7"/>
  <c r="E424" i="7"/>
  <c r="F424" i="7"/>
  <c r="G424" i="7"/>
  <c r="H424" i="7" s="1"/>
  <c r="Q424" i="7"/>
  <c r="E425" i="7"/>
  <c r="F425" i="7" s="1"/>
  <c r="G425" i="7" s="1"/>
  <c r="H425" i="7" s="1"/>
  <c r="Q425" i="7"/>
  <c r="E426" i="7"/>
  <c r="F426" i="7" s="1"/>
  <c r="G426" i="7" s="1"/>
  <c r="H426" i="7" s="1"/>
  <c r="Q426" i="7"/>
  <c r="E427" i="7"/>
  <c r="F427" i="7" s="1"/>
  <c r="G427" i="7" s="1"/>
  <c r="H427" i="7" s="1"/>
  <c r="Q427" i="7"/>
  <c r="E428" i="7"/>
  <c r="F428" i="7" s="1"/>
  <c r="G428" i="7" s="1"/>
  <c r="H428" i="7" s="1"/>
  <c r="Q428" i="7"/>
  <c r="E429" i="7"/>
  <c r="F429" i="7" s="1"/>
  <c r="G429" i="7" s="1"/>
  <c r="H429" i="7"/>
  <c r="Q429" i="7"/>
  <c r="E430" i="7"/>
  <c r="F430" i="7" s="1"/>
  <c r="G430" i="7"/>
  <c r="H430" i="7" s="1"/>
  <c r="Q430" i="7"/>
  <c r="E431" i="7"/>
  <c r="F431" i="7" s="1"/>
  <c r="G431" i="7" s="1"/>
  <c r="H431" i="7" s="1"/>
  <c r="Q431" i="7"/>
  <c r="E432" i="7"/>
  <c r="F432" i="7"/>
  <c r="G432" i="7"/>
  <c r="H432" i="7" s="1"/>
  <c r="Q432" i="7"/>
  <c r="E433" i="7"/>
  <c r="F433" i="7" s="1"/>
  <c r="G433" i="7" s="1"/>
  <c r="H433" i="7" s="1"/>
  <c r="Q433" i="7"/>
  <c r="E434" i="7"/>
  <c r="F434" i="7" s="1"/>
  <c r="G434" i="7" s="1"/>
  <c r="H434" i="7" s="1"/>
  <c r="Q434" i="7"/>
  <c r="E435" i="7"/>
  <c r="F435" i="7" s="1"/>
  <c r="G435" i="7" s="1"/>
  <c r="H435" i="7" s="1"/>
  <c r="Q435" i="7"/>
  <c r="E436" i="7"/>
  <c r="F436" i="7" s="1"/>
  <c r="G436" i="7" s="1"/>
  <c r="H436" i="7" s="1"/>
  <c r="Q436" i="7"/>
  <c r="E437" i="7"/>
  <c r="F437" i="7" s="1"/>
  <c r="G437" i="7" s="1"/>
  <c r="H437" i="7"/>
  <c r="Q437" i="7"/>
  <c r="E438" i="7"/>
  <c r="F438" i="7" s="1"/>
  <c r="G438" i="7"/>
  <c r="H438" i="7" s="1"/>
  <c r="Q438" i="7"/>
  <c r="E439" i="7"/>
  <c r="F439" i="7" s="1"/>
  <c r="G439" i="7" s="1"/>
  <c r="H439" i="7" s="1"/>
  <c r="Q439" i="7"/>
  <c r="E440" i="7"/>
  <c r="F440" i="7"/>
  <c r="G440" i="7"/>
  <c r="H440" i="7" s="1"/>
  <c r="Q440" i="7"/>
  <c r="E441" i="7"/>
  <c r="F441" i="7" s="1"/>
  <c r="G441" i="7" s="1"/>
  <c r="H441" i="7" s="1"/>
  <c r="Q441" i="7"/>
  <c r="E442" i="7"/>
  <c r="F442" i="7" s="1"/>
  <c r="G442" i="7" s="1"/>
  <c r="H442" i="7" s="1"/>
  <c r="Q442" i="7"/>
  <c r="E443" i="7"/>
  <c r="F443" i="7" s="1"/>
  <c r="G443" i="7" s="1"/>
  <c r="H443" i="7" s="1"/>
  <c r="Q443" i="7"/>
  <c r="E444" i="7"/>
  <c r="F444" i="7" s="1"/>
  <c r="G444" i="7" s="1"/>
  <c r="H444" i="7" s="1"/>
  <c r="Q444" i="7"/>
  <c r="E445" i="7"/>
  <c r="F445" i="7" s="1"/>
  <c r="G445" i="7" s="1"/>
  <c r="H445" i="7" s="1"/>
  <c r="Q445" i="7"/>
  <c r="E446" i="7"/>
  <c r="F446" i="7" s="1"/>
  <c r="G446" i="7"/>
  <c r="H446" i="7" s="1"/>
  <c r="Q446" i="7"/>
  <c r="E447" i="7"/>
  <c r="F447" i="7" s="1"/>
  <c r="G447" i="7" s="1"/>
  <c r="H447" i="7" s="1"/>
  <c r="Q447" i="7"/>
  <c r="E448" i="7"/>
  <c r="F448" i="7" s="1"/>
  <c r="G448" i="7"/>
  <c r="H448" i="7" s="1"/>
  <c r="Q448" i="7"/>
  <c r="E449" i="7"/>
  <c r="F449" i="7" s="1"/>
  <c r="G449" i="7" s="1"/>
  <c r="H449" i="7" s="1"/>
  <c r="Q449" i="7"/>
  <c r="E450" i="7"/>
  <c r="F450" i="7" s="1"/>
  <c r="G450" i="7" s="1"/>
  <c r="H450" i="7" s="1"/>
  <c r="Q450" i="7"/>
  <c r="E451" i="7"/>
  <c r="F451" i="7" s="1"/>
  <c r="G451" i="7" s="1"/>
  <c r="H451" i="7" s="1"/>
  <c r="Q451" i="7"/>
  <c r="E452" i="7"/>
  <c r="F452" i="7"/>
  <c r="G452" i="7" s="1"/>
  <c r="H452" i="7" s="1"/>
  <c r="Q452" i="7"/>
  <c r="E453" i="7"/>
  <c r="F453" i="7"/>
  <c r="G453" i="7" s="1"/>
  <c r="H453" i="7" s="1"/>
  <c r="Q453" i="7"/>
  <c r="E454" i="7"/>
  <c r="F454" i="7" s="1"/>
  <c r="G454" i="7" s="1"/>
  <c r="H454" i="7" s="1"/>
  <c r="Q454" i="7"/>
  <c r="E455" i="7"/>
  <c r="F455" i="7" s="1"/>
  <c r="G455" i="7" s="1"/>
  <c r="H455" i="7" s="1"/>
  <c r="Q455" i="7"/>
  <c r="E456" i="7"/>
  <c r="F456" i="7"/>
  <c r="G456" i="7" s="1"/>
  <c r="H456" i="7" s="1"/>
  <c r="Q456" i="7"/>
  <c r="E457" i="7"/>
  <c r="F457" i="7" s="1"/>
  <c r="G457" i="7" s="1"/>
  <c r="H457" i="7" s="1"/>
  <c r="Q457" i="7"/>
  <c r="E458" i="7"/>
  <c r="F458" i="7" s="1"/>
  <c r="G458" i="7" s="1"/>
  <c r="H458" i="7" s="1"/>
  <c r="Q458" i="7"/>
  <c r="E459" i="7"/>
  <c r="F459" i="7" s="1"/>
  <c r="G459" i="7" s="1"/>
  <c r="H459" i="7" s="1"/>
  <c r="Q459" i="7"/>
  <c r="E460" i="7"/>
  <c r="F460" i="7" s="1"/>
  <c r="G460" i="7" s="1"/>
  <c r="H460" i="7" s="1"/>
  <c r="Q460" i="7"/>
  <c r="E461" i="7"/>
  <c r="F461" i="7"/>
  <c r="G461" i="7" s="1"/>
  <c r="H461" i="7" s="1"/>
  <c r="Q461" i="7"/>
  <c r="E462" i="7"/>
  <c r="F462" i="7" s="1"/>
  <c r="G462" i="7" s="1"/>
  <c r="H462" i="7" s="1"/>
  <c r="Q462" i="7"/>
  <c r="E463" i="7"/>
  <c r="F463" i="7" s="1"/>
  <c r="G463" i="7" s="1"/>
  <c r="J463" i="7" s="1"/>
  <c r="Q463" i="7"/>
  <c r="E464" i="7"/>
  <c r="F464" i="7" s="1"/>
  <c r="G464" i="7" s="1"/>
  <c r="H464" i="7" s="1"/>
  <c r="Q464" i="7"/>
  <c r="E465" i="7"/>
  <c r="F465" i="7" s="1"/>
  <c r="G465" i="7" s="1"/>
  <c r="H465" i="7" s="1"/>
  <c r="Q465" i="7"/>
  <c r="E466" i="7"/>
  <c r="F466" i="7" s="1"/>
  <c r="G466" i="7" s="1"/>
  <c r="J466" i="7" s="1"/>
  <c r="Q466" i="7"/>
  <c r="E467" i="7"/>
  <c r="F467" i="7" s="1"/>
  <c r="G467" i="7"/>
  <c r="J467" i="7" s="1"/>
  <c r="Q467" i="7"/>
  <c r="E468" i="7"/>
  <c r="F468" i="7" s="1"/>
  <c r="G468" i="7"/>
  <c r="J468" i="7" s="1"/>
  <c r="Q468" i="7"/>
  <c r="E469" i="7"/>
  <c r="F469" i="7" s="1"/>
  <c r="G469" i="7" s="1"/>
  <c r="J469" i="7" s="1"/>
  <c r="Q469" i="7"/>
  <c r="E470" i="7"/>
  <c r="F470" i="7" s="1"/>
  <c r="G470" i="7" s="1"/>
  <c r="H470" i="7" s="1"/>
  <c r="Q470" i="7"/>
  <c r="E471" i="7"/>
  <c r="F471" i="7" s="1"/>
  <c r="G471" i="7"/>
  <c r="H471" i="7" s="1"/>
  <c r="Q471" i="7"/>
  <c r="E472" i="7"/>
  <c r="F472" i="7"/>
  <c r="G472" i="7" s="1"/>
  <c r="H472" i="7" s="1"/>
  <c r="Q472" i="7"/>
  <c r="E473" i="7"/>
  <c r="F473" i="7"/>
  <c r="G473" i="7" s="1"/>
  <c r="H473" i="7" s="1"/>
  <c r="Q473" i="7"/>
  <c r="E474" i="7"/>
  <c r="F474" i="7" s="1"/>
  <c r="G474" i="7" s="1"/>
  <c r="H474" i="7" s="1"/>
  <c r="Q474" i="7"/>
  <c r="E475" i="7"/>
  <c r="F475" i="7" s="1"/>
  <c r="G475" i="7" s="1"/>
  <c r="H475" i="7" s="1"/>
  <c r="Q475" i="7"/>
  <c r="E476" i="7"/>
  <c r="F476" i="7"/>
  <c r="G476" i="7" s="1"/>
  <c r="H476" i="7" s="1"/>
  <c r="Q476" i="7"/>
  <c r="E477" i="7"/>
  <c r="F477" i="7"/>
  <c r="G477" i="7" s="1"/>
  <c r="H477" i="7" s="1"/>
  <c r="Q477" i="7"/>
  <c r="E478" i="7"/>
  <c r="F478" i="7" s="1"/>
  <c r="G478" i="7" s="1"/>
  <c r="H478" i="7" s="1"/>
  <c r="Q478" i="7"/>
  <c r="E479" i="7"/>
  <c r="F479" i="7" s="1"/>
  <c r="G479" i="7" s="1"/>
  <c r="H479" i="7" s="1"/>
  <c r="Q479" i="7"/>
  <c r="E480" i="7"/>
  <c r="F480" i="7" s="1"/>
  <c r="G480" i="7" s="1"/>
  <c r="H480" i="7" s="1"/>
  <c r="Q480" i="7"/>
  <c r="E481" i="7"/>
  <c r="F481" i="7" s="1"/>
  <c r="G481" i="7" s="1"/>
  <c r="H481" i="7" s="1"/>
  <c r="Q481" i="7"/>
  <c r="E482" i="7"/>
  <c r="F482" i="7" s="1"/>
  <c r="G482" i="7" s="1"/>
  <c r="H482" i="7" s="1"/>
  <c r="Q482" i="7"/>
  <c r="E483" i="7"/>
  <c r="F483" i="7" s="1"/>
  <c r="U483" i="7" s="1"/>
  <c r="Q483" i="7"/>
  <c r="E484" i="7"/>
  <c r="F484" i="7" s="1"/>
  <c r="G484" i="7" s="1"/>
  <c r="H484" i="7" s="1"/>
  <c r="Q484" i="7"/>
  <c r="E485" i="7"/>
  <c r="F485" i="7"/>
  <c r="G485" i="7" s="1"/>
  <c r="H485" i="7" s="1"/>
  <c r="Q485" i="7"/>
  <c r="E486" i="7"/>
  <c r="F486" i="7" s="1"/>
  <c r="G486" i="7" s="1"/>
  <c r="H486" i="7" s="1"/>
  <c r="Q486" i="7"/>
  <c r="E487" i="7"/>
  <c r="F487" i="7" s="1"/>
  <c r="G487" i="7" s="1"/>
  <c r="H487" i="7" s="1"/>
  <c r="Q487" i="7"/>
  <c r="E488" i="7"/>
  <c r="F488" i="7" s="1"/>
  <c r="G488" i="7" s="1"/>
  <c r="H488" i="7" s="1"/>
  <c r="Q488" i="7"/>
  <c r="E489" i="7"/>
  <c r="F489" i="7"/>
  <c r="G489" i="7" s="1"/>
  <c r="H489" i="7" s="1"/>
  <c r="Q489" i="7"/>
  <c r="E490" i="7"/>
  <c r="F490" i="7" s="1"/>
  <c r="G490" i="7"/>
  <c r="H490" i="7" s="1"/>
  <c r="Q490" i="7"/>
  <c r="E491" i="7"/>
  <c r="F491" i="7" s="1"/>
  <c r="U491" i="7" s="1"/>
  <c r="Q491" i="7"/>
  <c r="E492" i="7"/>
  <c r="F492" i="7" s="1"/>
  <c r="G492" i="7" s="1"/>
  <c r="H492" i="7" s="1"/>
  <c r="Q492" i="7"/>
  <c r="E493" i="7"/>
  <c r="F493" i="7" s="1"/>
  <c r="G493" i="7" s="1"/>
  <c r="H493" i="7" s="1"/>
  <c r="Q493" i="7"/>
  <c r="E494" i="7"/>
  <c r="F494" i="7" s="1"/>
  <c r="G494" i="7" s="1"/>
  <c r="H494" i="7" s="1"/>
  <c r="Q494" i="7"/>
  <c r="E495" i="7"/>
  <c r="F495" i="7" s="1"/>
  <c r="G495" i="7" s="1"/>
  <c r="H495" i="7" s="1"/>
  <c r="Q495" i="7"/>
  <c r="E496" i="7"/>
  <c r="F496" i="7"/>
  <c r="G496" i="7" s="1"/>
  <c r="H496" i="7" s="1"/>
  <c r="Q496" i="7"/>
  <c r="E497" i="7"/>
  <c r="F497" i="7" s="1"/>
  <c r="G497" i="7" s="1"/>
  <c r="H497" i="7" s="1"/>
  <c r="Q497" i="7"/>
  <c r="E498" i="7"/>
  <c r="F498" i="7"/>
  <c r="G498" i="7" s="1"/>
  <c r="H498" i="7" s="1"/>
  <c r="Q498" i="7"/>
  <c r="E499" i="7"/>
  <c r="F499" i="7"/>
  <c r="G499" i="7" s="1"/>
  <c r="H499" i="7" s="1"/>
  <c r="Q499" i="7"/>
  <c r="E500" i="7"/>
  <c r="F500" i="7"/>
  <c r="G500" i="7" s="1"/>
  <c r="H500" i="7" s="1"/>
  <c r="Q500" i="7"/>
  <c r="E501" i="7"/>
  <c r="F501" i="7"/>
  <c r="G501" i="7" s="1"/>
  <c r="H501" i="7" s="1"/>
  <c r="Q501" i="7"/>
  <c r="E502" i="7"/>
  <c r="F502" i="7"/>
  <c r="G502" i="7" s="1"/>
  <c r="H502" i="7" s="1"/>
  <c r="Q502" i="7"/>
  <c r="E503" i="7"/>
  <c r="F503" i="7"/>
  <c r="G503" i="7" s="1"/>
  <c r="H503" i="7" s="1"/>
  <c r="Q503" i="7"/>
  <c r="E504" i="7"/>
  <c r="F504" i="7" s="1"/>
  <c r="G504" i="7" s="1"/>
  <c r="H504" i="7" s="1"/>
  <c r="Q504" i="7"/>
  <c r="E505" i="7"/>
  <c r="F505" i="7"/>
  <c r="G505" i="7" s="1"/>
  <c r="J505" i="7" s="1"/>
  <c r="Q505" i="7"/>
  <c r="E506" i="7"/>
  <c r="F506" i="7"/>
  <c r="G506" i="7" s="1"/>
  <c r="J506" i="7" s="1"/>
  <c r="Q506" i="7"/>
  <c r="E507" i="7"/>
  <c r="F507" i="7"/>
  <c r="G507" i="7" s="1"/>
  <c r="J507" i="7" s="1"/>
  <c r="Q507" i="7"/>
  <c r="E508" i="7"/>
  <c r="F508" i="7" s="1"/>
  <c r="G508" i="7" s="1"/>
  <c r="J508" i="7"/>
  <c r="Q508" i="7"/>
  <c r="E509" i="7"/>
  <c r="F509" i="7" s="1"/>
  <c r="G509" i="7" s="1"/>
  <c r="J509" i="7"/>
  <c r="Q509" i="7"/>
  <c r="E510" i="7"/>
  <c r="F510" i="7" s="1"/>
  <c r="G510" i="7" s="1"/>
  <c r="H510" i="7"/>
  <c r="Q510" i="7"/>
  <c r="E511" i="7"/>
  <c r="F511" i="7" s="1"/>
  <c r="G511" i="7" s="1"/>
  <c r="J511" i="7" s="1"/>
  <c r="Q511" i="7"/>
  <c r="E512" i="7"/>
  <c r="F512" i="7" s="1"/>
  <c r="G512" i="7" s="1"/>
  <c r="J512" i="7" s="1"/>
  <c r="Q512" i="7"/>
  <c r="E513" i="7"/>
  <c r="F513" i="7" s="1"/>
  <c r="G513" i="7" s="1"/>
  <c r="J513" i="7" s="1"/>
  <c r="Q513" i="7"/>
  <c r="E514" i="7"/>
  <c r="F514" i="7" s="1"/>
  <c r="G514" i="7" s="1"/>
  <c r="K514" i="7"/>
  <c r="Q514" i="7"/>
  <c r="E515" i="7"/>
  <c r="F515" i="7" s="1"/>
  <c r="G515" i="7" s="1"/>
  <c r="H515" i="7"/>
  <c r="Q515" i="7"/>
  <c r="E516" i="7"/>
  <c r="F516" i="7" s="1"/>
  <c r="G516" i="7" s="1"/>
  <c r="I516" i="7"/>
  <c r="Q516" i="7"/>
  <c r="E517" i="7"/>
  <c r="F517" i="7" s="1"/>
  <c r="G517" i="7" s="1"/>
  <c r="M517" i="7"/>
  <c r="Q517" i="7"/>
  <c r="E518" i="7"/>
  <c r="F518" i="7" s="1"/>
  <c r="G518" i="7" s="1"/>
  <c r="J518" i="7"/>
  <c r="Q518" i="7"/>
  <c r="E519" i="7"/>
  <c r="F519" i="7" s="1"/>
  <c r="G519" i="7" s="1"/>
  <c r="J519" i="7" s="1"/>
  <c r="Q519" i="7"/>
  <c r="E520" i="7"/>
  <c r="F520" i="7" s="1"/>
  <c r="G520" i="7" s="1"/>
  <c r="J520" i="7" s="1"/>
  <c r="Q520" i="7"/>
  <c r="E521" i="7"/>
  <c r="F521" i="7" s="1"/>
  <c r="G521" i="7" s="1"/>
  <c r="J521" i="7" s="1"/>
  <c r="Q521" i="7"/>
  <c r="E522" i="7"/>
  <c r="F522" i="7" s="1"/>
  <c r="G522" i="7" s="1"/>
  <c r="J522" i="7"/>
  <c r="Q522" i="7"/>
  <c r="E523" i="7"/>
  <c r="F523" i="7" s="1"/>
  <c r="G523" i="7" s="1"/>
  <c r="J523" i="7" s="1"/>
  <c r="Q523" i="7"/>
  <c r="E524" i="7"/>
  <c r="F524" i="7"/>
  <c r="G524" i="7" s="1"/>
  <c r="M524" i="7" s="1"/>
  <c r="Q524" i="7"/>
  <c r="E525" i="7"/>
  <c r="F525" i="7" s="1"/>
  <c r="G525" i="7" s="1"/>
  <c r="J525" i="7" s="1"/>
  <c r="Q525" i="7"/>
  <c r="E526" i="7"/>
  <c r="F526" i="7" s="1"/>
  <c r="G526" i="7" s="1"/>
  <c r="J526" i="7" s="1"/>
  <c r="Q526" i="7"/>
  <c r="E527" i="7"/>
  <c r="F527" i="7" s="1"/>
  <c r="G527" i="7" s="1"/>
  <c r="J527" i="7" s="1"/>
  <c r="Q527" i="7"/>
  <c r="E528" i="7"/>
  <c r="F528" i="7"/>
  <c r="G528" i="7" s="1"/>
  <c r="K528" i="7" s="1"/>
  <c r="Q528" i="7"/>
  <c r="E529" i="7"/>
  <c r="F529" i="7"/>
  <c r="G529" i="7" s="1"/>
  <c r="K529" i="7" s="1"/>
  <c r="Q529" i="7"/>
  <c r="E530" i="7"/>
  <c r="F530" i="7" s="1"/>
  <c r="G530" i="7"/>
  <c r="M530" i="7" s="1"/>
  <c r="Q530" i="7"/>
  <c r="E531" i="7"/>
  <c r="F531" i="7" s="1"/>
  <c r="G531" i="7" s="1"/>
  <c r="M531" i="7" s="1"/>
  <c r="Q531" i="7"/>
  <c r="E532" i="7"/>
  <c r="F532" i="7" s="1"/>
  <c r="G532" i="7" s="1"/>
  <c r="K532" i="7" s="1"/>
  <c r="Q532" i="7"/>
  <c r="E533" i="7"/>
  <c r="F533" i="7" s="1"/>
  <c r="G533" i="7" s="1"/>
  <c r="K533" i="7" s="1"/>
  <c r="Q533" i="7"/>
  <c r="E534" i="7"/>
  <c r="F534" i="7"/>
  <c r="G534" i="7"/>
  <c r="K534" i="7" s="1"/>
  <c r="Q534" i="7"/>
  <c r="E535" i="7"/>
  <c r="F535" i="7" s="1"/>
  <c r="G535" i="7" s="1"/>
  <c r="M535" i="7"/>
  <c r="Q535" i="7"/>
  <c r="E536" i="7"/>
  <c r="F536" i="7"/>
  <c r="G536" i="7" s="1"/>
  <c r="M536" i="7" s="1"/>
  <c r="Q536" i="7"/>
  <c r="E537" i="7"/>
  <c r="F537" i="7"/>
  <c r="G537" i="7" s="1"/>
  <c r="M537" i="7" s="1"/>
  <c r="Q537" i="7"/>
  <c r="E538" i="7"/>
  <c r="F538" i="7"/>
  <c r="G538" i="7" s="1"/>
  <c r="K538" i="7" s="1"/>
  <c r="Q538" i="7"/>
  <c r="E539" i="7"/>
  <c r="F539" i="7" s="1"/>
  <c r="G539" i="7" s="1"/>
  <c r="K539" i="7" s="1"/>
  <c r="Q539" i="7"/>
  <c r="E540" i="7"/>
  <c r="F540" i="7"/>
  <c r="G540" i="7" s="1"/>
  <c r="K540" i="7" s="1"/>
  <c r="Q540" i="7"/>
  <c r="E541" i="7"/>
  <c r="F541" i="7" s="1"/>
  <c r="G541" i="7" s="1"/>
  <c r="K541" i="7"/>
  <c r="Q541" i="7"/>
  <c r="E542" i="7"/>
  <c r="F542" i="7"/>
  <c r="G542" i="7" s="1"/>
  <c r="M542" i="7" s="1"/>
  <c r="Q542" i="7"/>
  <c r="E543" i="7"/>
  <c r="F543" i="7" s="1"/>
  <c r="G543" i="7" s="1"/>
  <c r="M543" i="7" s="1"/>
  <c r="Q543" i="7"/>
  <c r="E544" i="7"/>
  <c r="F544" i="7" s="1"/>
  <c r="G544" i="7" s="1"/>
  <c r="M544" i="7" s="1"/>
  <c r="Q544" i="7"/>
  <c r="E545" i="7"/>
  <c r="F545" i="7" s="1"/>
  <c r="G545" i="7" s="1"/>
  <c r="M545" i="7" s="1"/>
  <c r="Q545" i="7"/>
  <c r="E546" i="7"/>
  <c r="F546" i="7"/>
  <c r="G546" i="7" s="1"/>
  <c r="M546" i="7" s="1"/>
  <c r="Q546" i="7"/>
  <c r="E547" i="7"/>
  <c r="F547" i="7"/>
  <c r="G547" i="7" s="1"/>
  <c r="K547" i="7" s="1"/>
  <c r="Q547" i="7"/>
  <c r="E548" i="7"/>
  <c r="F548" i="7"/>
  <c r="G548" i="7" s="1"/>
  <c r="K548" i="7"/>
  <c r="Q548" i="7"/>
  <c r="E549" i="7"/>
  <c r="F549" i="7" s="1"/>
  <c r="G549" i="7" s="1"/>
  <c r="K549" i="7" s="1"/>
  <c r="Q549" i="7"/>
  <c r="E550" i="7"/>
  <c r="F550" i="7" s="1"/>
  <c r="G550" i="7" s="1"/>
  <c r="J550" i="7" s="1"/>
  <c r="Q550" i="7"/>
  <c r="E551" i="7"/>
  <c r="F551" i="7" s="1"/>
  <c r="G551" i="7" s="1"/>
  <c r="K551" i="7" s="1"/>
  <c r="Q551" i="7"/>
  <c r="E552" i="7"/>
  <c r="F552" i="7" s="1"/>
  <c r="G552" i="7" s="1"/>
  <c r="K552" i="7" s="1"/>
  <c r="Q552" i="7"/>
  <c r="E553" i="7"/>
  <c r="F553" i="7" s="1"/>
  <c r="G553" i="7" s="1"/>
  <c r="J553" i="7" s="1"/>
  <c r="Q553" i="7"/>
  <c r="E554" i="7"/>
  <c r="F554" i="7"/>
  <c r="G554" i="7" s="1"/>
  <c r="K554" i="7" s="1"/>
  <c r="Q554" i="7"/>
  <c r="E555" i="7"/>
  <c r="F555" i="7"/>
  <c r="G555" i="7" s="1"/>
  <c r="K555" i="7" s="1"/>
  <c r="Q555" i="7"/>
  <c r="E556" i="7"/>
  <c r="F556" i="7" s="1"/>
  <c r="G556" i="7" s="1"/>
  <c r="K556" i="7"/>
  <c r="Q556" i="7"/>
  <c r="E557" i="7"/>
  <c r="F557" i="7" s="1"/>
  <c r="G557" i="7" s="1"/>
  <c r="K557" i="7" s="1"/>
  <c r="Q557" i="7"/>
  <c r="E558" i="7"/>
  <c r="F558" i="7" s="1"/>
  <c r="G558" i="7"/>
  <c r="K558" i="7" s="1"/>
  <c r="Q558" i="7"/>
  <c r="E559" i="7"/>
  <c r="F559" i="7" s="1"/>
  <c r="G559" i="7" s="1"/>
  <c r="K559" i="7" s="1"/>
  <c r="Q559" i="7"/>
  <c r="E560" i="7"/>
  <c r="F560" i="7"/>
  <c r="G560" i="7" s="1"/>
  <c r="K560" i="7" s="1"/>
  <c r="Q560" i="7"/>
  <c r="E561" i="7"/>
  <c r="F561" i="7"/>
  <c r="G561" i="7" s="1"/>
  <c r="K561" i="7"/>
  <c r="Q561" i="7"/>
  <c r="E562" i="7"/>
  <c r="F562" i="7" s="1"/>
  <c r="G562" i="7" s="1"/>
  <c r="K562" i="7" s="1"/>
  <c r="Q562" i="7"/>
  <c r="E563" i="7"/>
  <c r="F563" i="7" s="1"/>
  <c r="G563" i="7" s="1"/>
  <c r="K563" i="7" s="1"/>
  <c r="Q563" i="7"/>
  <c r="E564" i="7"/>
  <c r="F564" i="7"/>
  <c r="G564" i="7"/>
  <c r="K564" i="7" s="1"/>
  <c r="Q564" i="7"/>
  <c r="E565" i="7"/>
  <c r="F565" i="7" s="1"/>
  <c r="G565" i="7" s="1"/>
  <c r="K565" i="7" s="1"/>
  <c r="Q565" i="7"/>
  <c r="E566" i="7"/>
  <c r="F566" i="7" s="1"/>
  <c r="G566" i="7" s="1"/>
  <c r="K566" i="7" s="1"/>
  <c r="Q566" i="7"/>
  <c r="E567" i="7"/>
  <c r="F567" i="7" s="1"/>
  <c r="G567" i="7" s="1"/>
  <c r="K567" i="7" s="1"/>
  <c r="Q567" i="7"/>
  <c r="E568" i="7"/>
  <c r="F568" i="7" s="1"/>
  <c r="G568" i="7" s="1"/>
  <c r="K568" i="7" s="1"/>
  <c r="Q568" i="7"/>
  <c r="E569" i="7"/>
  <c r="F569" i="7"/>
  <c r="G569" i="7" s="1"/>
  <c r="K569" i="7" s="1"/>
  <c r="Q569" i="7"/>
  <c r="E570" i="7"/>
  <c r="F570" i="7" s="1"/>
  <c r="G570" i="7" s="1"/>
  <c r="L570" i="7" s="1"/>
  <c r="Q570" i="7"/>
  <c r="E571" i="7"/>
  <c r="F571" i="7" s="1"/>
  <c r="G571" i="7" s="1"/>
  <c r="K571" i="7" s="1"/>
  <c r="Q571" i="7"/>
  <c r="E572" i="7"/>
  <c r="F572" i="7"/>
  <c r="G572" i="7" s="1"/>
  <c r="K572" i="7" s="1"/>
  <c r="Q572" i="7"/>
  <c r="E573" i="7"/>
  <c r="F573" i="7" s="1"/>
  <c r="G573" i="7" s="1"/>
  <c r="K573" i="7"/>
  <c r="Q573" i="7"/>
  <c r="E574" i="7"/>
  <c r="F574" i="7"/>
  <c r="G574" i="7" s="1"/>
  <c r="K574" i="7" s="1"/>
  <c r="Q574" i="7"/>
  <c r="E575" i="7"/>
  <c r="F575" i="7" s="1"/>
  <c r="G575" i="7" s="1"/>
  <c r="K575" i="7" s="1"/>
  <c r="Q575" i="7"/>
  <c r="E576" i="7"/>
  <c r="F576" i="7" s="1"/>
  <c r="G576" i="7" s="1"/>
  <c r="L576" i="7" s="1"/>
  <c r="Q576" i="7"/>
  <c r="E577" i="7"/>
  <c r="F577" i="7" s="1"/>
  <c r="G577" i="7" s="1"/>
  <c r="L577" i="7" s="1"/>
  <c r="Q577" i="7"/>
  <c r="E578" i="7"/>
  <c r="F578" i="7"/>
  <c r="G578" i="7" s="1"/>
  <c r="L578" i="7" s="1"/>
  <c r="Q578" i="7"/>
  <c r="E579" i="7"/>
  <c r="F579" i="7"/>
  <c r="G579" i="7" s="1"/>
  <c r="K579" i="7" s="1"/>
  <c r="Q579" i="7"/>
  <c r="E580" i="7"/>
  <c r="F580" i="7"/>
  <c r="G580" i="7" s="1"/>
  <c r="K580" i="7" s="1"/>
  <c r="Q580" i="7"/>
  <c r="E581" i="7"/>
  <c r="F581" i="7" s="1"/>
  <c r="G581" i="7" s="1"/>
  <c r="L581" i="7" s="1"/>
  <c r="Q581" i="7"/>
  <c r="E582" i="7"/>
  <c r="F582" i="7" s="1"/>
  <c r="G582" i="7" s="1"/>
  <c r="L582" i="7" s="1"/>
  <c r="Q582" i="7"/>
  <c r="E583" i="7"/>
  <c r="F583" i="7" s="1"/>
  <c r="G583" i="7" s="1"/>
  <c r="K583" i="7" s="1"/>
  <c r="Q583" i="7"/>
  <c r="E584" i="7"/>
  <c r="F584" i="7" s="1"/>
  <c r="G584" i="7" s="1"/>
  <c r="K584" i="7" s="1"/>
  <c r="Q584" i="7"/>
  <c r="E585" i="7"/>
  <c r="F585" i="7" s="1"/>
  <c r="G585" i="7" s="1"/>
  <c r="K585" i="7" s="1"/>
  <c r="Q585" i="7"/>
  <c r="E586" i="7"/>
  <c r="F586" i="7"/>
  <c r="G586" i="7" s="1"/>
  <c r="K586" i="7" s="1"/>
  <c r="Q586" i="7"/>
  <c r="E587" i="7"/>
  <c r="F587" i="7"/>
  <c r="G587" i="7" s="1"/>
  <c r="K587" i="7" s="1"/>
  <c r="Q587" i="7"/>
  <c r="E588" i="7"/>
  <c r="F588" i="7" s="1"/>
  <c r="G588" i="7" s="1"/>
  <c r="K588" i="7" s="1"/>
  <c r="Q588" i="7"/>
  <c r="E589" i="7"/>
  <c r="F589" i="7"/>
  <c r="G589" i="7" s="1"/>
  <c r="K589" i="7"/>
  <c r="Q589" i="7"/>
  <c r="E590" i="7"/>
  <c r="F590" i="7" s="1"/>
  <c r="G590" i="7" s="1"/>
  <c r="K590" i="7" s="1"/>
  <c r="Q590" i="7"/>
  <c r="E591" i="7"/>
  <c r="F591" i="7" s="1"/>
  <c r="G591" i="7" s="1"/>
  <c r="K591" i="7" s="1"/>
  <c r="Q591" i="7"/>
  <c r="E592" i="7"/>
  <c r="F592" i="7"/>
  <c r="G592" i="7" s="1"/>
  <c r="K592" i="7" s="1"/>
  <c r="Q592" i="7"/>
  <c r="E593" i="7"/>
  <c r="F593" i="7"/>
  <c r="G593" i="7" s="1"/>
  <c r="L593" i="7" s="1"/>
  <c r="Q593" i="7"/>
  <c r="E594" i="7"/>
  <c r="F594" i="7" s="1"/>
  <c r="G594" i="7" s="1"/>
  <c r="L594" i="7" s="1"/>
  <c r="Q594" i="7"/>
  <c r="E595" i="7"/>
  <c r="F595" i="7"/>
  <c r="G595" i="7" s="1"/>
  <c r="N595" i="7" s="1"/>
  <c r="Q595" i="7"/>
  <c r="E596" i="7"/>
  <c r="F596" i="7"/>
  <c r="G596" i="7"/>
  <c r="L596" i="7" s="1"/>
  <c r="Q596" i="7"/>
  <c r="E597" i="7"/>
  <c r="F597" i="7"/>
  <c r="G597" i="7" s="1"/>
  <c r="L597" i="7"/>
  <c r="Q597" i="7"/>
  <c r="E598" i="7"/>
  <c r="F598" i="7"/>
  <c r="G598" i="7" s="1"/>
  <c r="L598" i="7" s="1"/>
  <c r="Q598" i="7"/>
  <c r="E599" i="7"/>
  <c r="F599" i="7" s="1"/>
  <c r="G599" i="7" s="1"/>
  <c r="L599" i="7" s="1"/>
  <c r="Q599" i="7"/>
  <c r="E600" i="7"/>
  <c r="F600" i="7" s="1"/>
  <c r="G600" i="7" s="1"/>
  <c r="L600" i="7" s="1"/>
  <c r="Q600" i="7"/>
  <c r="E601" i="7"/>
  <c r="F601" i="7" s="1"/>
  <c r="G601" i="7" s="1"/>
  <c r="M601" i="7" s="1"/>
  <c r="Q601" i="7"/>
  <c r="E602" i="7"/>
  <c r="F602" i="7"/>
  <c r="G602" i="7" s="1"/>
  <c r="L602" i="7" s="1"/>
  <c r="Q602" i="7"/>
  <c r="E603" i="7"/>
  <c r="F603" i="7"/>
  <c r="G603" i="7" s="1"/>
  <c r="L603" i="7" s="1"/>
  <c r="Q603" i="7"/>
  <c r="E604" i="7"/>
  <c r="F604" i="7"/>
  <c r="G604" i="7" s="1"/>
  <c r="K604" i="7" s="1"/>
  <c r="Q604" i="7"/>
  <c r="E605" i="7"/>
  <c r="F605" i="7"/>
  <c r="G605" i="7" s="1"/>
  <c r="K605" i="7" s="1"/>
  <c r="Q605" i="7"/>
  <c r="E606" i="7"/>
  <c r="F606" i="7" s="1"/>
  <c r="G606" i="7" s="1"/>
  <c r="K606" i="7" s="1"/>
  <c r="Q606" i="7"/>
  <c r="E607" i="7"/>
  <c r="F607" i="7" s="1"/>
  <c r="G607" i="7" s="1"/>
  <c r="K607" i="7" s="1"/>
  <c r="Q607" i="7"/>
  <c r="E608" i="7"/>
  <c r="F608" i="7" s="1"/>
  <c r="G608" i="7" s="1"/>
  <c r="K608" i="7" s="1"/>
  <c r="Q608" i="7"/>
  <c r="E609" i="7"/>
  <c r="F609" i="7" s="1"/>
  <c r="G609" i="7" s="1"/>
  <c r="K609" i="7" s="1"/>
  <c r="Q609" i="7"/>
  <c r="E610" i="7"/>
  <c r="F610" i="7" s="1"/>
  <c r="G610" i="7" s="1"/>
  <c r="K610" i="7" s="1"/>
  <c r="Q610" i="7"/>
  <c r="E611" i="7"/>
  <c r="F611" i="7" s="1"/>
  <c r="G611" i="7" s="1"/>
  <c r="K611" i="7" s="1"/>
  <c r="Q611" i="7"/>
  <c r="E612" i="7"/>
  <c r="F612" i="7"/>
  <c r="G612" i="7" s="1"/>
  <c r="K612" i="7" s="1"/>
  <c r="Q612" i="7"/>
  <c r="E613" i="7"/>
  <c r="F613" i="7"/>
  <c r="G613" i="7" s="1"/>
  <c r="K613" i="7" s="1"/>
  <c r="Q613" i="7"/>
  <c r="E614" i="7"/>
  <c r="F614" i="7" s="1"/>
  <c r="G614" i="7" s="1"/>
  <c r="K614" i="7" s="1"/>
  <c r="Q614" i="7"/>
  <c r="E615" i="7"/>
  <c r="F615" i="7"/>
  <c r="G615" i="7"/>
  <c r="K615" i="7" s="1"/>
  <c r="Q615" i="7"/>
  <c r="E616" i="7"/>
  <c r="F616" i="7"/>
  <c r="G616" i="7" s="1"/>
  <c r="M616" i="7" s="1"/>
  <c r="Q616" i="7"/>
  <c r="E617" i="7"/>
  <c r="F617" i="7" s="1"/>
  <c r="G617" i="7" s="1"/>
  <c r="M617" i="7" s="1"/>
  <c r="Q617" i="7"/>
  <c r="E618" i="7"/>
  <c r="F618" i="7" s="1"/>
  <c r="G618" i="7" s="1"/>
  <c r="J618" i="7" s="1"/>
  <c r="Q618" i="7"/>
  <c r="E619" i="7"/>
  <c r="F619" i="7"/>
  <c r="G619" i="7" s="1"/>
  <c r="J619" i="7" s="1"/>
  <c r="Q619" i="7"/>
  <c r="E620" i="7"/>
  <c r="F620" i="7" s="1"/>
  <c r="G620" i="7" s="1"/>
  <c r="L620" i="7" s="1"/>
  <c r="Q620" i="7"/>
  <c r="E621" i="7"/>
  <c r="F621" i="7" s="1"/>
  <c r="G621" i="7" s="1"/>
  <c r="L621" i="7" s="1"/>
  <c r="Q621" i="7"/>
  <c r="E622" i="7"/>
  <c r="F622" i="7" s="1"/>
  <c r="G622" i="7" s="1"/>
  <c r="J622" i="7" s="1"/>
  <c r="Q622" i="7"/>
  <c r="E623" i="7"/>
  <c r="F623" i="7"/>
  <c r="G623" i="7"/>
  <c r="K623" i="7" s="1"/>
  <c r="Q623" i="7"/>
  <c r="E624" i="7"/>
  <c r="F624" i="7" s="1"/>
  <c r="G624" i="7" s="1"/>
  <c r="K624" i="7" s="1"/>
  <c r="Q624" i="7"/>
  <c r="E625" i="7"/>
  <c r="F625" i="7"/>
  <c r="G625" i="7" s="1"/>
  <c r="K625" i="7" s="1"/>
  <c r="Q625" i="7"/>
  <c r="E626" i="7"/>
  <c r="F626" i="7" s="1"/>
  <c r="G626" i="7" s="1"/>
  <c r="K626" i="7" s="1"/>
  <c r="Q626" i="7"/>
  <c r="E627" i="7"/>
  <c r="F627" i="7"/>
  <c r="G627" i="7"/>
  <c r="K627" i="7" s="1"/>
  <c r="Q627" i="7"/>
  <c r="E628" i="7"/>
  <c r="F628" i="7"/>
  <c r="G628" i="7" s="1"/>
  <c r="K628" i="7" s="1"/>
  <c r="Q628" i="7"/>
  <c r="E629" i="7"/>
  <c r="F629" i="7" s="1"/>
  <c r="G629" i="7" s="1"/>
  <c r="K629" i="7" s="1"/>
  <c r="Q629" i="7"/>
  <c r="E630" i="7"/>
  <c r="F630" i="7" s="1"/>
  <c r="G630" i="7" s="1"/>
  <c r="M630" i="7" s="1"/>
  <c r="Q630" i="7"/>
  <c r="E631" i="7"/>
  <c r="F631" i="7"/>
  <c r="G631" i="7" s="1"/>
  <c r="M631" i="7" s="1"/>
  <c r="Q631" i="7"/>
  <c r="E632" i="7"/>
  <c r="F632" i="7" s="1"/>
  <c r="U632" i="7" s="1"/>
  <c r="Q632" i="7"/>
  <c r="E633" i="7"/>
  <c r="F633" i="7" s="1"/>
  <c r="G633" i="7" s="1"/>
  <c r="K633" i="7" s="1"/>
  <c r="Q633" i="7"/>
  <c r="E634" i="7"/>
  <c r="F634" i="7"/>
  <c r="G634" i="7" s="1"/>
  <c r="K634" i="7" s="1"/>
  <c r="Q634" i="7"/>
  <c r="E635" i="7"/>
  <c r="F635" i="7" s="1"/>
  <c r="G635" i="7" s="1"/>
  <c r="L635" i="7"/>
  <c r="Q635" i="7"/>
  <c r="E636" i="7"/>
  <c r="F636" i="7"/>
  <c r="G636" i="7" s="1"/>
  <c r="K636" i="7" s="1"/>
  <c r="Q636" i="7"/>
  <c r="E637" i="7"/>
  <c r="F637" i="7" s="1"/>
  <c r="G637" i="7" s="1"/>
  <c r="K637" i="7" s="1"/>
  <c r="Q637" i="7"/>
  <c r="E638" i="7"/>
  <c r="F638" i="7" s="1"/>
  <c r="G638" i="7" s="1"/>
  <c r="K638" i="7" s="1"/>
  <c r="Q638" i="7"/>
  <c r="E639" i="7"/>
  <c r="F639" i="7" s="1"/>
  <c r="G639" i="7" s="1"/>
  <c r="K639" i="7" s="1"/>
  <c r="Q639" i="7"/>
  <c r="E640" i="7"/>
  <c r="F640" i="7"/>
  <c r="G640" i="7"/>
  <c r="K640" i="7" s="1"/>
  <c r="Q640" i="7"/>
  <c r="E641" i="7"/>
  <c r="F641" i="7" s="1"/>
  <c r="G641" i="7" s="1"/>
  <c r="K641" i="7" s="1"/>
  <c r="Q641" i="7"/>
  <c r="E642" i="7"/>
  <c r="F642" i="7"/>
  <c r="G642" i="7" s="1"/>
  <c r="K642" i="7" s="1"/>
  <c r="Q642" i="7"/>
  <c r="E643" i="7"/>
  <c r="F643" i="7" s="1"/>
  <c r="G643" i="7" s="1"/>
  <c r="K643" i="7"/>
  <c r="Q643" i="7"/>
  <c r="E644" i="7"/>
  <c r="F644" i="7"/>
  <c r="G644" i="7" s="1"/>
  <c r="K644" i="7" s="1"/>
  <c r="Q644" i="7"/>
  <c r="E645" i="7"/>
  <c r="F645" i="7" s="1"/>
  <c r="G645" i="7" s="1"/>
  <c r="K645" i="7"/>
  <c r="Q645" i="7"/>
  <c r="E646" i="7"/>
  <c r="F646" i="7"/>
  <c r="G646" i="7" s="1"/>
  <c r="K646" i="7" s="1"/>
  <c r="Q646" i="7"/>
  <c r="E647" i="7"/>
  <c r="F647" i="7" s="1"/>
  <c r="G647" i="7" s="1"/>
  <c r="K647" i="7" s="1"/>
  <c r="Q647" i="7"/>
  <c r="E648" i="7"/>
  <c r="F648" i="7"/>
  <c r="G648" i="7"/>
  <c r="K648" i="7" s="1"/>
  <c r="Q648" i="7"/>
  <c r="E649" i="7"/>
  <c r="F649" i="7" s="1"/>
  <c r="G649" i="7" s="1"/>
  <c r="K649" i="7" s="1"/>
  <c r="Q649" i="7"/>
  <c r="E650" i="7"/>
  <c r="F650" i="7"/>
  <c r="G650" i="7" s="1"/>
  <c r="L650" i="7" s="1"/>
  <c r="Q650" i="7"/>
  <c r="E651" i="7"/>
  <c r="F651" i="7" s="1"/>
  <c r="G651" i="7" s="1"/>
  <c r="M651" i="7"/>
  <c r="Q651" i="7"/>
  <c r="E652" i="7"/>
  <c r="F652" i="7"/>
  <c r="G652" i="7" s="1"/>
  <c r="K652" i="7" s="1"/>
  <c r="Q652" i="7"/>
  <c r="E653" i="7"/>
  <c r="F653" i="7" s="1"/>
  <c r="G653" i="7" s="1"/>
  <c r="K653" i="7" s="1"/>
  <c r="Q653" i="7"/>
  <c r="E654" i="7"/>
  <c r="F654" i="7" s="1"/>
  <c r="G654" i="7" s="1"/>
  <c r="K654" i="7" s="1"/>
  <c r="Q654" i="7"/>
  <c r="E655" i="7"/>
  <c r="F655" i="7" s="1"/>
  <c r="G655" i="7" s="1"/>
  <c r="K655" i="7" s="1"/>
  <c r="Q655" i="7"/>
  <c r="E656" i="7"/>
  <c r="F656" i="7"/>
  <c r="G656" i="7" s="1"/>
  <c r="K656" i="7" s="1"/>
  <c r="Q656" i="7"/>
  <c r="E657" i="7"/>
  <c r="F657" i="7" s="1"/>
  <c r="G657" i="7" s="1"/>
  <c r="M657" i="7" s="1"/>
  <c r="Q657" i="7"/>
  <c r="E658" i="7"/>
  <c r="F658" i="7" s="1"/>
  <c r="G658" i="7" s="1"/>
  <c r="K658" i="7" s="1"/>
  <c r="Q658" i="7"/>
  <c r="E659" i="7"/>
  <c r="F659" i="7" s="1"/>
  <c r="G659" i="7" s="1"/>
  <c r="K659" i="7"/>
  <c r="Q659" i="7"/>
  <c r="E660" i="7"/>
  <c r="F660" i="7"/>
  <c r="G660" i="7"/>
  <c r="K660" i="7" s="1"/>
  <c r="Q660" i="7"/>
  <c r="E661" i="7"/>
  <c r="F661" i="7" s="1"/>
  <c r="G661" i="7" s="1"/>
  <c r="K661" i="7" s="1"/>
  <c r="Q661" i="7"/>
  <c r="E662" i="7"/>
  <c r="F662" i="7" s="1"/>
  <c r="G662" i="7" s="1"/>
  <c r="K662" i="7" s="1"/>
  <c r="Q662" i="7"/>
  <c r="E663" i="7"/>
  <c r="F663" i="7" s="1"/>
  <c r="G663" i="7" s="1"/>
  <c r="K663" i="7" s="1"/>
  <c r="Q663" i="7"/>
  <c r="E664" i="7"/>
  <c r="F664" i="7" s="1"/>
  <c r="G664" i="7" s="1"/>
  <c r="K664" i="7" s="1"/>
  <c r="Q664" i="7"/>
  <c r="E665" i="7"/>
  <c r="F665" i="7" s="1"/>
  <c r="G665" i="7" s="1"/>
  <c r="K665" i="7" s="1"/>
  <c r="Q665" i="7"/>
  <c r="E666" i="7"/>
  <c r="F666" i="7" s="1"/>
  <c r="G666" i="7" s="1"/>
  <c r="K666" i="7" s="1"/>
  <c r="Q666" i="7"/>
  <c r="E667" i="7"/>
  <c r="F667" i="7" s="1"/>
  <c r="G667" i="7" s="1"/>
  <c r="K667" i="7" s="1"/>
  <c r="Q667" i="7"/>
  <c r="E668" i="7"/>
  <c r="F668" i="7"/>
  <c r="G668" i="7" s="1"/>
  <c r="K668" i="7" s="1"/>
  <c r="Q668" i="7"/>
  <c r="E669" i="7"/>
  <c r="F669" i="7" s="1"/>
  <c r="G669" i="7" s="1"/>
  <c r="K669" i="7" s="1"/>
  <c r="Q669" i="7"/>
  <c r="E670" i="7"/>
  <c r="F670" i="7" s="1"/>
  <c r="G670" i="7" s="1"/>
  <c r="K670" i="7" s="1"/>
  <c r="Q670" i="7"/>
  <c r="E671" i="7"/>
  <c r="F671" i="7" s="1"/>
  <c r="G671" i="7" s="1"/>
  <c r="K671" i="7" s="1"/>
  <c r="Q671" i="7"/>
  <c r="E672" i="7"/>
  <c r="F672" i="7" s="1"/>
  <c r="G672" i="7" s="1"/>
  <c r="K672" i="7" s="1"/>
  <c r="Q672" i="7"/>
  <c r="E673" i="7"/>
  <c r="F673" i="7" s="1"/>
  <c r="G673" i="7" s="1"/>
  <c r="K673" i="7" s="1"/>
  <c r="Q673" i="7"/>
  <c r="E674" i="7"/>
  <c r="F674" i="7" s="1"/>
  <c r="G674" i="7" s="1"/>
  <c r="K674" i="7" s="1"/>
  <c r="Q674" i="7"/>
  <c r="E675" i="7"/>
  <c r="F675" i="7" s="1"/>
  <c r="G675" i="7" s="1"/>
  <c r="M675" i="7" s="1"/>
  <c r="Q675" i="7"/>
  <c r="E676" i="7"/>
  <c r="F676" i="7"/>
  <c r="G676" i="7" s="1"/>
  <c r="K676" i="7" s="1"/>
  <c r="Q676" i="7"/>
  <c r="E677" i="7"/>
  <c r="F677" i="7" s="1"/>
  <c r="G677" i="7" s="1"/>
  <c r="K677" i="7" s="1"/>
  <c r="Q677" i="7"/>
  <c r="E678" i="7"/>
  <c r="F678" i="7" s="1"/>
  <c r="G678" i="7" s="1"/>
  <c r="K678" i="7" s="1"/>
  <c r="Q678" i="7"/>
  <c r="E679" i="7"/>
  <c r="F679" i="7" s="1"/>
  <c r="G679" i="7" s="1"/>
  <c r="K679" i="7" s="1"/>
  <c r="Q679" i="7"/>
  <c r="E680" i="7"/>
  <c r="F680" i="7" s="1"/>
  <c r="G680" i="7" s="1"/>
  <c r="K680" i="7" s="1"/>
  <c r="Q680" i="7"/>
  <c r="E681" i="7"/>
  <c r="F681" i="7" s="1"/>
  <c r="G681" i="7" s="1"/>
  <c r="K681" i="7" s="1"/>
  <c r="Q681" i="7"/>
  <c r="E682" i="7"/>
  <c r="F682" i="7"/>
  <c r="G682" i="7" s="1"/>
  <c r="K682" i="7" s="1"/>
  <c r="Q682" i="7"/>
  <c r="E683" i="7"/>
  <c r="F683" i="7" s="1"/>
  <c r="G683" i="7" s="1"/>
  <c r="K683" i="7" s="1"/>
  <c r="Q683" i="7"/>
  <c r="E684" i="7"/>
  <c r="F684" i="7"/>
  <c r="G684" i="7" s="1"/>
  <c r="K684" i="7" s="1"/>
  <c r="Q684" i="7"/>
  <c r="E685" i="7"/>
  <c r="F685" i="7" s="1"/>
  <c r="G685" i="7" s="1"/>
  <c r="K685" i="7" s="1"/>
  <c r="Q685" i="7"/>
  <c r="E686" i="7"/>
  <c r="F686" i="7" s="1"/>
  <c r="G686" i="7" s="1"/>
  <c r="K686" i="7" s="1"/>
  <c r="Q686" i="7"/>
  <c r="E687" i="7"/>
  <c r="F687" i="7" s="1"/>
  <c r="G687" i="7" s="1"/>
  <c r="K687" i="7" s="1"/>
  <c r="Q687" i="7"/>
  <c r="E688" i="7"/>
  <c r="F688" i="7"/>
  <c r="G688" i="7" s="1"/>
  <c r="K688" i="7" s="1"/>
  <c r="Q688" i="7"/>
  <c r="E689" i="7"/>
  <c r="F689" i="7" s="1"/>
  <c r="G689" i="7" s="1"/>
  <c r="K689" i="7" s="1"/>
  <c r="Q689" i="7"/>
  <c r="E690" i="7"/>
  <c r="F690" i="7"/>
  <c r="G690" i="7" s="1"/>
  <c r="M690" i="7" s="1"/>
  <c r="Q690" i="7"/>
  <c r="E691" i="7"/>
  <c r="F691" i="7" s="1"/>
  <c r="G691" i="7"/>
  <c r="M691" i="7" s="1"/>
  <c r="Q691" i="7"/>
  <c r="E692" i="7"/>
  <c r="F692" i="7"/>
  <c r="G692" i="7" s="1"/>
  <c r="K692" i="7" s="1"/>
  <c r="Q692" i="7"/>
  <c r="E693" i="7"/>
  <c r="F693" i="7" s="1"/>
  <c r="G693" i="7" s="1"/>
  <c r="K693" i="7" s="1"/>
  <c r="Q693" i="7"/>
  <c r="E694" i="7"/>
  <c r="F694" i="7" s="1"/>
  <c r="G694" i="7" s="1"/>
  <c r="K694" i="7" s="1"/>
  <c r="Q694" i="7"/>
  <c r="E695" i="7"/>
  <c r="F695" i="7" s="1"/>
  <c r="G695" i="7" s="1"/>
  <c r="K695" i="7" s="1"/>
  <c r="Q695" i="7"/>
  <c r="E696" i="7"/>
  <c r="F696" i="7"/>
  <c r="G696" i="7" s="1"/>
  <c r="K696" i="7" s="1"/>
  <c r="Q696" i="7"/>
  <c r="E697" i="7"/>
  <c r="F697" i="7" s="1"/>
  <c r="G697" i="7" s="1"/>
  <c r="K697" i="7" s="1"/>
  <c r="Q697" i="7"/>
  <c r="E698" i="7"/>
  <c r="F698" i="7"/>
  <c r="G698" i="7" s="1"/>
  <c r="K698" i="7" s="1"/>
  <c r="Q698" i="7"/>
  <c r="E699" i="7"/>
  <c r="F699" i="7" s="1"/>
  <c r="G699" i="7"/>
  <c r="K699" i="7" s="1"/>
  <c r="Q699" i="7"/>
  <c r="E700" i="7"/>
  <c r="F700" i="7" s="1"/>
  <c r="G700" i="7" s="1"/>
  <c r="K700" i="7" s="1"/>
  <c r="Q700" i="7"/>
  <c r="E701" i="7"/>
  <c r="F701" i="7" s="1"/>
  <c r="G701" i="7" s="1"/>
  <c r="K701" i="7" s="1"/>
  <c r="Q701" i="7"/>
  <c r="E702" i="7"/>
  <c r="F702" i="7" s="1"/>
  <c r="G702" i="7" s="1"/>
  <c r="K702" i="7" s="1"/>
  <c r="Q702" i="7"/>
  <c r="E703" i="7"/>
  <c r="F703" i="7" s="1"/>
  <c r="G703" i="7" s="1"/>
  <c r="M703" i="7" s="1"/>
  <c r="Q703" i="7"/>
  <c r="E704" i="7"/>
  <c r="F704" i="7"/>
  <c r="G704" i="7" s="1"/>
  <c r="K704" i="7" s="1"/>
  <c r="Q704" i="7"/>
  <c r="E705" i="7"/>
  <c r="F705" i="7" s="1"/>
  <c r="G705" i="7" s="1"/>
  <c r="K705" i="7" s="1"/>
  <c r="Q705" i="7"/>
  <c r="E706" i="7"/>
  <c r="F706" i="7"/>
  <c r="G706" i="7" s="1"/>
  <c r="K706" i="7" s="1"/>
  <c r="Q706" i="7"/>
  <c r="E707" i="7"/>
  <c r="F707" i="7" s="1"/>
  <c r="G707" i="7"/>
  <c r="K707" i="7" s="1"/>
  <c r="Q707" i="7"/>
  <c r="E708" i="7"/>
  <c r="F708" i="7" s="1"/>
  <c r="G708" i="7" s="1"/>
  <c r="K708" i="7" s="1"/>
  <c r="Q708" i="7"/>
  <c r="E709" i="7"/>
  <c r="F709" i="7" s="1"/>
  <c r="G709" i="7" s="1"/>
  <c r="K709" i="7" s="1"/>
  <c r="Q709" i="7"/>
  <c r="E710" i="7"/>
  <c r="F710" i="7" s="1"/>
  <c r="G710" i="7" s="1"/>
  <c r="K710" i="7" s="1"/>
  <c r="Q710" i="7"/>
  <c r="E711" i="7"/>
  <c r="F711" i="7" s="1"/>
  <c r="G711" i="7" s="1"/>
  <c r="K711" i="7" s="1"/>
  <c r="Q711" i="7"/>
  <c r="E712" i="7"/>
  <c r="F712" i="7"/>
  <c r="G712" i="7" s="1"/>
  <c r="K712" i="7" s="1"/>
  <c r="Q712" i="7"/>
  <c r="E713" i="7"/>
  <c r="F713" i="7" s="1"/>
  <c r="G713" i="7" s="1"/>
  <c r="M713" i="7" s="1"/>
  <c r="Q713" i="7"/>
  <c r="E714" i="7"/>
  <c r="F714" i="7"/>
  <c r="G714" i="7" s="1"/>
  <c r="K714" i="7" s="1"/>
  <c r="Q714" i="7"/>
  <c r="E715" i="7"/>
  <c r="F715" i="7" s="1"/>
  <c r="G715" i="7"/>
  <c r="M715" i="7"/>
  <c r="Q715" i="7"/>
  <c r="E716" i="7"/>
  <c r="F716" i="7" s="1"/>
  <c r="G716" i="7" s="1"/>
  <c r="M716" i="7" s="1"/>
  <c r="Q716" i="7"/>
  <c r="E717" i="7"/>
  <c r="F717" i="7" s="1"/>
  <c r="G717" i="7" s="1"/>
  <c r="M717" i="7" s="1"/>
  <c r="Q717" i="7"/>
  <c r="E718" i="7"/>
  <c r="F718" i="7" s="1"/>
  <c r="G718" i="7" s="1"/>
  <c r="K718" i="7" s="1"/>
  <c r="Q718" i="7"/>
  <c r="E719" i="7"/>
  <c r="F719" i="7" s="1"/>
  <c r="G719" i="7" s="1"/>
  <c r="K719" i="7" s="1"/>
  <c r="Q719" i="7"/>
  <c r="E720" i="7"/>
  <c r="F720" i="7"/>
  <c r="G720" i="7" s="1"/>
  <c r="K720" i="7" s="1"/>
  <c r="Q720" i="7"/>
  <c r="E721" i="7"/>
  <c r="F721" i="7" s="1"/>
  <c r="G721" i="7" s="1"/>
  <c r="K721" i="7" s="1"/>
  <c r="Q721" i="7"/>
  <c r="E722" i="7"/>
  <c r="F722" i="7" s="1"/>
  <c r="G722" i="7" s="1"/>
  <c r="K722" i="7" s="1"/>
  <c r="Q722" i="7"/>
  <c r="E723" i="7"/>
  <c r="F723" i="7" s="1"/>
  <c r="G723" i="7"/>
  <c r="K723" i="7"/>
  <c r="Q723" i="7"/>
  <c r="E724" i="7"/>
  <c r="F724" i="7"/>
  <c r="G724" i="7" s="1"/>
  <c r="K724" i="7" s="1"/>
  <c r="Q724" i="7"/>
  <c r="E725" i="7"/>
  <c r="F725" i="7" s="1"/>
  <c r="G725" i="7" s="1"/>
  <c r="K725" i="7" s="1"/>
  <c r="Q725" i="7"/>
  <c r="E726" i="7"/>
  <c r="F726" i="7"/>
  <c r="G726" i="7" s="1"/>
  <c r="K726" i="7" s="1"/>
  <c r="Q726" i="7"/>
  <c r="E727" i="7"/>
  <c r="F727" i="7"/>
  <c r="G727" i="7" s="1"/>
  <c r="K727" i="7" s="1"/>
  <c r="Q727" i="7"/>
  <c r="E728" i="7"/>
  <c r="F728" i="7"/>
  <c r="G728" i="7" s="1"/>
  <c r="K728" i="7" s="1"/>
  <c r="Q728" i="7"/>
  <c r="E729" i="7"/>
  <c r="F729" i="7"/>
  <c r="G729" i="7" s="1"/>
  <c r="K729" i="7" s="1"/>
  <c r="Q729" i="7"/>
  <c r="E730" i="7"/>
  <c r="F730" i="7" s="1"/>
  <c r="G730" i="7" s="1"/>
  <c r="K730" i="7" s="1"/>
  <c r="Q730" i="7"/>
  <c r="E731" i="7"/>
  <c r="F731" i="7"/>
  <c r="G731" i="7" s="1"/>
  <c r="K731" i="7" s="1"/>
  <c r="Q731" i="7"/>
  <c r="E732" i="7"/>
  <c r="F732" i="7" s="1"/>
  <c r="G732" i="7" s="1"/>
  <c r="K732" i="7" s="1"/>
  <c r="Q732" i="7"/>
  <c r="E733" i="7"/>
  <c r="F733" i="7" s="1"/>
  <c r="G733" i="7" s="1"/>
  <c r="K733" i="7" s="1"/>
  <c r="Q733" i="7"/>
  <c r="E734" i="7"/>
  <c r="F734" i="7" s="1"/>
  <c r="G734" i="7" s="1"/>
  <c r="K734" i="7" s="1"/>
  <c r="Q734" i="7"/>
  <c r="E735" i="7"/>
  <c r="F735" i="7" s="1"/>
  <c r="G735" i="7" s="1"/>
  <c r="M735" i="7" s="1"/>
  <c r="Q735" i="7"/>
  <c r="E736" i="7"/>
  <c r="F736" i="7" s="1"/>
  <c r="G736" i="7" s="1"/>
  <c r="K736" i="7" s="1"/>
  <c r="Q736" i="7"/>
  <c r="E737" i="7"/>
  <c r="F737" i="7"/>
  <c r="G737" i="7" s="1"/>
  <c r="M737" i="7" s="1"/>
  <c r="Q737" i="7"/>
  <c r="E738" i="7"/>
  <c r="F738" i="7"/>
  <c r="G738" i="7"/>
  <c r="K738" i="7" s="1"/>
  <c r="Q738" i="7"/>
  <c r="E739" i="7"/>
  <c r="F739" i="7"/>
  <c r="G739" i="7" s="1"/>
  <c r="K739" i="7" s="1"/>
  <c r="Q739" i="7"/>
  <c r="E740" i="7"/>
  <c r="F740" i="7"/>
  <c r="G740" i="7" s="1"/>
  <c r="K740" i="7" s="1"/>
  <c r="Q740" i="7"/>
  <c r="E741" i="7"/>
  <c r="F741" i="7"/>
  <c r="G741" i="7" s="1"/>
  <c r="K741" i="7" s="1"/>
  <c r="Q741" i="7"/>
  <c r="E742" i="7"/>
  <c r="F742" i="7"/>
  <c r="G742" i="7" s="1"/>
  <c r="K742" i="7" s="1"/>
  <c r="Q742" i="7"/>
  <c r="E743" i="7"/>
  <c r="F743" i="7"/>
  <c r="G743" i="7" s="1"/>
  <c r="K743" i="7" s="1"/>
  <c r="Q743" i="7"/>
  <c r="E744" i="7"/>
  <c r="F744" i="7"/>
  <c r="G744" i="7" s="1"/>
  <c r="K744" i="7" s="1"/>
  <c r="Q744" i="7"/>
  <c r="E745" i="7"/>
  <c r="F745" i="7"/>
  <c r="G745" i="7" s="1"/>
  <c r="K745" i="7" s="1"/>
  <c r="Q745" i="7"/>
  <c r="E746" i="7"/>
  <c r="F746" i="7" s="1"/>
  <c r="G746" i="7" s="1"/>
  <c r="K746" i="7" s="1"/>
  <c r="Q746" i="7"/>
  <c r="E747" i="7"/>
  <c r="F747" i="7"/>
  <c r="G747" i="7" s="1"/>
  <c r="K747" i="7" s="1"/>
  <c r="Q747" i="7"/>
  <c r="E748" i="7"/>
  <c r="F748" i="7" s="1"/>
  <c r="G748" i="7" s="1"/>
  <c r="K748" i="7" s="1"/>
  <c r="Q748" i="7"/>
  <c r="E749" i="7"/>
  <c r="F749" i="7" s="1"/>
  <c r="G749" i="7" s="1"/>
  <c r="K749" i="7" s="1"/>
  <c r="Q749" i="7"/>
  <c r="E755" i="7"/>
  <c r="F755" i="7" s="1"/>
  <c r="G755" i="7" s="1"/>
  <c r="K755" i="7" s="1"/>
  <c r="Q755" i="7"/>
  <c r="E756" i="7"/>
  <c r="F756" i="7" s="1"/>
  <c r="G756" i="7" s="1"/>
  <c r="K756" i="7" s="1"/>
  <c r="Q756" i="7"/>
  <c r="E750" i="7"/>
  <c r="F750" i="7" s="1"/>
  <c r="G750" i="7" s="1"/>
  <c r="K750" i="7" s="1"/>
  <c r="Q750" i="7"/>
  <c r="E751" i="7"/>
  <c r="F751" i="7"/>
  <c r="G751" i="7" s="1"/>
  <c r="K751" i="7" s="1"/>
  <c r="Q751" i="7"/>
  <c r="E752" i="7"/>
  <c r="F752" i="7"/>
  <c r="G752" i="7"/>
  <c r="K752" i="7" s="1"/>
  <c r="Q752" i="7"/>
  <c r="E753" i="7"/>
  <c r="F753" i="7"/>
  <c r="G753" i="7" s="1"/>
  <c r="K753" i="7" s="1"/>
  <c r="Q753" i="7"/>
  <c r="E754" i="7"/>
  <c r="F754" i="7"/>
  <c r="G754" i="7" s="1"/>
  <c r="K754" i="7" s="1"/>
  <c r="Q754" i="7"/>
  <c r="E757" i="7"/>
  <c r="F757" i="7"/>
  <c r="G757" i="7" s="1"/>
  <c r="K757" i="7" s="1"/>
  <c r="Q757" i="7"/>
  <c r="E750" i="6"/>
  <c r="F750" i="6" s="1"/>
  <c r="G750" i="6" s="1"/>
  <c r="K750" i="6" s="1"/>
  <c r="Q750" i="6"/>
  <c r="E751" i="6"/>
  <c r="F751" i="6"/>
  <c r="G751" i="6" s="1"/>
  <c r="K751" i="6" s="1"/>
  <c r="Q751" i="6"/>
  <c r="E752" i="6"/>
  <c r="F752" i="6" s="1"/>
  <c r="G752" i="6" s="1"/>
  <c r="K752" i="6" s="1"/>
  <c r="Q752" i="6"/>
  <c r="E753" i="6"/>
  <c r="F753" i="6" s="1"/>
  <c r="G753" i="6" s="1"/>
  <c r="K753" i="6" s="1"/>
  <c r="Q753" i="6"/>
  <c r="E754" i="6"/>
  <c r="F754" i="6" s="1"/>
  <c r="G754" i="6" s="1"/>
  <c r="K754" i="6" s="1"/>
  <c r="Q754" i="6"/>
  <c r="E757" i="6"/>
  <c r="F757" i="6" s="1"/>
  <c r="G757" i="6" s="1"/>
  <c r="K757" i="6" s="1"/>
  <c r="Q757" i="6"/>
  <c r="E731" i="5"/>
  <c r="F731" i="5" s="1"/>
  <c r="G731" i="5" s="1"/>
  <c r="K731" i="5" s="1"/>
  <c r="Q731" i="5"/>
  <c r="E732" i="5"/>
  <c r="F732" i="5" s="1"/>
  <c r="G732" i="5" s="1"/>
  <c r="K732" i="5" s="1"/>
  <c r="Q732" i="5"/>
  <c r="E733" i="5"/>
  <c r="F733" i="5" s="1"/>
  <c r="G733" i="5" s="1"/>
  <c r="K733" i="5" s="1"/>
  <c r="Q733" i="5"/>
  <c r="E734" i="5"/>
  <c r="F734" i="5" s="1"/>
  <c r="G734" i="5" s="1"/>
  <c r="K734" i="5" s="1"/>
  <c r="Q734" i="5"/>
  <c r="E735" i="5"/>
  <c r="F735" i="5" s="1"/>
  <c r="G735" i="5" s="1"/>
  <c r="K735" i="5" s="1"/>
  <c r="Q735" i="5"/>
  <c r="E738" i="5"/>
  <c r="F738" i="5" s="1"/>
  <c r="G738" i="5" s="1"/>
  <c r="K738" i="5" s="1"/>
  <c r="Q738" i="5"/>
  <c r="E721" i="4"/>
  <c r="F721" i="4" s="1"/>
  <c r="G721" i="4" s="1"/>
  <c r="K721" i="4" s="1"/>
  <c r="Q721" i="4"/>
  <c r="E722" i="4"/>
  <c r="F722" i="4" s="1"/>
  <c r="G722" i="4" s="1"/>
  <c r="K722" i="4" s="1"/>
  <c r="Q722" i="4"/>
  <c r="E723" i="4"/>
  <c r="F723" i="4" s="1"/>
  <c r="G723" i="4" s="1"/>
  <c r="K723" i="4" s="1"/>
  <c r="Q723" i="4"/>
  <c r="E724" i="4"/>
  <c r="F724" i="4"/>
  <c r="G724" i="4" s="1"/>
  <c r="K724" i="4" s="1"/>
  <c r="Q724" i="4"/>
  <c r="E725" i="4"/>
  <c r="F725" i="4" s="1"/>
  <c r="G725" i="4" s="1"/>
  <c r="K725" i="4" s="1"/>
  <c r="Q725" i="4"/>
  <c r="E728" i="4"/>
  <c r="F728" i="4" s="1"/>
  <c r="G728" i="4" s="1"/>
  <c r="K728" i="4" s="1"/>
  <c r="Q728" i="4"/>
  <c r="E702" i="1"/>
  <c r="F702" i="1" s="1"/>
  <c r="G702" i="1" s="1"/>
  <c r="K702" i="1" s="1"/>
  <c r="Q702" i="1"/>
  <c r="E703" i="1"/>
  <c r="F703" i="1"/>
  <c r="G703" i="1" s="1"/>
  <c r="K703" i="1" s="1"/>
  <c r="Q703" i="1"/>
  <c r="E704" i="1"/>
  <c r="F704" i="1" s="1"/>
  <c r="G704" i="1" s="1"/>
  <c r="K704" i="1" s="1"/>
  <c r="Q704" i="1"/>
  <c r="E705" i="1"/>
  <c r="F705" i="1" s="1"/>
  <c r="G705" i="1" s="1"/>
  <c r="K705" i="1" s="1"/>
  <c r="Q705" i="1"/>
  <c r="E706" i="1"/>
  <c r="F706" i="1" s="1"/>
  <c r="G706" i="1" s="1"/>
  <c r="K706" i="1" s="1"/>
  <c r="Q706" i="1"/>
  <c r="E709" i="1"/>
  <c r="F709" i="1" s="1"/>
  <c r="G709" i="1" s="1"/>
  <c r="K709" i="1" s="1"/>
  <c r="Q709" i="1"/>
  <c r="S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N14" i="3"/>
  <c r="M13" i="3"/>
  <c r="M12" i="3"/>
  <c r="M11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11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12" i="3"/>
  <c r="N13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11" i="3"/>
  <c r="N2" i="3"/>
  <c r="N1" i="3"/>
  <c r="S34" i="3"/>
  <c r="S35" i="3"/>
  <c r="S36" i="3"/>
  <c r="S37" i="3"/>
  <c r="S38" i="3"/>
  <c r="S39" i="3"/>
  <c r="S40" i="3"/>
  <c r="S41" i="3"/>
  <c r="S43" i="3"/>
  <c r="S44" i="3"/>
  <c r="S45" i="3"/>
  <c r="S46" i="3"/>
  <c r="S47" i="3"/>
  <c r="S48" i="3"/>
  <c r="S49" i="3"/>
  <c r="S51" i="3"/>
  <c r="S52" i="3"/>
  <c r="S53" i="3"/>
  <c r="S54" i="3"/>
  <c r="S55" i="3"/>
  <c r="S56" i="3"/>
  <c r="S57" i="3"/>
  <c r="S58" i="3"/>
  <c r="S59" i="3"/>
  <c r="S60" i="3"/>
  <c r="S61" i="3"/>
  <c r="S62" i="3"/>
  <c r="C9" i="7"/>
  <c r="D9" i="7"/>
  <c r="F16" i="7"/>
  <c r="F17" i="7" s="1"/>
  <c r="C17" i="7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E570" i="6"/>
  <c r="F570" i="6" s="1"/>
  <c r="G570" i="6" s="1"/>
  <c r="L570" i="6" s="1"/>
  <c r="E576" i="6"/>
  <c r="F576" i="6" s="1"/>
  <c r="G576" i="6" s="1"/>
  <c r="L576" i="6" s="1"/>
  <c r="E577" i="6"/>
  <c r="F577" i="6" s="1"/>
  <c r="G577" i="6" s="1"/>
  <c r="L577" i="6" s="1"/>
  <c r="E578" i="6"/>
  <c r="F578" i="6" s="1"/>
  <c r="G578" i="6" s="1"/>
  <c r="L578" i="6" s="1"/>
  <c r="E581" i="6"/>
  <c r="F581" i="6" s="1"/>
  <c r="G581" i="6" s="1"/>
  <c r="L581" i="6" s="1"/>
  <c r="E582" i="6"/>
  <c r="F582" i="6" s="1"/>
  <c r="G582" i="6" s="1"/>
  <c r="L582" i="6" s="1"/>
  <c r="E593" i="6"/>
  <c r="F593" i="6" s="1"/>
  <c r="G593" i="6" s="1"/>
  <c r="L593" i="6" s="1"/>
  <c r="E594" i="6"/>
  <c r="F594" i="6" s="1"/>
  <c r="G594" i="6" s="1"/>
  <c r="L594" i="6" s="1"/>
  <c r="E596" i="6"/>
  <c r="F596" i="6" s="1"/>
  <c r="G596" i="6"/>
  <c r="L596" i="6" s="1"/>
  <c r="E597" i="6"/>
  <c r="F597" i="6" s="1"/>
  <c r="G597" i="6" s="1"/>
  <c r="L597" i="6" s="1"/>
  <c r="E598" i="6"/>
  <c r="F598" i="6" s="1"/>
  <c r="G598" i="6"/>
  <c r="L598" i="6" s="1"/>
  <c r="E599" i="6"/>
  <c r="F599" i="6" s="1"/>
  <c r="G599" i="6" s="1"/>
  <c r="L599" i="6" s="1"/>
  <c r="E600" i="6"/>
  <c r="F600" i="6" s="1"/>
  <c r="G600" i="6"/>
  <c r="L600" i="6" s="1"/>
  <c r="E602" i="6"/>
  <c r="F602" i="6" s="1"/>
  <c r="G602" i="6" s="1"/>
  <c r="L602" i="6" s="1"/>
  <c r="E603" i="6"/>
  <c r="F603" i="6" s="1"/>
  <c r="G603" i="6" s="1"/>
  <c r="L603" i="6" s="1"/>
  <c r="E620" i="6"/>
  <c r="F620" i="6"/>
  <c r="G620" i="6"/>
  <c r="E621" i="6"/>
  <c r="F621" i="6" s="1"/>
  <c r="G621" i="6" s="1"/>
  <c r="L621" i="6" s="1"/>
  <c r="E635" i="6"/>
  <c r="F635" i="6" s="1"/>
  <c r="G635" i="6" s="1"/>
  <c r="L635" i="6"/>
  <c r="E650" i="6"/>
  <c r="F650" i="6" s="1"/>
  <c r="G650" i="6" s="1"/>
  <c r="L650" i="6" s="1"/>
  <c r="E517" i="6"/>
  <c r="F517" i="6" s="1"/>
  <c r="G517" i="6" s="1"/>
  <c r="M517" i="6" s="1"/>
  <c r="E524" i="6"/>
  <c r="F524" i="6" s="1"/>
  <c r="G524" i="6" s="1"/>
  <c r="M524" i="6" s="1"/>
  <c r="E530" i="6"/>
  <c r="F530" i="6" s="1"/>
  <c r="G530" i="6" s="1"/>
  <c r="M530" i="6" s="1"/>
  <c r="E531" i="6"/>
  <c r="F531" i="6" s="1"/>
  <c r="G531" i="6" s="1"/>
  <c r="M531" i="6" s="1"/>
  <c r="E535" i="6"/>
  <c r="F535" i="6" s="1"/>
  <c r="G535" i="6" s="1"/>
  <c r="M535" i="6" s="1"/>
  <c r="E536" i="6"/>
  <c r="F536" i="6" s="1"/>
  <c r="G536" i="6" s="1"/>
  <c r="M536" i="6" s="1"/>
  <c r="E537" i="6"/>
  <c r="F537" i="6" s="1"/>
  <c r="G537" i="6" s="1"/>
  <c r="M537" i="6" s="1"/>
  <c r="E542" i="6"/>
  <c r="F542" i="6" s="1"/>
  <c r="G542" i="6" s="1"/>
  <c r="M542" i="6" s="1"/>
  <c r="E543" i="6"/>
  <c r="F543" i="6" s="1"/>
  <c r="G543" i="6" s="1"/>
  <c r="M543" i="6" s="1"/>
  <c r="E544" i="6"/>
  <c r="F544" i="6" s="1"/>
  <c r="G544" i="6" s="1"/>
  <c r="M544" i="6" s="1"/>
  <c r="E545" i="6"/>
  <c r="F545" i="6" s="1"/>
  <c r="G545" i="6" s="1"/>
  <c r="M545" i="6" s="1"/>
  <c r="E546" i="6"/>
  <c r="F546" i="6" s="1"/>
  <c r="G546" i="6" s="1"/>
  <c r="M546" i="6" s="1"/>
  <c r="E601" i="6"/>
  <c r="F601" i="6" s="1"/>
  <c r="G601" i="6" s="1"/>
  <c r="M601" i="6" s="1"/>
  <c r="E616" i="6"/>
  <c r="F616" i="6" s="1"/>
  <c r="G616" i="6" s="1"/>
  <c r="M616" i="6" s="1"/>
  <c r="E617" i="6"/>
  <c r="F617" i="6" s="1"/>
  <c r="G617" i="6" s="1"/>
  <c r="M617" i="6" s="1"/>
  <c r="E651" i="6"/>
  <c r="F651" i="6" s="1"/>
  <c r="G651" i="6" s="1"/>
  <c r="M651" i="6" s="1"/>
  <c r="E657" i="6"/>
  <c r="F657" i="6" s="1"/>
  <c r="G657" i="6" s="1"/>
  <c r="E675" i="6"/>
  <c r="F675" i="6" s="1"/>
  <c r="G675" i="6" s="1"/>
  <c r="M675" i="6" s="1"/>
  <c r="E690" i="6"/>
  <c r="F690" i="6"/>
  <c r="G690" i="6" s="1"/>
  <c r="M690" i="6" s="1"/>
  <c r="E691" i="6"/>
  <c r="F691" i="6"/>
  <c r="G691" i="6" s="1"/>
  <c r="M691" i="6" s="1"/>
  <c r="E703" i="6"/>
  <c r="F703" i="6" s="1"/>
  <c r="G703" i="6" s="1"/>
  <c r="M703" i="6" s="1"/>
  <c r="E713" i="6"/>
  <c r="F713" i="6" s="1"/>
  <c r="G713" i="6" s="1"/>
  <c r="M713" i="6" s="1"/>
  <c r="E715" i="6"/>
  <c r="F715" i="6" s="1"/>
  <c r="G715" i="6" s="1"/>
  <c r="M715" i="6" s="1"/>
  <c r="E716" i="6"/>
  <c r="F716" i="6" s="1"/>
  <c r="G716" i="6" s="1"/>
  <c r="M716" i="6" s="1"/>
  <c r="E717" i="6"/>
  <c r="F717" i="6"/>
  <c r="G717" i="6" s="1"/>
  <c r="M717" i="6" s="1"/>
  <c r="E735" i="6"/>
  <c r="F735" i="6" s="1"/>
  <c r="G735" i="6"/>
  <c r="M735" i="6" s="1"/>
  <c r="E737" i="6"/>
  <c r="F737" i="6" s="1"/>
  <c r="G737" i="6" s="1"/>
  <c r="M737" i="6" s="1"/>
  <c r="E630" i="6"/>
  <c r="F630" i="6" s="1"/>
  <c r="G630" i="6" s="1"/>
  <c r="M630" i="6" s="1"/>
  <c r="E631" i="6"/>
  <c r="F631" i="6" s="1"/>
  <c r="G631" i="6" s="1"/>
  <c r="M631" i="6" s="1"/>
  <c r="Q570" i="6"/>
  <c r="Q576" i="6"/>
  <c r="Q577" i="6"/>
  <c r="Q578" i="6"/>
  <c r="Q581" i="6"/>
  <c r="Q582" i="6"/>
  <c r="Q593" i="6"/>
  <c r="Q594" i="6"/>
  <c r="Q596" i="6"/>
  <c r="Q597" i="6"/>
  <c r="Q598" i="6"/>
  <c r="Q599" i="6"/>
  <c r="Q600" i="6"/>
  <c r="Q602" i="6"/>
  <c r="Q603" i="6"/>
  <c r="L620" i="6"/>
  <c r="Q620" i="6"/>
  <c r="Q621" i="6"/>
  <c r="Q635" i="6"/>
  <c r="Q650" i="6"/>
  <c r="Q517" i="6"/>
  <c r="Q524" i="6"/>
  <c r="Q530" i="6"/>
  <c r="Q531" i="6"/>
  <c r="Q535" i="6"/>
  <c r="Q536" i="6"/>
  <c r="Q537" i="6"/>
  <c r="Q542" i="6"/>
  <c r="Q543" i="6"/>
  <c r="Q544" i="6"/>
  <c r="Q545" i="6"/>
  <c r="Q546" i="6"/>
  <c r="Q601" i="6"/>
  <c r="Q616" i="6"/>
  <c r="Q617" i="6"/>
  <c r="Q651" i="6"/>
  <c r="M657" i="6"/>
  <c r="Q657" i="6"/>
  <c r="Q675" i="6"/>
  <c r="Q690" i="6"/>
  <c r="Q691" i="6"/>
  <c r="Q703" i="6"/>
  <c r="Q713" i="6"/>
  <c r="Q715" i="6"/>
  <c r="Q716" i="6"/>
  <c r="Q717" i="6"/>
  <c r="Q735" i="6"/>
  <c r="Q737" i="6"/>
  <c r="Q630" i="6"/>
  <c r="Q631" i="6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11" i="3"/>
  <c r="C9" i="6"/>
  <c r="D9" i="6"/>
  <c r="E350" i="6"/>
  <c r="F350" i="6" s="1"/>
  <c r="G350" i="6" s="1"/>
  <c r="I350" i="6" s="1"/>
  <c r="E351" i="6"/>
  <c r="F351" i="6" s="1"/>
  <c r="G351" i="6" s="1"/>
  <c r="E352" i="6"/>
  <c r="F352" i="6" s="1"/>
  <c r="G352" i="6" s="1"/>
  <c r="I352" i="6" s="1"/>
  <c r="E353" i="6"/>
  <c r="F353" i="6" s="1"/>
  <c r="G353" i="6" s="1"/>
  <c r="I353" i="6" s="1"/>
  <c r="E354" i="6"/>
  <c r="F354" i="6" s="1"/>
  <c r="G354" i="6" s="1"/>
  <c r="H354" i="6" s="1"/>
  <c r="E355" i="6"/>
  <c r="F355" i="6" s="1"/>
  <c r="G355" i="6" s="1"/>
  <c r="H355" i="6" s="1"/>
  <c r="E356" i="6"/>
  <c r="F356" i="6"/>
  <c r="G356" i="6" s="1"/>
  <c r="E357" i="6"/>
  <c r="F357" i="6" s="1"/>
  <c r="G357" i="6" s="1"/>
  <c r="H357" i="6" s="1"/>
  <c r="E358" i="6"/>
  <c r="F358" i="6" s="1"/>
  <c r="G358" i="6" s="1"/>
  <c r="H358" i="6" s="1"/>
  <c r="E359" i="6"/>
  <c r="F359" i="6"/>
  <c r="G359" i="6" s="1"/>
  <c r="E360" i="6"/>
  <c r="F360" i="6" s="1"/>
  <c r="G360" i="6" s="1"/>
  <c r="E361" i="6"/>
  <c r="F361" i="6" s="1"/>
  <c r="G361" i="6" s="1"/>
  <c r="E362" i="6"/>
  <c r="F362" i="6" s="1"/>
  <c r="G362" i="6" s="1"/>
  <c r="H362" i="6" s="1"/>
  <c r="E363" i="6"/>
  <c r="F363" i="6" s="1"/>
  <c r="G363" i="6"/>
  <c r="E364" i="6"/>
  <c r="F364" i="6"/>
  <c r="G364" i="6" s="1"/>
  <c r="H364" i="6" s="1"/>
  <c r="E365" i="6"/>
  <c r="F365" i="6" s="1"/>
  <c r="G365" i="6" s="1"/>
  <c r="H365" i="6" s="1"/>
  <c r="E366" i="6"/>
  <c r="F366" i="6" s="1"/>
  <c r="G366" i="6" s="1"/>
  <c r="E367" i="6"/>
  <c r="F367" i="6" s="1"/>
  <c r="G367" i="6" s="1"/>
  <c r="H367" i="6" s="1"/>
  <c r="E368" i="6"/>
  <c r="F368" i="6" s="1"/>
  <c r="G368" i="6" s="1"/>
  <c r="H368" i="6" s="1"/>
  <c r="E369" i="6"/>
  <c r="F369" i="6" s="1"/>
  <c r="G369" i="6" s="1"/>
  <c r="H369" i="6" s="1"/>
  <c r="E370" i="6"/>
  <c r="F370" i="6" s="1"/>
  <c r="G370" i="6" s="1"/>
  <c r="H370" i="6" s="1"/>
  <c r="E371" i="6"/>
  <c r="F371" i="6" s="1"/>
  <c r="G371" i="6" s="1"/>
  <c r="E372" i="6"/>
  <c r="F372" i="6" s="1"/>
  <c r="G372" i="6" s="1"/>
  <c r="E373" i="6"/>
  <c r="F373" i="6" s="1"/>
  <c r="G373" i="6" s="1"/>
  <c r="H373" i="6" s="1"/>
  <c r="E374" i="6"/>
  <c r="F374" i="6"/>
  <c r="G374" i="6" s="1"/>
  <c r="H374" i="6" s="1"/>
  <c r="E375" i="6"/>
  <c r="F375" i="6" s="1"/>
  <c r="G375" i="6"/>
  <c r="H375" i="6" s="1"/>
  <c r="E376" i="6"/>
  <c r="F376" i="6"/>
  <c r="G376" i="6"/>
  <c r="E377" i="6"/>
  <c r="F377" i="6" s="1"/>
  <c r="G377" i="6" s="1"/>
  <c r="E378" i="6"/>
  <c r="F378" i="6"/>
  <c r="G378" i="6" s="1"/>
  <c r="H378" i="6" s="1"/>
  <c r="E379" i="6"/>
  <c r="F379" i="6"/>
  <c r="G379" i="6" s="1"/>
  <c r="E381" i="6"/>
  <c r="F381" i="6" s="1"/>
  <c r="G381" i="6" s="1"/>
  <c r="E382" i="6"/>
  <c r="F382" i="6" s="1"/>
  <c r="G382" i="6" s="1"/>
  <c r="E383" i="6"/>
  <c r="F383" i="6" s="1"/>
  <c r="G383" i="6" s="1"/>
  <c r="H383" i="6" s="1"/>
  <c r="E384" i="6"/>
  <c r="F384" i="6"/>
  <c r="G384" i="6" s="1"/>
  <c r="H384" i="6" s="1"/>
  <c r="E385" i="6"/>
  <c r="F385" i="6" s="1"/>
  <c r="G385" i="6" s="1"/>
  <c r="H385" i="6" s="1"/>
  <c r="E386" i="6"/>
  <c r="F386" i="6" s="1"/>
  <c r="G386" i="6" s="1"/>
  <c r="H386" i="6" s="1"/>
  <c r="E387" i="6"/>
  <c r="F387" i="6" s="1"/>
  <c r="G387" i="6" s="1"/>
  <c r="H387" i="6" s="1"/>
  <c r="E388" i="6"/>
  <c r="F388" i="6" s="1"/>
  <c r="G388" i="6" s="1"/>
  <c r="H388" i="6" s="1"/>
  <c r="E389" i="6"/>
  <c r="F389" i="6" s="1"/>
  <c r="G389" i="6" s="1"/>
  <c r="H389" i="6" s="1"/>
  <c r="E390" i="6"/>
  <c r="F390" i="6" s="1"/>
  <c r="G390" i="6" s="1"/>
  <c r="H390" i="6" s="1"/>
  <c r="E391" i="6"/>
  <c r="F391" i="6" s="1"/>
  <c r="G391" i="6" s="1"/>
  <c r="H391" i="6" s="1"/>
  <c r="E392" i="6"/>
  <c r="F392" i="6" s="1"/>
  <c r="G392" i="6" s="1"/>
  <c r="J392" i="6" s="1"/>
  <c r="E393" i="6"/>
  <c r="F393" i="6" s="1"/>
  <c r="G393" i="6" s="1"/>
  <c r="H393" i="6" s="1"/>
  <c r="E394" i="6"/>
  <c r="F394" i="6" s="1"/>
  <c r="G394" i="6" s="1"/>
  <c r="E395" i="6"/>
  <c r="F395" i="6" s="1"/>
  <c r="G395" i="6" s="1"/>
  <c r="E396" i="6"/>
  <c r="F396" i="6"/>
  <c r="G396" i="6" s="1"/>
  <c r="H396" i="6" s="1"/>
  <c r="E397" i="6"/>
  <c r="F397" i="6" s="1"/>
  <c r="G397" i="6" s="1"/>
  <c r="E398" i="6"/>
  <c r="F398" i="6" s="1"/>
  <c r="G398" i="6" s="1"/>
  <c r="H398" i="6" s="1"/>
  <c r="E399" i="6"/>
  <c r="F399" i="6" s="1"/>
  <c r="G399" i="6" s="1"/>
  <c r="H399" i="6" s="1"/>
  <c r="E400" i="6"/>
  <c r="F400" i="6" s="1"/>
  <c r="G400" i="6" s="1"/>
  <c r="H400" i="6" s="1"/>
  <c r="E401" i="6"/>
  <c r="F401" i="6" s="1"/>
  <c r="G401" i="6" s="1"/>
  <c r="H401" i="6" s="1"/>
  <c r="E402" i="6"/>
  <c r="F402" i="6" s="1"/>
  <c r="G402" i="6" s="1"/>
  <c r="E403" i="6"/>
  <c r="F403" i="6"/>
  <c r="G403" i="6" s="1"/>
  <c r="H403" i="6" s="1"/>
  <c r="E404" i="6"/>
  <c r="F404" i="6" s="1"/>
  <c r="G404" i="6" s="1"/>
  <c r="H404" i="6" s="1"/>
  <c r="E405" i="6"/>
  <c r="F405" i="6" s="1"/>
  <c r="G405" i="6" s="1"/>
  <c r="H405" i="6" s="1"/>
  <c r="E406" i="6"/>
  <c r="F406" i="6"/>
  <c r="G406" i="6" s="1"/>
  <c r="H406" i="6" s="1"/>
  <c r="E407" i="6"/>
  <c r="F407" i="6" s="1"/>
  <c r="G407" i="6" s="1"/>
  <c r="H407" i="6" s="1"/>
  <c r="E408" i="6"/>
  <c r="F408" i="6"/>
  <c r="G408" i="6" s="1"/>
  <c r="H408" i="6" s="1"/>
  <c r="E409" i="6"/>
  <c r="F409" i="6" s="1"/>
  <c r="G409" i="6" s="1"/>
  <c r="H409" i="6" s="1"/>
  <c r="E410" i="6"/>
  <c r="F410" i="6"/>
  <c r="G410" i="6" s="1"/>
  <c r="H410" i="6" s="1"/>
  <c r="E411" i="6"/>
  <c r="F411" i="6" s="1"/>
  <c r="G411" i="6" s="1"/>
  <c r="E412" i="6"/>
  <c r="F412" i="6" s="1"/>
  <c r="G412" i="6" s="1"/>
  <c r="J412" i="6" s="1"/>
  <c r="E413" i="6"/>
  <c r="F413" i="6" s="1"/>
  <c r="G413" i="6" s="1"/>
  <c r="J413" i="6" s="1"/>
  <c r="E414" i="6"/>
  <c r="F414" i="6" s="1"/>
  <c r="G414" i="6" s="1"/>
  <c r="H414" i="6" s="1"/>
  <c r="E415" i="6"/>
  <c r="F415" i="6" s="1"/>
  <c r="G415" i="6" s="1"/>
  <c r="E416" i="6"/>
  <c r="F416" i="6" s="1"/>
  <c r="G416" i="6" s="1"/>
  <c r="J416" i="6" s="1"/>
  <c r="E417" i="6"/>
  <c r="F417" i="6" s="1"/>
  <c r="G417" i="6" s="1"/>
  <c r="J417" i="6" s="1"/>
  <c r="E418" i="6"/>
  <c r="F418" i="6" s="1"/>
  <c r="G418" i="6" s="1"/>
  <c r="H418" i="6" s="1"/>
  <c r="E419" i="6"/>
  <c r="F419" i="6"/>
  <c r="G419" i="6" s="1"/>
  <c r="H419" i="6" s="1"/>
  <c r="E420" i="6"/>
  <c r="F420" i="6"/>
  <c r="G420" i="6" s="1"/>
  <c r="H420" i="6" s="1"/>
  <c r="E421" i="6"/>
  <c r="F421" i="6" s="1"/>
  <c r="G421" i="6" s="1"/>
  <c r="H421" i="6" s="1"/>
  <c r="E422" i="6"/>
  <c r="F422" i="6"/>
  <c r="G422" i="6" s="1"/>
  <c r="H422" i="6" s="1"/>
  <c r="E423" i="6"/>
  <c r="F423" i="6" s="1"/>
  <c r="G423" i="6" s="1"/>
  <c r="H423" i="6" s="1"/>
  <c r="E424" i="6"/>
  <c r="F424" i="6" s="1"/>
  <c r="G424" i="6" s="1"/>
  <c r="H424" i="6" s="1"/>
  <c r="E425" i="6"/>
  <c r="F425" i="6"/>
  <c r="G425" i="6" s="1"/>
  <c r="H425" i="6" s="1"/>
  <c r="E426" i="6"/>
  <c r="F426" i="6"/>
  <c r="G426" i="6" s="1"/>
  <c r="E427" i="6"/>
  <c r="F427" i="6" s="1"/>
  <c r="G427" i="6" s="1"/>
  <c r="H427" i="6" s="1"/>
  <c r="E428" i="6"/>
  <c r="F428" i="6" s="1"/>
  <c r="G428" i="6" s="1"/>
  <c r="H428" i="6" s="1"/>
  <c r="E429" i="6"/>
  <c r="F429" i="6" s="1"/>
  <c r="G429" i="6" s="1"/>
  <c r="E430" i="6"/>
  <c r="F430" i="6" s="1"/>
  <c r="G430" i="6" s="1"/>
  <c r="H430" i="6" s="1"/>
  <c r="E431" i="6"/>
  <c r="F431" i="6" s="1"/>
  <c r="G431" i="6" s="1"/>
  <c r="H431" i="6" s="1"/>
  <c r="E432" i="6"/>
  <c r="F432" i="6" s="1"/>
  <c r="G432" i="6" s="1"/>
  <c r="H432" i="6" s="1"/>
  <c r="E433" i="6"/>
  <c r="F433" i="6" s="1"/>
  <c r="G433" i="6" s="1"/>
  <c r="H433" i="6" s="1"/>
  <c r="E434" i="6"/>
  <c r="F434" i="6" s="1"/>
  <c r="G434" i="6" s="1"/>
  <c r="E435" i="6"/>
  <c r="F435" i="6" s="1"/>
  <c r="G435" i="6" s="1"/>
  <c r="H435" i="6" s="1"/>
  <c r="E436" i="6"/>
  <c r="F436" i="6" s="1"/>
  <c r="G436" i="6" s="1"/>
  <c r="H436" i="6" s="1"/>
  <c r="E437" i="6"/>
  <c r="F437" i="6" s="1"/>
  <c r="G437" i="6" s="1"/>
  <c r="H437" i="6" s="1"/>
  <c r="E438" i="6"/>
  <c r="F438" i="6" s="1"/>
  <c r="G438" i="6" s="1"/>
  <c r="H438" i="6" s="1"/>
  <c r="E439" i="6"/>
  <c r="F439" i="6" s="1"/>
  <c r="G439" i="6" s="1"/>
  <c r="E440" i="6"/>
  <c r="F440" i="6" s="1"/>
  <c r="G440" i="6" s="1"/>
  <c r="H440" i="6" s="1"/>
  <c r="E441" i="6"/>
  <c r="F441" i="6" s="1"/>
  <c r="G441" i="6" s="1"/>
  <c r="H441" i="6" s="1"/>
  <c r="E442" i="6"/>
  <c r="F442" i="6" s="1"/>
  <c r="G442" i="6" s="1"/>
  <c r="E443" i="6"/>
  <c r="F443" i="6" s="1"/>
  <c r="G443" i="6" s="1"/>
  <c r="E444" i="6"/>
  <c r="F444" i="6" s="1"/>
  <c r="G444" i="6" s="1"/>
  <c r="H444" i="6"/>
  <c r="E445" i="6"/>
  <c r="F445" i="6"/>
  <c r="G445" i="6" s="1"/>
  <c r="E446" i="6"/>
  <c r="F446" i="6" s="1"/>
  <c r="G446" i="6" s="1"/>
  <c r="H446" i="6" s="1"/>
  <c r="E447" i="6"/>
  <c r="F447" i="6"/>
  <c r="G447" i="6" s="1"/>
  <c r="H447" i="6" s="1"/>
  <c r="E448" i="6"/>
  <c r="F448" i="6" s="1"/>
  <c r="G448" i="6" s="1"/>
  <c r="H448" i="6" s="1"/>
  <c r="E449" i="6"/>
  <c r="F449" i="6"/>
  <c r="G449" i="6" s="1"/>
  <c r="H449" i="6" s="1"/>
  <c r="E450" i="6"/>
  <c r="F450" i="6"/>
  <c r="G450" i="6" s="1"/>
  <c r="H450" i="6" s="1"/>
  <c r="E451" i="6"/>
  <c r="F451" i="6" s="1"/>
  <c r="G451" i="6" s="1"/>
  <c r="H451" i="6" s="1"/>
  <c r="E452" i="6"/>
  <c r="F452" i="6"/>
  <c r="G452" i="6" s="1"/>
  <c r="H452" i="6" s="1"/>
  <c r="E453" i="6"/>
  <c r="F453" i="6" s="1"/>
  <c r="G453" i="6"/>
  <c r="E454" i="6"/>
  <c r="F454" i="6" s="1"/>
  <c r="G454" i="6" s="1"/>
  <c r="H454" i="6" s="1"/>
  <c r="E455" i="6"/>
  <c r="F455" i="6" s="1"/>
  <c r="G455" i="6" s="1"/>
  <c r="H455" i="6" s="1"/>
  <c r="E456" i="6"/>
  <c r="F456" i="6" s="1"/>
  <c r="G456" i="6" s="1"/>
  <c r="H456" i="6" s="1"/>
  <c r="E457" i="6"/>
  <c r="F457" i="6" s="1"/>
  <c r="G457" i="6" s="1"/>
  <c r="H457" i="6" s="1"/>
  <c r="E458" i="6"/>
  <c r="F458" i="6" s="1"/>
  <c r="G458" i="6" s="1"/>
  <c r="E459" i="6"/>
  <c r="F459" i="6" s="1"/>
  <c r="G459" i="6" s="1"/>
  <c r="H459" i="6" s="1"/>
  <c r="E460" i="6"/>
  <c r="F460" i="6" s="1"/>
  <c r="G460" i="6" s="1"/>
  <c r="H460" i="6" s="1"/>
  <c r="E461" i="6"/>
  <c r="F461" i="6" s="1"/>
  <c r="G461" i="6" s="1"/>
  <c r="H461" i="6" s="1"/>
  <c r="E462" i="6"/>
  <c r="F462" i="6" s="1"/>
  <c r="G462" i="6" s="1"/>
  <c r="E463" i="6"/>
  <c r="F463" i="6" s="1"/>
  <c r="G463" i="6" s="1"/>
  <c r="J463" i="6" s="1"/>
  <c r="E464" i="6"/>
  <c r="F464" i="6" s="1"/>
  <c r="G464" i="6" s="1"/>
  <c r="H464" i="6" s="1"/>
  <c r="E465" i="6"/>
  <c r="F465" i="6" s="1"/>
  <c r="G465" i="6" s="1"/>
  <c r="E466" i="6"/>
  <c r="F466" i="6" s="1"/>
  <c r="G466" i="6" s="1"/>
  <c r="E467" i="6"/>
  <c r="F467" i="6" s="1"/>
  <c r="G467" i="6" s="1"/>
  <c r="J467" i="6" s="1"/>
  <c r="E468" i="6"/>
  <c r="F468" i="6" s="1"/>
  <c r="G468" i="6" s="1"/>
  <c r="E469" i="6"/>
  <c r="F469" i="6" s="1"/>
  <c r="G469" i="6" s="1"/>
  <c r="E470" i="6"/>
  <c r="F470" i="6" s="1"/>
  <c r="G470" i="6" s="1"/>
  <c r="H470" i="6" s="1"/>
  <c r="E471" i="6"/>
  <c r="F471" i="6" s="1"/>
  <c r="G471" i="6" s="1"/>
  <c r="H471" i="6" s="1"/>
  <c r="E472" i="6"/>
  <c r="F472" i="6"/>
  <c r="G472" i="6" s="1"/>
  <c r="H472" i="6" s="1"/>
  <c r="E473" i="6"/>
  <c r="F473" i="6" s="1"/>
  <c r="G473" i="6" s="1"/>
  <c r="H473" i="6" s="1"/>
  <c r="E474" i="6"/>
  <c r="F474" i="6"/>
  <c r="G474" i="6" s="1"/>
  <c r="H474" i="6" s="1"/>
  <c r="E475" i="6"/>
  <c r="F475" i="6"/>
  <c r="G475" i="6" s="1"/>
  <c r="H475" i="6" s="1"/>
  <c r="E476" i="6"/>
  <c r="F476" i="6" s="1"/>
  <c r="G476" i="6" s="1"/>
  <c r="H476" i="6" s="1"/>
  <c r="E477" i="6"/>
  <c r="F477" i="6" s="1"/>
  <c r="G477" i="6" s="1"/>
  <c r="E478" i="6"/>
  <c r="F478" i="6" s="1"/>
  <c r="G478" i="6" s="1"/>
  <c r="E479" i="6"/>
  <c r="F479" i="6" s="1"/>
  <c r="G479" i="6" s="1"/>
  <c r="H479" i="6" s="1"/>
  <c r="E480" i="6"/>
  <c r="F480" i="6"/>
  <c r="G480" i="6" s="1"/>
  <c r="E481" i="6"/>
  <c r="F481" i="6" s="1"/>
  <c r="G481" i="6" s="1"/>
  <c r="E482" i="6"/>
  <c r="F482" i="6" s="1"/>
  <c r="G482" i="6" s="1"/>
  <c r="E484" i="6"/>
  <c r="F484" i="6"/>
  <c r="G484" i="6" s="1"/>
  <c r="H484" i="6" s="1"/>
  <c r="E485" i="6"/>
  <c r="F485" i="6" s="1"/>
  <c r="G485" i="6" s="1"/>
  <c r="H485" i="6" s="1"/>
  <c r="E486" i="6"/>
  <c r="F486" i="6" s="1"/>
  <c r="G486" i="6" s="1"/>
  <c r="H486" i="6" s="1"/>
  <c r="E487" i="6"/>
  <c r="F487" i="6" s="1"/>
  <c r="G487" i="6" s="1"/>
  <c r="H487" i="6" s="1"/>
  <c r="E488" i="6"/>
  <c r="F488" i="6" s="1"/>
  <c r="G488" i="6" s="1"/>
  <c r="E489" i="6"/>
  <c r="F489" i="6" s="1"/>
  <c r="G489" i="6" s="1"/>
  <c r="H489" i="6" s="1"/>
  <c r="E490" i="6"/>
  <c r="F490" i="6" s="1"/>
  <c r="G490" i="6" s="1"/>
  <c r="E492" i="6"/>
  <c r="F492" i="6" s="1"/>
  <c r="G492" i="6"/>
  <c r="H492" i="6" s="1"/>
  <c r="E493" i="6"/>
  <c r="F493" i="6" s="1"/>
  <c r="G493" i="6" s="1"/>
  <c r="H493" i="6" s="1"/>
  <c r="E494" i="6"/>
  <c r="F494" i="6" s="1"/>
  <c r="G494" i="6" s="1"/>
  <c r="H494" i="6" s="1"/>
  <c r="E495" i="6"/>
  <c r="F495" i="6" s="1"/>
  <c r="G495" i="6" s="1"/>
  <c r="H495" i="6" s="1"/>
  <c r="E496" i="6"/>
  <c r="F496" i="6"/>
  <c r="G496" i="6" s="1"/>
  <c r="H496" i="6" s="1"/>
  <c r="E497" i="6"/>
  <c r="F497" i="6" s="1"/>
  <c r="G497" i="6" s="1"/>
  <c r="E498" i="6"/>
  <c r="F498" i="6" s="1"/>
  <c r="G498" i="6" s="1"/>
  <c r="H498" i="6" s="1"/>
  <c r="E499" i="6"/>
  <c r="F499" i="6" s="1"/>
  <c r="G499" i="6" s="1"/>
  <c r="H499" i="6" s="1"/>
  <c r="E500" i="6"/>
  <c r="F500" i="6" s="1"/>
  <c r="G500" i="6" s="1"/>
  <c r="H500" i="6" s="1"/>
  <c r="E501" i="6"/>
  <c r="F501" i="6" s="1"/>
  <c r="G501" i="6" s="1"/>
  <c r="E502" i="6"/>
  <c r="F502" i="6" s="1"/>
  <c r="G502" i="6" s="1"/>
  <c r="H502" i="6" s="1"/>
  <c r="E503" i="6"/>
  <c r="F503" i="6" s="1"/>
  <c r="G503" i="6" s="1"/>
  <c r="H503" i="6" s="1"/>
  <c r="E504" i="6"/>
  <c r="F504" i="6" s="1"/>
  <c r="G504" i="6" s="1"/>
  <c r="H504" i="6" s="1"/>
  <c r="E505" i="6"/>
  <c r="F505" i="6" s="1"/>
  <c r="G505" i="6" s="1"/>
  <c r="J505" i="6" s="1"/>
  <c r="E506" i="6"/>
  <c r="F506" i="6" s="1"/>
  <c r="G506" i="6" s="1"/>
  <c r="E507" i="6"/>
  <c r="F507" i="6" s="1"/>
  <c r="G507" i="6" s="1"/>
  <c r="E508" i="6"/>
  <c r="F508" i="6" s="1"/>
  <c r="G508" i="6" s="1"/>
  <c r="J508" i="6" s="1"/>
  <c r="E509" i="6"/>
  <c r="F509" i="6" s="1"/>
  <c r="G509" i="6"/>
  <c r="J509" i="6" s="1"/>
  <c r="E510" i="6"/>
  <c r="F510" i="6" s="1"/>
  <c r="G510" i="6" s="1"/>
  <c r="E511" i="6"/>
  <c r="F511" i="6" s="1"/>
  <c r="G511" i="6" s="1"/>
  <c r="E512" i="6"/>
  <c r="F512" i="6"/>
  <c r="G512" i="6" s="1"/>
  <c r="J512" i="6" s="1"/>
  <c r="E513" i="6"/>
  <c r="F513" i="6"/>
  <c r="G513" i="6" s="1"/>
  <c r="J513" i="6" s="1"/>
  <c r="E514" i="6"/>
  <c r="F514" i="6" s="1"/>
  <c r="G514" i="6"/>
  <c r="E515" i="6"/>
  <c r="F515" i="6" s="1"/>
  <c r="G515" i="6" s="1"/>
  <c r="E516" i="6"/>
  <c r="F516" i="6" s="1"/>
  <c r="G516" i="6" s="1"/>
  <c r="I516" i="6" s="1"/>
  <c r="E518" i="6"/>
  <c r="F518" i="6" s="1"/>
  <c r="G518" i="6" s="1"/>
  <c r="E519" i="6"/>
  <c r="F519" i="6" s="1"/>
  <c r="G519" i="6" s="1"/>
  <c r="E520" i="6"/>
  <c r="F520" i="6" s="1"/>
  <c r="G520" i="6" s="1"/>
  <c r="J520" i="6" s="1"/>
  <c r="E521" i="6"/>
  <c r="F521" i="6" s="1"/>
  <c r="G521" i="6"/>
  <c r="J521" i="6" s="1"/>
  <c r="E522" i="6"/>
  <c r="F522" i="6" s="1"/>
  <c r="G522" i="6" s="1"/>
  <c r="J522" i="6" s="1"/>
  <c r="E523" i="6"/>
  <c r="F523" i="6" s="1"/>
  <c r="G523" i="6" s="1"/>
  <c r="E525" i="6"/>
  <c r="F525" i="6" s="1"/>
  <c r="G525" i="6" s="1"/>
  <c r="J525" i="6" s="1"/>
  <c r="E526" i="6"/>
  <c r="F526" i="6" s="1"/>
  <c r="G526" i="6"/>
  <c r="J526" i="6" s="1"/>
  <c r="E527" i="6"/>
  <c r="F527" i="6" s="1"/>
  <c r="G527" i="6" s="1"/>
  <c r="E528" i="6"/>
  <c r="F528" i="6"/>
  <c r="G528" i="6" s="1"/>
  <c r="K528" i="6" s="1"/>
  <c r="E529" i="6"/>
  <c r="F529" i="6" s="1"/>
  <c r="G529" i="6" s="1"/>
  <c r="K529" i="6" s="1"/>
  <c r="E532" i="6"/>
  <c r="F532" i="6" s="1"/>
  <c r="G532" i="6" s="1"/>
  <c r="K532" i="6" s="1"/>
  <c r="E533" i="6"/>
  <c r="F533" i="6" s="1"/>
  <c r="G533" i="6" s="1"/>
  <c r="K533" i="6" s="1"/>
  <c r="E534" i="6"/>
  <c r="F534" i="6" s="1"/>
  <c r="G534" i="6"/>
  <c r="E538" i="6"/>
  <c r="F538" i="6" s="1"/>
  <c r="G538" i="6" s="1"/>
  <c r="K538" i="6" s="1"/>
  <c r="E539" i="6"/>
  <c r="F539" i="6"/>
  <c r="G539" i="6" s="1"/>
  <c r="K539" i="6" s="1"/>
  <c r="E540" i="6"/>
  <c r="F540" i="6" s="1"/>
  <c r="G540" i="6" s="1"/>
  <c r="K540" i="6" s="1"/>
  <c r="E541" i="6"/>
  <c r="F541" i="6" s="1"/>
  <c r="G541" i="6" s="1"/>
  <c r="K541" i="6" s="1"/>
  <c r="E547" i="6"/>
  <c r="F547" i="6" s="1"/>
  <c r="G547" i="6" s="1"/>
  <c r="K547" i="6" s="1"/>
  <c r="E548" i="6"/>
  <c r="F548" i="6" s="1"/>
  <c r="G548" i="6" s="1"/>
  <c r="K548" i="6" s="1"/>
  <c r="E549" i="6"/>
  <c r="F549" i="6" s="1"/>
  <c r="G549" i="6" s="1"/>
  <c r="E550" i="6"/>
  <c r="F550" i="6" s="1"/>
  <c r="G550" i="6" s="1"/>
  <c r="J550" i="6" s="1"/>
  <c r="E551" i="6"/>
  <c r="F551" i="6" s="1"/>
  <c r="G551" i="6" s="1"/>
  <c r="K551" i="6" s="1"/>
  <c r="E552" i="6"/>
  <c r="F552" i="6"/>
  <c r="G552" i="6" s="1"/>
  <c r="K552" i="6" s="1"/>
  <c r="E553" i="6"/>
  <c r="F553" i="6" s="1"/>
  <c r="G553" i="6" s="1"/>
  <c r="J553" i="6" s="1"/>
  <c r="E554" i="6"/>
  <c r="F554" i="6" s="1"/>
  <c r="G554" i="6" s="1"/>
  <c r="K554" i="6" s="1"/>
  <c r="E555" i="6"/>
  <c r="F555" i="6" s="1"/>
  <c r="G555" i="6" s="1"/>
  <c r="K555" i="6" s="1"/>
  <c r="E556" i="6"/>
  <c r="F556" i="6" s="1"/>
  <c r="G556" i="6" s="1"/>
  <c r="K556" i="6" s="1"/>
  <c r="E557" i="6"/>
  <c r="F557" i="6" s="1"/>
  <c r="G557" i="6" s="1"/>
  <c r="K557" i="6" s="1"/>
  <c r="E558" i="6"/>
  <c r="F558" i="6" s="1"/>
  <c r="G558" i="6" s="1"/>
  <c r="K558" i="6" s="1"/>
  <c r="E559" i="6"/>
  <c r="F559" i="6" s="1"/>
  <c r="G559" i="6" s="1"/>
  <c r="K559" i="6" s="1"/>
  <c r="E560" i="6"/>
  <c r="F560" i="6" s="1"/>
  <c r="G560" i="6" s="1"/>
  <c r="K560" i="6" s="1"/>
  <c r="E561" i="6"/>
  <c r="F561" i="6" s="1"/>
  <c r="G561" i="6" s="1"/>
  <c r="K561" i="6" s="1"/>
  <c r="E562" i="6"/>
  <c r="F562" i="6"/>
  <c r="G562" i="6" s="1"/>
  <c r="E563" i="6"/>
  <c r="F563" i="6"/>
  <c r="G563" i="6" s="1"/>
  <c r="K563" i="6" s="1"/>
  <c r="E564" i="6"/>
  <c r="F564" i="6"/>
  <c r="G564" i="6" s="1"/>
  <c r="K564" i="6" s="1"/>
  <c r="E565" i="6"/>
  <c r="F565" i="6" s="1"/>
  <c r="G565" i="6" s="1"/>
  <c r="E566" i="6"/>
  <c r="F566" i="6" s="1"/>
  <c r="G566" i="6" s="1"/>
  <c r="K566" i="6" s="1"/>
  <c r="E567" i="6"/>
  <c r="F567" i="6" s="1"/>
  <c r="G567" i="6" s="1"/>
  <c r="K567" i="6" s="1"/>
  <c r="E568" i="6"/>
  <c r="F568" i="6" s="1"/>
  <c r="G568" i="6" s="1"/>
  <c r="K568" i="6" s="1"/>
  <c r="E569" i="6"/>
  <c r="F569" i="6"/>
  <c r="G569" i="6" s="1"/>
  <c r="E571" i="6"/>
  <c r="F571" i="6" s="1"/>
  <c r="G571" i="6" s="1"/>
  <c r="K571" i="6" s="1"/>
  <c r="E572" i="6"/>
  <c r="F572" i="6" s="1"/>
  <c r="G572" i="6" s="1"/>
  <c r="K572" i="6" s="1"/>
  <c r="E573" i="6"/>
  <c r="F573" i="6" s="1"/>
  <c r="G573" i="6" s="1"/>
  <c r="K573" i="6" s="1"/>
  <c r="E574" i="6"/>
  <c r="F574" i="6"/>
  <c r="G574" i="6" s="1"/>
  <c r="K574" i="6" s="1"/>
  <c r="E575" i="6"/>
  <c r="F575" i="6" s="1"/>
  <c r="G575" i="6" s="1"/>
  <c r="K575" i="6" s="1"/>
  <c r="E579" i="6"/>
  <c r="F579" i="6" s="1"/>
  <c r="G579" i="6" s="1"/>
  <c r="E580" i="6"/>
  <c r="F580" i="6" s="1"/>
  <c r="G580" i="6" s="1"/>
  <c r="K580" i="6" s="1"/>
  <c r="E583" i="6"/>
  <c r="F583" i="6" s="1"/>
  <c r="G583" i="6" s="1"/>
  <c r="K583" i="6" s="1"/>
  <c r="E584" i="6"/>
  <c r="F584" i="6" s="1"/>
  <c r="G584" i="6" s="1"/>
  <c r="E585" i="6"/>
  <c r="F585" i="6" s="1"/>
  <c r="G585" i="6" s="1"/>
  <c r="K585" i="6" s="1"/>
  <c r="E586" i="6"/>
  <c r="F586" i="6" s="1"/>
  <c r="G586" i="6" s="1"/>
  <c r="K586" i="6" s="1"/>
  <c r="E587" i="6"/>
  <c r="F587" i="6" s="1"/>
  <c r="G587" i="6" s="1"/>
  <c r="K587" i="6" s="1"/>
  <c r="E588" i="6"/>
  <c r="F588" i="6" s="1"/>
  <c r="G588" i="6" s="1"/>
  <c r="E589" i="6"/>
  <c r="F589" i="6" s="1"/>
  <c r="G589" i="6" s="1"/>
  <c r="E590" i="6"/>
  <c r="F590" i="6" s="1"/>
  <c r="G590" i="6" s="1"/>
  <c r="K590" i="6" s="1"/>
  <c r="E591" i="6"/>
  <c r="F591" i="6" s="1"/>
  <c r="G591" i="6" s="1"/>
  <c r="K591" i="6" s="1"/>
  <c r="E592" i="6"/>
  <c r="F592" i="6"/>
  <c r="G592" i="6" s="1"/>
  <c r="E595" i="6"/>
  <c r="F595" i="6" s="1"/>
  <c r="G595" i="6" s="1"/>
  <c r="E604" i="6"/>
  <c r="F604" i="6" s="1"/>
  <c r="G604" i="6" s="1"/>
  <c r="K604" i="6" s="1"/>
  <c r="E605" i="6"/>
  <c r="F605" i="6" s="1"/>
  <c r="G605" i="6"/>
  <c r="E606" i="6"/>
  <c r="F606" i="6"/>
  <c r="G606" i="6" s="1"/>
  <c r="K606" i="6" s="1"/>
  <c r="E607" i="6"/>
  <c r="F607" i="6" s="1"/>
  <c r="G607" i="6"/>
  <c r="K607" i="6" s="1"/>
  <c r="E608" i="6"/>
  <c r="F608" i="6" s="1"/>
  <c r="G608" i="6" s="1"/>
  <c r="K608" i="6" s="1"/>
  <c r="E609" i="6"/>
  <c r="F609" i="6" s="1"/>
  <c r="G609" i="6" s="1"/>
  <c r="E610" i="6"/>
  <c r="F610" i="6" s="1"/>
  <c r="G610" i="6" s="1"/>
  <c r="E611" i="6"/>
  <c r="F611" i="6" s="1"/>
  <c r="G611" i="6" s="1"/>
  <c r="K611" i="6" s="1"/>
  <c r="E612" i="6"/>
  <c r="F612" i="6" s="1"/>
  <c r="G612" i="6" s="1"/>
  <c r="K612" i="6" s="1"/>
  <c r="E613" i="6"/>
  <c r="F613" i="6"/>
  <c r="G613" i="6" s="1"/>
  <c r="K613" i="6" s="1"/>
  <c r="E614" i="6"/>
  <c r="F614" i="6" s="1"/>
  <c r="G614" i="6" s="1"/>
  <c r="E615" i="6"/>
  <c r="F615" i="6" s="1"/>
  <c r="G615" i="6" s="1"/>
  <c r="E618" i="6"/>
  <c r="F618" i="6" s="1"/>
  <c r="G618" i="6" s="1"/>
  <c r="J618" i="6" s="1"/>
  <c r="E619" i="6"/>
  <c r="F619" i="6"/>
  <c r="G619" i="6" s="1"/>
  <c r="J619" i="6" s="1"/>
  <c r="E622" i="6"/>
  <c r="F622" i="6"/>
  <c r="G622" i="6" s="1"/>
  <c r="E623" i="6"/>
  <c r="F623" i="6" s="1"/>
  <c r="G623" i="6" s="1"/>
  <c r="K623" i="6" s="1"/>
  <c r="E624" i="6"/>
  <c r="F624" i="6" s="1"/>
  <c r="G624" i="6" s="1"/>
  <c r="K624" i="6" s="1"/>
  <c r="E625" i="6"/>
  <c r="F625" i="6" s="1"/>
  <c r="G625" i="6" s="1"/>
  <c r="E626" i="6"/>
  <c r="F626" i="6" s="1"/>
  <c r="G626" i="6" s="1"/>
  <c r="K626" i="6" s="1"/>
  <c r="E627" i="6"/>
  <c r="F627" i="6" s="1"/>
  <c r="G627" i="6" s="1"/>
  <c r="K627" i="6" s="1"/>
  <c r="E628" i="6"/>
  <c r="F628" i="6" s="1"/>
  <c r="G628" i="6" s="1"/>
  <c r="K628" i="6" s="1"/>
  <c r="E629" i="6"/>
  <c r="F629" i="6"/>
  <c r="G629" i="6"/>
  <c r="E633" i="6"/>
  <c r="F633" i="6" s="1"/>
  <c r="G633" i="6" s="1"/>
  <c r="K633" i="6" s="1"/>
  <c r="E634" i="6"/>
  <c r="F634" i="6" s="1"/>
  <c r="G634" i="6" s="1"/>
  <c r="E636" i="6"/>
  <c r="F636" i="6"/>
  <c r="G636" i="6" s="1"/>
  <c r="K636" i="6" s="1"/>
  <c r="E637" i="6"/>
  <c r="F637" i="6"/>
  <c r="G637" i="6" s="1"/>
  <c r="E638" i="6"/>
  <c r="F638" i="6" s="1"/>
  <c r="G638" i="6" s="1"/>
  <c r="E639" i="6"/>
  <c r="F639" i="6" s="1"/>
  <c r="G639" i="6" s="1"/>
  <c r="K639" i="6" s="1"/>
  <c r="E640" i="6"/>
  <c r="F640" i="6" s="1"/>
  <c r="G640" i="6" s="1"/>
  <c r="K640" i="6" s="1"/>
  <c r="E641" i="6"/>
  <c r="F641" i="6" s="1"/>
  <c r="G641" i="6" s="1"/>
  <c r="E642" i="6"/>
  <c r="F642" i="6" s="1"/>
  <c r="G642" i="6" s="1"/>
  <c r="K642" i="6" s="1"/>
  <c r="E643" i="6"/>
  <c r="F643" i="6"/>
  <c r="G643" i="6" s="1"/>
  <c r="K643" i="6" s="1"/>
  <c r="E644" i="6"/>
  <c r="F644" i="6" s="1"/>
  <c r="G644" i="6" s="1"/>
  <c r="E645" i="6"/>
  <c r="F645" i="6" s="1"/>
  <c r="G645" i="6" s="1"/>
  <c r="K645" i="6" s="1"/>
  <c r="E646" i="6"/>
  <c r="F646" i="6" s="1"/>
  <c r="G646" i="6" s="1"/>
  <c r="E647" i="6"/>
  <c r="F647" i="6" s="1"/>
  <c r="G647" i="6" s="1"/>
  <c r="E648" i="6"/>
  <c r="F648" i="6" s="1"/>
  <c r="G648" i="6" s="1"/>
  <c r="K648" i="6" s="1"/>
  <c r="E649" i="6"/>
  <c r="F649" i="6" s="1"/>
  <c r="G649" i="6" s="1"/>
  <c r="E652" i="6"/>
  <c r="F652" i="6" s="1"/>
  <c r="G652" i="6" s="1"/>
  <c r="K652" i="6" s="1"/>
  <c r="E653" i="6"/>
  <c r="F653" i="6" s="1"/>
  <c r="G653" i="6" s="1"/>
  <c r="K653" i="6" s="1"/>
  <c r="E654" i="6"/>
  <c r="F654" i="6" s="1"/>
  <c r="G654" i="6" s="1"/>
  <c r="E655" i="6"/>
  <c r="F655" i="6" s="1"/>
  <c r="G655" i="6" s="1"/>
  <c r="K655" i="6" s="1"/>
  <c r="E656" i="6"/>
  <c r="F656" i="6" s="1"/>
  <c r="G656" i="6" s="1"/>
  <c r="K656" i="6" s="1"/>
  <c r="E658" i="6"/>
  <c r="F658" i="6"/>
  <c r="G658" i="6" s="1"/>
  <c r="E659" i="6"/>
  <c r="F659" i="6" s="1"/>
  <c r="G659" i="6" s="1"/>
  <c r="K659" i="6" s="1"/>
  <c r="E660" i="6"/>
  <c r="F660" i="6" s="1"/>
  <c r="G660" i="6" s="1"/>
  <c r="K660" i="6" s="1"/>
  <c r="E661" i="6"/>
  <c r="F661" i="6" s="1"/>
  <c r="G661" i="6" s="1"/>
  <c r="E662" i="6"/>
  <c r="F662" i="6" s="1"/>
  <c r="G662" i="6" s="1"/>
  <c r="K662" i="6" s="1"/>
  <c r="E663" i="6"/>
  <c r="F663" i="6" s="1"/>
  <c r="G663" i="6" s="1"/>
  <c r="K663" i="6" s="1"/>
  <c r="E664" i="6"/>
  <c r="F664" i="6"/>
  <c r="G664" i="6" s="1"/>
  <c r="K664" i="6" s="1"/>
  <c r="E665" i="6"/>
  <c r="F665" i="6" s="1"/>
  <c r="G665" i="6" s="1"/>
  <c r="K665" i="6" s="1"/>
  <c r="E666" i="6"/>
  <c r="F666" i="6"/>
  <c r="G666" i="6" s="1"/>
  <c r="E667" i="6"/>
  <c r="F667" i="6" s="1"/>
  <c r="G667" i="6" s="1"/>
  <c r="E668" i="6"/>
  <c r="F668" i="6" s="1"/>
  <c r="G668" i="6" s="1"/>
  <c r="K668" i="6" s="1"/>
  <c r="E669" i="6"/>
  <c r="F669" i="6" s="1"/>
  <c r="G669" i="6"/>
  <c r="K669" i="6" s="1"/>
  <c r="E670" i="6"/>
  <c r="F670" i="6" s="1"/>
  <c r="G670" i="6" s="1"/>
  <c r="K670" i="6" s="1"/>
  <c r="E671" i="6"/>
  <c r="F671" i="6" s="1"/>
  <c r="G671" i="6" s="1"/>
  <c r="E672" i="6"/>
  <c r="F672" i="6" s="1"/>
  <c r="G672" i="6" s="1"/>
  <c r="E673" i="6"/>
  <c r="F673" i="6" s="1"/>
  <c r="G673" i="6" s="1"/>
  <c r="K673" i="6" s="1"/>
  <c r="E674" i="6"/>
  <c r="F674" i="6" s="1"/>
  <c r="G674" i="6" s="1"/>
  <c r="K674" i="6" s="1"/>
  <c r="E676" i="6"/>
  <c r="F676" i="6" s="1"/>
  <c r="G676" i="6" s="1"/>
  <c r="K676" i="6" s="1"/>
  <c r="E677" i="6"/>
  <c r="F677" i="6" s="1"/>
  <c r="G677" i="6" s="1"/>
  <c r="E678" i="6"/>
  <c r="F678" i="6" s="1"/>
  <c r="G678" i="6" s="1"/>
  <c r="E679" i="6"/>
  <c r="F679" i="6" s="1"/>
  <c r="G679" i="6" s="1"/>
  <c r="K679" i="6" s="1"/>
  <c r="E680" i="6"/>
  <c r="F680" i="6" s="1"/>
  <c r="G680" i="6" s="1"/>
  <c r="K680" i="6" s="1"/>
  <c r="E681" i="6"/>
  <c r="F681" i="6" s="1"/>
  <c r="G681" i="6" s="1"/>
  <c r="K681" i="6" s="1"/>
  <c r="E682" i="6"/>
  <c r="F682" i="6" s="1"/>
  <c r="G682" i="6" s="1"/>
  <c r="E683" i="6"/>
  <c r="F683" i="6" s="1"/>
  <c r="G683" i="6" s="1"/>
  <c r="E684" i="6"/>
  <c r="F684" i="6" s="1"/>
  <c r="G684" i="6" s="1"/>
  <c r="K684" i="6" s="1"/>
  <c r="E685" i="6"/>
  <c r="F685" i="6" s="1"/>
  <c r="G685" i="6" s="1"/>
  <c r="E686" i="6"/>
  <c r="F686" i="6" s="1"/>
  <c r="G686" i="6" s="1"/>
  <c r="K686" i="6" s="1"/>
  <c r="E687" i="6"/>
  <c r="F687" i="6" s="1"/>
  <c r="G687" i="6" s="1"/>
  <c r="K687" i="6" s="1"/>
  <c r="E688" i="6"/>
  <c r="F688" i="6" s="1"/>
  <c r="G688" i="6" s="1"/>
  <c r="E689" i="6"/>
  <c r="F689" i="6" s="1"/>
  <c r="G689" i="6" s="1"/>
  <c r="E692" i="6"/>
  <c r="F692" i="6" s="1"/>
  <c r="G692" i="6" s="1"/>
  <c r="E693" i="6"/>
  <c r="F693" i="6" s="1"/>
  <c r="G693" i="6" s="1"/>
  <c r="K693" i="6" s="1"/>
  <c r="E694" i="6"/>
  <c r="F694" i="6" s="1"/>
  <c r="G694" i="6" s="1"/>
  <c r="E695" i="6"/>
  <c r="F695" i="6" s="1"/>
  <c r="G695" i="6" s="1"/>
  <c r="E696" i="6"/>
  <c r="F696" i="6" s="1"/>
  <c r="G696" i="6" s="1"/>
  <c r="K696" i="6" s="1"/>
  <c r="E697" i="6"/>
  <c r="F697" i="6" s="1"/>
  <c r="G697" i="6" s="1"/>
  <c r="E698" i="6"/>
  <c r="F698" i="6" s="1"/>
  <c r="G698" i="6" s="1"/>
  <c r="K698" i="6" s="1"/>
  <c r="E699" i="6"/>
  <c r="F699" i="6" s="1"/>
  <c r="G699" i="6" s="1"/>
  <c r="K699" i="6" s="1"/>
  <c r="E700" i="6"/>
  <c r="F700" i="6" s="1"/>
  <c r="G700" i="6" s="1"/>
  <c r="E701" i="6"/>
  <c r="F701" i="6" s="1"/>
  <c r="G701" i="6" s="1"/>
  <c r="E702" i="6"/>
  <c r="F702" i="6" s="1"/>
  <c r="G702" i="6" s="1"/>
  <c r="K702" i="6" s="1"/>
  <c r="E704" i="6"/>
  <c r="F704" i="6" s="1"/>
  <c r="G704" i="6" s="1"/>
  <c r="E705" i="6"/>
  <c r="F705" i="6"/>
  <c r="G705" i="6" s="1"/>
  <c r="K705" i="6" s="1"/>
  <c r="E706" i="6"/>
  <c r="F706" i="6"/>
  <c r="G706" i="6" s="1"/>
  <c r="E707" i="6"/>
  <c r="F707" i="6"/>
  <c r="G707" i="6" s="1"/>
  <c r="K707" i="6" s="1"/>
  <c r="E708" i="6"/>
  <c r="F708" i="6" s="1"/>
  <c r="G708" i="6" s="1"/>
  <c r="E709" i="6"/>
  <c r="F709" i="6"/>
  <c r="G709" i="6" s="1"/>
  <c r="E710" i="6"/>
  <c r="F710" i="6" s="1"/>
  <c r="G710" i="6" s="1"/>
  <c r="E711" i="6"/>
  <c r="F711" i="6" s="1"/>
  <c r="G711" i="6" s="1"/>
  <c r="K711" i="6" s="1"/>
  <c r="E712" i="6"/>
  <c r="F712" i="6" s="1"/>
  <c r="G712" i="6" s="1"/>
  <c r="E714" i="6"/>
  <c r="F714" i="6"/>
  <c r="G714" i="6" s="1"/>
  <c r="K714" i="6" s="1"/>
  <c r="E718" i="6"/>
  <c r="F718" i="6" s="1"/>
  <c r="G718" i="6" s="1"/>
  <c r="K718" i="6" s="1"/>
  <c r="E719" i="6"/>
  <c r="F719" i="6"/>
  <c r="G719" i="6" s="1"/>
  <c r="E723" i="6"/>
  <c r="F723" i="6" s="1"/>
  <c r="G723" i="6" s="1"/>
  <c r="K723" i="6" s="1"/>
  <c r="E724" i="6"/>
  <c r="F724" i="6" s="1"/>
  <c r="G724" i="6" s="1"/>
  <c r="K724" i="6" s="1"/>
  <c r="E725" i="6"/>
  <c r="F725" i="6" s="1"/>
  <c r="G725" i="6" s="1"/>
  <c r="K725" i="6" s="1"/>
  <c r="E726" i="6"/>
  <c r="F726" i="6" s="1"/>
  <c r="G726" i="6"/>
  <c r="E727" i="6"/>
  <c r="F727" i="6" s="1"/>
  <c r="G727" i="6" s="1"/>
  <c r="E728" i="6"/>
  <c r="F728" i="6" s="1"/>
  <c r="G728" i="6" s="1"/>
  <c r="K728" i="6" s="1"/>
  <c r="E729" i="6"/>
  <c r="F729" i="6" s="1"/>
  <c r="G729" i="6" s="1"/>
  <c r="K729" i="6" s="1"/>
  <c r="E730" i="6"/>
  <c r="F730" i="6" s="1"/>
  <c r="G730" i="6" s="1"/>
  <c r="K730" i="6" s="1"/>
  <c r="E731" i="6"/>
  <c r="F731" i="6" s="1"/>
  <c r="G731" i="6" s="1"/>
  <c r="K731" i="6" s="1"/>
  <c r="E732" i="6"/>
  <c r="F732" i="6" s="1"/>
  <c r="G732" i="6" s="1"/>
  <c r="K732" i="6" s="1"/>
  <c r="E733" i="6"/>
  <c r="F733" i="6" s="1"/>
  <c r="G733" i="6" s="1"/>
  <c r="E738" i="6"/>
  <c r="F738" i="6" s="1"/>
  <c r="G738" i="6" s="1"/>
  <c r="K738" i="6" s="1"/>
  <c r="E739" i="6"/>
  <c r="F739" i="6" s="1"/>
  <c r="G739" i="6" s="1"/>
  <c r="E740" i="6"/>
  <c r="F740" i="6"/>
  <c r="G740" i="6" s="1"/>
  <c r="K740" i="6" s="1"/>
  <c r="E741" i="6"/>
  <c r="F741" i="6" s="1"/>
  <c r="G741" i="6"/>
  <c r="K741" i="6" s="1"/>
  <c r="E742" i="6"/>
  <c r="F742" i="6" s="1"/>
  <c r="G742" i="6" s="1"/>
  <c r="K742" i="6" s="1"/>
  <c r="E743" i="6"/>
  <c r="F743" i="6" s="1"/>
  <c r="G743" i="6" s="1"/>
  <c r="E720" i="6"/>
  <c r="F720" i="6" s="1"/>
  <c r="G720" i="6" s="1"/>
  <c r="E721" i="6"/>
  <c r="F721" i="6" s="1"/>
  <c r="G721" i="6" s="1"/>
  <c r="K721" i="6" s="1"/>
  <c r="E722" i="6"/>
  <c r="F722" i="6" s="1"/>
  <c r="G722" i="6" s="1"/>
  <c r="K722" i="6" s="1"/>
  <c r="E734" i="6"/>
  <c r="F734" i="6" s="1"/>
  <c r="G734" i="6" s="1"/>
  <c r="E736" i="6"/>
  <c r="F736" i="6"/>
  <c r="G736" i="6" s="1"/>
  <c r="K736" i="6" s="1"/>
  <c r="E747" i="6"/>
  <c r="F747" i="6"/>
  <c r="G747" i="6" s="1"/>
  <c r="K747" i="6" s="1"/>
  <c r="E748" i="6"/>
  <c r="F748" i="6" s="1"/>
  <c r="G748" i="6" s="1"/>
  <c r="E749" i="6"/>
  <c r="F749" i="6" s="1"/>
  <c r="G749" i="6" s="1"/>
  <c r="K749" i="6" s="1"/>
  <c r="E744" i="6"/>
  <c r="F744" i="6"/>
  <c r="G744" i="6" s="1"/>
  <c r="K744" i="6" s="1"/>
  <c r="E745" i="6"/>
  <c r="F745" i="6" s="1"/>
  <c r="G745" i="6" s="1"/>
  <c r="E746" i="6"/>
  <c r="F746" i="6" s="1"/>
  <c r="G746" i="6" s="1"/>
  <c r="K746" i="6" s="1"/>
  <c r="E755" i="6"/>
  <c r="F755" i="6" s="1"/>
  <c r="G755" i="6" s="1"/>
  <c r="E756" i="6"/>
  <c r="F756" i="6" s="1"/>
  <c r="G756" i="6" s="1"/>
  <c r="E380" i="6"/>
  <c r="F380" i="6" s="1"/>
  <c r="U380" i="6" s="1"/>
  <c r="E483" i="6"/>
  <c r="F483" i="6" s="1"/>
  <c r="E491" i="6"/>
  <c r="F491" i="6"/>
  <c r="E632" i="6"/>
  <c r="F632" i="6" s="1"/>
  <c r="U632" i="6" s="1"/>
  <c r="E21" i="6"/>
  <c r="F21" i="6" s="1"/>
  <c r="G21" i="6" s="1"/>
  <c r="J21" i="6" s="1"/>
  <c r="E22" i="6"/>
  <c r="F22" i="6" s="1"/>
  <c r="G22" i="6" s="1"/>
  <c r="J22" i="6" s="1"/>
  <c r="E23" i="6"/>
  <c r="F23" i="6"/>
  <c r="G23" i="6" s="1"/>
  <c r="J23" i="6" s="1"/>
  <c r="E24" i="6"/>
  <c r="F24" i="6" s="1"/>
  <c r="G24" i="6" s="1"/>
  <c r="J24" i="6" s="1"/>
  <c r="E25" i="6"/>
  <c r="F25" i="6"/>
  <c r="G25" i="6" s="1"/>
  <c r="K25" i="6" s="1"/>
  <c r="E26" i="6"/>
  <c r="F26" i="6" s="1"/>
  <c r="G26" i="6" s="1"/>
  <c r="J26" i="6" s="1"/>
  <c r="E27" i="6"/>
  <c r="F27" i="6" s="1"/>
  <c r="G27" i="6" s="1"/>
  <c r="J27" i="6"/>
  <c r="E28" i="6"/>
  <c r="F28" i="6" s="1"/>
  <c r="G28" i="6" s="1"/>
  <c r="J28" i="6" s="1"/>
  <c r="E29" i="6"/>
  <c r="F29" i="6" s="1"/>
  <c r="G29" i="6" s="1"/>
  <c r="J29" i="6" s="1"/>
  <c r="E30" i="6"/>
  <c r="F30" i="6" s="1"/>
  <c r="G30" i="6" s="1"/>
  <c r="J30" i="6" s="1"/>
  <c r="E31" i="6"/>
  <c r="F31" i="6" s="1"/>
  <c r="G31" i="6" s="1"/>
  <c r="J31" i="6"/>
  <c r="E32" i="6"/>
  <c r="F32" i="6" s="1"/>
  <c r="G32" i="6" s="1"/>
  <c r="J32" i="6" s="1"/>
  <c r="E33" i="6"/>
  <c r="F33" i="6" s="1"/>
  <c r="G33" i="6" s="1"/>
  <c r="E34" i="6"/>
  <c r="F34" i="6" s="1"/>
  <c r="G34" i="6" s="1"/>
  <c r="J34" i="6" s="1"/>
  <c r="E35" i="6"/>
  <c r="F35" i="6" s="1"/>
  <c r="G35" i="6" s="1"/>
  <c r="J35" i="6" s="1"/>
  <c r="E36" i="6"/>
  <c r="F36" i="6" s="1"/>
  <c r="G36" i="6" s="1"/>
  <c r="E37" i="6"/>
  <c r="F37" i="6" s="1"/>
  <c r="G37" i="6" s="1"/>
  <c r="J37" i="6" s="1"/>
  <c r="E38" i="6"/>
  <c r="F38" i="6" s="1"/>
  <c r="G38" i="6" s="1"/>
  <c r="E39" i="6"/>
  <c r="F39" i="6" s="1"/>
  <c r="G39" i="6" s="1"/>
  <c r="J39" i="6" s="1"/>
  <c r="E40" i="6"/>
  <c r="F40" i="6" s="1"/>
  <c r="G40" i="6" s="1"/>
  <c r="J40" i="6" s="1"/>
  <c r="E41" i="6"/>
  <c r="F41" i="6" s="1"/>
  <c r="G41" i="6" s="1"/>
  <c r="E42" i="6"/>
  <c r="F42" i="6" s="1"/>
  <c r="G42" i="6" s="1"/>
  <c r="E43" i="6"/>
  <c r="F43" i="6" s="1"/>
  <c r="G43" i="6" s="1"/>
  <c r="J43" i="6" s="1"/>
  <c r="E44" i="6"/>
  <c r="F44" i="6"/>
  <c r="G44" i="6" s="1"/>
  <c r="J44" i="6" s="1"/>
  <c r="E45" i="6"/>
  <c r="F45" i="6" s="1"/>
  <c r="G45" i="6" s="1"/>
  <c r="J45" i="6" s="1"/>
  <c r="E46" i="6"/>
  <c r="F46" i="6" s="1"/>
  <c r="G46" i="6" s="1"/>
  <c r="E47" i="6"/>
  <c r="F47" i="6" s="1"/>
  <c r="G47" i="6" s="1"/>
  <c r="J47" i="6" s="1"/>
  <c r="E48" i="6"/>
  <c r="F48" i="6" s="1"/>
  <c r="G48" i="6" s="1"/>
  <c r="E49" i="6"/>
  <c r="F49" i="6" s="1"/>
  <c r="G49" i="6" s="1"/>
  <c r="J49" i="6" s="1"/>
  <c r="E50" i="6"/>
  <c r="F50" i="6" s="1"/>
  <c r="G50" i="6" s="1"/>
  <c r="J50" i="6" s="1"/>
  <c r="E51" i="6"/>
  <c r="F51" i="6" s="1"/>
  <c r="G51" i="6" s="1"/>
  <c r="J51" i="6" s="1"/>
  <c r="E52" i="6"/>
  <c r="F52" i="6" s="1"/>
  <c r="G52" i="6" s="1"/>
  <c r="J52" i="6" s="1"/>
  <c r="E53" i="6"/>
  <c r="F53" i="6" s="1"/>
  <c r="G53" i="6" s="1"/>
  <c r="E54" i="6"/>
  <c r="F54" i="6" s="1"/>
  <c r="G54" i="6" s="1"/>
  <c r="J54" i="6" s="1"/>
  <c r="E55" i="6"/>
  <c r="F55" i="6" s="1"/>
  <c r="G55" i="6" s="1"/>
  <c r="J55" i="6" s="1"/>
  <c r="E56" i="6"/>
  <c r="F56" i="6" s="1"/>
  <c r="G56" i="6" s="1"/>
  <c r="J56" i="6" s="1"/>
  <c r="E57" i="6"/>
  <c r="F57" i="6" s="1"/>
  <c r="G57" i="6" s="1"/>
  <c r="J57" i="6" s="1"/>
  <c r="E58" i="6"/>
  <c r="F58" i="6" s="1"/>
  <c r="G58" i="6" s="1"/>
  <c r="E59" i="6"/>
  <c r="F59" i="6" s="1"/>
  <c r="G59" i="6" s="1"/>
  <c r="J59" i="6" s="1"/>
  <c r="E60" i="6"/>
  <c r="F60" i="6" s="1"/>
  <c r="G60" i="6" s="1"/>
  <c r="E61" i="6"/>
  <c r="F61" i="6" s="1"/>
  <c r="G61" i="6" s="1"/>
  <c r="J61" i="6" s="1"/>
  <c r="E62" i="6"/>
  <c r="F62" i="6" s="1"/>
  <c r="G62" i="6" s="1"/>
  <c r="J62" i="6" s="1"/>
  <c r="E63" i="6"/>
  <c r="F63" i="6"/>
  <c r="G63" i="6" s="1"/>
  <c r="J63" i="6" s="1"/>
  <c r="E64" i="6"/>
  <c r="F64" i="6" s="1"/>
  <c r="G64" i="6" s="1"/>
  <c r="J64" i="6" s="1"/>
  <c r="E65" i="6"/>
  <c r="F65" i="6" s="1"/>
  <c r="G65" i="6" s="1"/>
  <c r="J65" i="6" s="1"/>
  <c r="E66" i="6"/>
  <c r="F66" i="6" s="1"/>
  <c r="G66" i="6" s="1"/>
  <c r="J66" i="6" s="1"/>
  <c r="E67" i="6"/>
  <c r="F67" i="6" s="1"/>
  <c r="G67" i="6" s="1"/>
  <c r="J67" i="6" s="1"/>
  <c r="E68" i="6"/>
  <c r="F68" i="6" s="1"/>
  <c r="G68" i="6" s="1"/>
  <c r="J68" i="6" s="1"/>
  <c r="E69" i="6"/>
  <c r="F69" i="6" s="1"/>
  <c r="G69" i="6"/>
  <c r="J69" i="6" s="1"/>
  <c r="E70" i="6"/>
  <c r="F70" i="6" s="1"/>
  <c r="E71" i="6"/>
  <c r="F71" i="6"/>
  <c r="G71" i="6" s="1"/>
  <c r="J71" i="6" s="1"/>
  <c r="E72" i="6"/>
  <c r="F72" i="6"/>
  <c r="G72" i="6" s="1"/>
  <c r="J72" i="6" s="1"/>
  <c r="E73" i="6"/>
  <c r="F73" i="6" s="1"/>
  <c r="G73" i="6" s="1"/>
  <c r="I73" i="6" s="1"/>
  <c r="E74" i="6"/>
  <c r="F74" i="6"/>
  <c r="E75" i="6"/>
  <c r="F75" i="6"/>
  <c r="G75" i="6" s="1"/>
  <c r="I75" i="6" s="1"/>
  <c r="E76" i="6"/>
  <c r="F76" i="6" s="1"/>
  <c r="E77" i="6"/>
  <c r="F77" i="6"/>
  <c r="G77" i="6" s="1"/>
  <c r="I77" i="6" s="1"/>
  <c r="E78" i="6"/>
  <c r="F78" i="6"/>
  <c r="E79" i="6"/>
  <c r="F79" i="6" s="1"/>
  <c r="G79" i="6" s="1"/>
  <c r="I79" i="6" s="1"/>
  <c r="E80" i="6"/>
  <c r="F80" i="6"/>
  <c r="G80" i="6" s="1"/>
  <c r="I80" i="6" s="1"/>
  <c r="E81" i="6"/>
  <c r="F81" i="6" s="1"/>
  <c r="G81" i="6" s="1"/>
  <c r="I81" i="6" s="1"/>
  <c r="E82" i="6"/>
  <c r="F82" i="6" s="1"/>
  <c r="G82" i="6" s="1"/>
  <c r="I82" i="6" s="1"/>
  <c r="E83" i="6"/>
  <c r="F83" i="6"/>
  <c r="E84" i="6"/>
  <c r="F84" i="6" s="1"/>
  <c r="G84" i="6" s="1"/>
  <c r="I84" i="6" s="1"/>
  <c r="E85" i="6"/>
  <c r="F85" i="6"/>
  <c r="G85" i="6" s="1"/>
  <c r="I85" i="6" s="1"/>
  <c r="E86" i="6"/>
  <c r="F86" i="6" s="1"/>
  <c r="E87" i="6"/>
  <c r="F87" i="6"/>
  <c r="G87" i="6" s="1"/>
  <c r="I87" i="6" s="1"/>
  <c r="E88" i="6"/>
  <c r="F88" i="6"/>
  <c r="G88" i="6" s="1"/>
  <c r="I88" i="6" s="1"/>
  <c r="E89" i="6"/>
  <c r="F89" i="6" s="1"/>
  <c r="G89" i="6" s="1"/>
  <c r="I89" i="6" s="1"/>
  <c r="E90" i="6"/>
  <c r="F90" i="6" s="1"/>
  <c r="E91" i="6"/>
  <c r="F91" i="6"/>
  <c r="E92" i="6"/>
  <c r="F92" i="6" s="1"/>
  <c r="E93" i="6"/>
  <c r="F93" i="6" s="1"/>
  <c r="G93" i="6" s="1"/>
  <c r="I93" i="6" s="1"/>
  <c r="E94" i="6"/>
  <c r="F94" i="6" s="1"/>
  <c r="G94" i="6" s="1"/>
  <c r="I94" i="6" s="1"/>
  <c r="E95" i="6"/>
  <c r="F95" i="6" s="1"/>
  <c r="G95" i="6" s="1"/>
  <c r="I95" i="6" s="1"/>
  <c r="E96" i="6"/>
  <c r="F96" i="6"/>
  <c r="E97" i="6"/>
  <c r="F97" i="6" s="1"/>
  <c r="E98" i="6"/>
  <c r="F98" i="6" s="1"/>
  <c r="E99" i="6"/>
  <c r="F99" i="6" s="1"/>
  <c r="G99" i="6" s="1"/>
  <c r="I99" i="6" s="1"/>
  <c r="E100" i="6"/>
  <c r="F100" i="6"/>
  <c r="G100" i="6" s="1"/>
  <c r="I100" i="6" s="1"/>
  <c r="E101" i="6"/>
  <c r="F101" i="6"/>
  <c r="E102" i="6"/>
  <c r="F102" i="6" s="1"/>
  <c r="E103" i="6"/>
  <c r="F103" i="6"/>
  <c r="G103" i="6" s="1"/>
  <c r="I103" i="6" s="1"/>
  <c r="E104" i="6"/>
  <c r="F104" i="6" s="1"/>
  <c r="E105" i="6"/>
  <c r="F105" i="6" s="1"/>
  <c r="G105" i="6" s="1"/>
  <c r="I105" i="6" s="1"/>
  <c r="E106" i="6"/>
  <c r="F106" i="6" s="1"/>
  <c r="G106" i="6" s="1"/>
  <c r="I106" i="6" s="1"/>
  <c r="E107" i="6"/>
  <c r="F107" i="6"/>
  <c r="G107" i="6" s="1"/>
  <c r="I107" i="6" s="1"/>
  <c r="E108" i="6"/>
  <c r="F108" i="6" s="1"/>
  <c r="G108" i="6" s="1"/>
  <c r="I108" i="6" s="1"/>
  <c r="E109" i="6"/>
  <c r="F109" i="6" s="1"/>
  <c r="G109" i="6" s="1"/>
  <c r="I109" i="6" s="1"/>
  <c r="E110" i="6"/>
  <c r="F110" i="6" s="1"/>
  <c r="G110" i="6" s="1"/>
  <c r="I110" i="6" s="1"/>
  <c r="E111" i="6"/>
  <c r="F111" i="6" s="1"/>
  <c r="G111" i="6" s="1"/>
  <c r="I111" i="6" s="1"/>
  <c r="E112" i="6"/>
  <c r="F112" i="6" s="1"/>
  <c r="E113" i="6"/>
  <c r="F113" i="6" s="1"/>
  <c r="G113" i="6" s="1"/>
  <c r="I113" i="6" s="1"/>
  <c r="E114" i="6"/>
  <c r="F114" i="6"/>
  <c r="E115" i="6"/>
  <c r="F115" i="6" s="1"/>
  <c r="E116" i="6"/>
  <c r="F116" i="6" s="1"/>
  <c r="G116" i="6" s="1"/>
  <c r="I116" i="6" s="1"/>
  <c r="E117" i="6"/>
  <c r="F117" i="6"/>
  <c r="G117" i="6" s="1"/>
  <c r="I117" i="6" s="1"/>
  <c r="E118" i="6"/>
  <c r="F118" i="6" s="1"/>
  <c r="E119" i="6"/>
  <c r="F119" i="6" s="1"/>
  <c r="G119" i="6" s="1"/>
  <c r="J119" i="6" s="1"/>
  <c r="E120" i="6"/>
  <c r="F120" i="6"/>
  <c r="E121" i="6"/>
  <c r="F121" i="6" s="1"/>
  <c r="G121" i="6" s="1"/>
  <c r="I121" i="6" s="1"/>
  <c r="E122" i="6"/>
  <c r="F122" i="6" s="1"/>
  <c r="G122" i="6" s="1"/>
  <c r="I122" i="6" s="1"/>
  <c r="E123" i="6"/>
  <c r="F123" i="6" s="1"/>
  <c r="E124" i="6"/>
  <c r="F124" i="6" s="1"/>
  <c r="G124" i="6" s="1"/>
  <c r="E125" i="6"/>
  <c r="F125" i="6" s="1"/>
  <c r="G125" i="6" s="1"/>
  <c r="I125" i="6" s="1"/>
  <c r="E126" i="6"/>
  <c r="F126" i="6" s="1"/>
  <c r="G126" i="6" s="1"/>
  <c r="I126" i="6" s="1"/>
  <c r="E127" i="6"/>
  <c r="F127" i="6" s="1"/>
  <c r="G127" i="6"/>
  <c r="I127" i="6" s="1"/>
  <c r="E128" i="6"/>
  <c r="F128" i="6" s="1"/>
  <c r="E129" i="6"/>
  <c r="F129" i="6" s="1"/>
  <c r="G129" i="6" s="1"/>
  <c r="I129" i="6" s="1"/>
  <c r="E130" i="6"/>
  <c r="F130" i="6"/>
  <c r="G130" i="6" s="1"/>
  <c r="I130" i="6" s="1"/>
  <c r="E131" i="6"/>
  <c r="F131" i="6" s="1"/>
  <c r="G131" i="6" s="1"/>
  <c r="I131" i="6" s="1"/>
  <c r="E132" i="6"/>
  <c r="F132" i="6" s="1"/>
  <c r="E133" i="6"/>
  <c r="F133" i="6" s="1"/>
  <c r="G133" i="6" s="1"/>
  <c r="I133" i="6" s="1"/>
  <c r="E134" i="6"/>
  <c r="F134" i="6" s="1"/>
  <c r="E135" i="6"/>
  <c r="F135" i="6" s="1"/>
  <c r="E136" i="6"/>
  <c r="F136" i="6" s="1"/>
  <c r="G136" i="6" s="1"/>
  <c r="I136" i="6" s="1"/>
  <c r="E137" i="6"/>
  <c r="F137" i="6" s="1"/>
  <c r="G137" i="6" s="1"/>
  <c r="I137" i="6" s="1"/>
  <c r="E138" i="6"/>
  <c r="F138" i="6"/>
  <c r="E139" i="6"/>
  <c r="F139" i="6" s="1"/>
  <c r="G139" i="6" s="1"/>
  <c r="I139" i="6"/>
  <c r="E140" i="6"/>
  <c r="F140" i="6" s="1"/>
  <c r="G140" i="6" s="1"/>
  <c r="I140" i="6" s="1"/>
  <c r="E141" i="6"/>
  <c r="F141" i="6" s="1"/>
  <c r="E142" i="6"/>
  <c r="F142" i="6" s="1"/>
  <c r="E143" i="6"/>
  <c r="F143" i="6" s="1"/>
  <c r="G143" i="6" s="1"/>
  <c r="I143" i="6" s="1"/>
  <c r="E144" i="6"/>
  <c r="F144" i="6" s="1"/>
  <c r="G144" i="6" s="1"/>
  <c r="I144" i="6" s="1"/>
  <c r="E145" i="6"/>
  <c r="F145" i="6" s="1"/>
  <c r="G145" i="6" s="1"/>
  <c r="I145" i="6" s="1"/>
  <c r="E146" i="6"/>
  <c r="F146" i="6" s="1"/>
  <c r="E147" i="6"/>
  <c r="F147" i="6" s="1"/>
  <c r="G147" i="6" s="1"/>
  <c r="I147" i="6" s="1"/>
  <c r="E148" i="6"/>
  <c r="F148" i="6" s="1"/>
  <c r="E149" i="6"/>
  <c r="F149" i="6" s="1"/>
  <c r="G149" i="6" s="1"/>
  <c r="I149" i="6" s="1"/>
  <c r="E150" i="6"/>
  <c r="F150" i="6" s="1"/>
  <c r="G150" i="6" s="1"/>
  <c r="I150" i="6" s="1"/>
  <c r="E151" i="6"/>
  <c r="F151" i="6"/>
  <c r="G151" i="6" s="1"/>
  <c r="I151" i="6" s="1"/>
  <c r="E152" i="6"/>
  <c r="F152" i="6"/>
  <c r="G152" i="6" s="1"/>
  <c r="I152" i="6" s="1"/>
  <c r="E153" i="6"/>
  <c r="F153" i="6" s="1"/>
  <c r="E154" i="6"/>
  <c r="F154" i="6" s="1"/>
  <c r="G154" i="6" s="1"/>
  <c r="I154" i="6" s="1"/>
  <c r="E155" i="6"/>
  <c r="F155" i="6" s="1"/>
  <c r="E156" i="6"/>
  <c r="F156" i="6" s="1"/>
  <c r="G156" i="6" s="1"/>
  <c r="E157" i="6"/>
  <c r="F157" i="6" s="1"/>
  <c r="G157" i="6" s="1"/>
  <c r="I157" i="6" s="1"/>
  <c r="E158" i="6"/>
  <c r="F158" i="6" s="1"/>
  <c r="G158" i="6" s="1"/>
  <c r="I158" i="6" s="1"/>
  <c r="E159" i="6"/>
  <c r="F159" i="6" s="1"/>
  <c r="G159" i="6" s="1"/>
  <c r="I159" i="6" s="1"/>
  <c r="E160" i="6"/>
  <c r="F160" i="6" s="1"/>
  <c r="E161" i="6"/>
  <c r="F161" i="6" s="1"/>
  <c r="G161" i="6" s="1"/>
  <c r="I161" i="6" s="1"/>
  <c r="E162" i="6"/>
  <c r="F162" i="6"/>
  <c r="G162" i="6" s="1"/>
  <c r="I162" i="6" s="1"/>
  <c r="E163" i="6"/>
  <c r="F163" i="6" s="1"/>
  <c r="G163" i="6" s="1"/>
  <c r="I163" i="6" s="1"/>
  <c r="E164" i="6"/>
  <c r="F164" i="6" s="1"/>
  <c r="G164" i="6" s="1"/>
  <c r="I164" i="6" s="1"/>
  <c r="E165" i="6"/>
  <c r="F165" i="6" s="1"/>
  <c r="E166" i="6"/>
  <c r="F166" i="6" s="1"/>
  <c r="E167" i="6"/>
  <c r="F167" i="6" s="1"/>
  <c r="G167" i="6" s="1"/>
  <c r="I167" i="6" s="1"/>
  <c r="E168" i="6"/>
  <c r="F168" i="6" s="1"/>
  <c r="G168" i="6" s="1"/>
  <c r="I168" i="6" s="1"/>
  <c r="E169" i="6"/>
  <c r="F169" i="6" s="1"/>
  <c r="E170" i="6"/>
  <c r="F170" i="6"/>
  <c r="G170" i="6" s="1"/>
  <c r="I170" i="6" s="1"/>
  <c r="E171" i="6"/>
  <c r="F171" i="6"/>
  <c r="G171" i="6" s="1"/>
  <c r="I171" i="6" s="1"/>
  <c r="E172" i="6"/>
  <c r="F172" i="6" s="1"/>
  <c r="G172" i="6" s="1"/>
  <c r="I172" i="6" s="1"/>
  <c r="E173" i="6"/>
  <c r="F173" i="6"/>
  <c r="E174" i="6"/>
  <c r="F174" i="6" s="1"/>
  <c r="E175" i="6"/>
  <c r="F175" i="6" s="1"/>
  <c r="G175" i="6" s="1"/>
  <c r="I175" i="6" s="1"/>
  <c r="E176" i="6"/>
  <c r="F176" i="6"/>
  <c r="E177" i="6"/>
  <c r="F177" i="6" s="1"/>
  <c r="G177" i="6" s="1"/>
  <c r="I177" i="6" s="1"/>
  <c r="E178" i="6"/>
  <c r="F178" i="6" s="1"/>
  <c r="G178" i="6" s="1"/>
  <c r="I178" i="6" s="1"/>
  <c r="E179" i="6"/>
  <c r="F179" i="6" s="1"/>
  <c r="E180" i="6"/>
  <c r="F180" i="6" s="1"/>
  <c r="E181" i="6"/>
  <c r="F181" i="6"/>
  <c r="G181" i="6" s="1"/>
  <c r="I181" i="6" s="1"/>
  <c r="E182" i="6"/>
  <c r="F182" i="6" s="1"/>
  <c r="G182" i="6" s="1"/>
  <c r="H182" i="6" s="1"/>
  <c r="E183" i="6"/>
  <c r="F183" i="6"/>
  <c r="G183" i="6" s="1"/>
  <c r="I183" i="6" s="1"/>
  <c r="E184" i="6"/>
  <c r="F184" i="6" s="1"/>
  <c r="G184" i="6" s="1"/>
  <c r="I184" i="6" s="1"/>
  <c r="E185" i="6"/>
  <c r="F185" i="6" s="1"/>
  <c r="E186" i="6"/>
  <c r="F186" i="6" s="1"/>
  <c r="E187" i="6"/>
  <c r="F187" i="6" s="1"/>
  <c r="G187" i="6" s="1"/>
  <c r="J187" i="6" s="1"/>
  <c r="E188" i="6"/>
  <c r="F188" i="6" s="1"/>
  <c r="G188" i="6" s="1"/>
  <c r="I188" i="6" s="1"/>
  <c r="E189" i="6"/>
  <c r="F189" i="6" s="1"/>
  <c r="G189" i="6" s="1"/>
  <c r="I189" i="6" s="1"/>
  <c r="E190" i="6"/>
  <c r="F190" i="6" s="1"/>
  <c r="G190" i="6" s="1"/>
  <c r="I190" i="6" s="1"/>
  <c r="E191" i="6"/>
  <c r="F191" i="6" s="1"/>
  <c r="G191" i="6" s="1"/>
  <c r="I191" i="6" s="1"/>
  <c r="E192" i="6"/>
  <c r="F192" i="6" s="1"/>
  <c r="G192" i="6" s="1"/>
  <c r="I192" i="6" s="1"/>
  <c r="E193" i="6"/>
  <c r="F193" i="6" s="1"/>
  <c r="E194" i="6"/>
  <c r="F194" i="6" s="1"/>
  <c r="G194" i="6" s="1"/>
  <c r="J194" i="6" s="1"/>
  <c r="E195" i="6"/>
  <c r="F195" i="6" s="1"/>
  <c r="G195" i="6" s="1"/>
  <c r="I195" i="6" s="1"/>
  <c r="E196" i="6"/>
  <c r="F196" i="6"/>
  <c r="E197" i="6"/>
  <c r="F197" i="6" s="1"/>
  <c r="G197" i="6" s="1"/>
  <c r="I197" i="6" s="1"/>
  <c r="E198" i="6"/>
  <c r="F198" i="6" s="1"/>
  <c r="E199" i="6"/>
  <c r="F199" i="6" s="1"/>
  <c r="E200" i="6"/>
  <c r="F200" i="6" s="1"/>
  <c r="G200" i="6" s="1"/>
  <c r="I200" i="6" s="1"/>
  <c r="E201" i="6"/>
  <c r="F201" i="6"/>
  <c r="G201" i="6" s="1"/>
  <c r="I201" i="6" s="1"/>
  <c r="E202" i="6"/>
  <c r="F202" i="6" s="1"/>
  <c r="G202" i="6" s="1"/>
  <c r="I202" i="6" s="1"/>
  <c r="E203" i="6"/>
  <c r="F203" i="6" s="1"/>
  <c r="G203" i="6" s="1"/>
  <c r="I203" i="6" s="1"/>
  <c r="E204" i="6"/>
  <c r="F204" i="6" s="1"/>
  <c r="E205" i="6"/>
  <c r="F205" i="6" s="1"/>
  <c r="G205" i="6" s="1"/>
  <c r="I205" i="6" s="1"/>
  <c r="E206" i="6"/>
  <c r="F206" i="6" s="1"/>
  <c r="E207" i="6"/>
  <c r="F207" i="6" s="1"/>
  <c r="G207" i="6" s="1"/>
  <c r="I207" i="6" s="1"/>
  <c r="E208" i="6"/>
  <c r="F208" i="6" s="1"/>
  <c r="G208" i="6" s="1"/>
  <c r="I208" i="6" s="1"/>
  <c r="E209" i="6"/>
  <c r="F209" i="6" s="1"/>
  <c r="G209" i="6" s="1"/>
  <c r="I209" i="6" s="1"/>
  <c r="E210" i="6"/>
  <c r="F210" i="6" s="1"/>
  <c r="E211" i="6"/>
  <c r="F211" i="6" s="1"/>
  <c r="G211" i="6" s="1"/>
  <c r="I211" i="6" s="1"/>
  <c r="E212" i="6"/>
  <c r="F212" i="6" s="1"/>
  <c r="G212" i="6" s="1"/>
  <c r="I212" i="6" s="1"/>
  <c r="E213" i="6"/>
  <c r="F213" i="6" s="1"/>
  <c r="G213" i="6" s="1"/>
  <c r="I213" i="6" s="1"/>
  <c r="E214" i="6"/>
  <c r="F214" i="6" s="1"/>
  <c r="G214" i="6" s="1"/>
  <c r="I214" i="6" s="1"/>
  <c r="E215" i="6"/>
  <c r="F215" i="6"/>
  <c r="E216" i="6"/>
  <c r="F216" i="6" s="1"/>
  <c r="E217" i="6"/>
  <c r="F217" i="6" s="1"/>
  <c r="G217" i="6" s="1"/>
  <c r="I217" i="6" s="1"/>
  <c r="E218" i="6"/>
  <c r="F218" i="6"/>
  <c r="E219" i="6"/>
  <c r="F219" i="6" s="1"/>
  <c r="E220" i="6"/>
  <c r="F220" i="6" s="1"/>
  <c r="G220" i="6" s="1"/>
  <c r="I220" i="6" s="1"/>
  <c r="E221" i="6"/>
  <c r="F221" i="6" s="1"/>
  <c r="G221" i="6" s="1"/>
  <c r="I221" i="6" s="1"/>
  <c r="E222" i="6"/>
  <c r="F222" i="6"/>
  <c r="G222" i="6" s="1"/>
  <c r="I222" i="6" s="1"/>
  <c r="E223" i="6"/>
  <c r="F223" i="6" s="1"/>
  <c r="G223" i="6" s="1"/>
  <c r="I223" i="6" s="1"/>
  <c r="E224" i="6"/>
  <c r="F224" i="6"/>
  <c r="G224" i="6" s="1"/>
  <c r="I224" i="6" s="1"/>
  <c r="E225" i="6"/>
  <c r="F225" i="6"/>
  <c r="G225" i="6" s="1"/>
  <c r="I225" i="6" s="1"/>
  <c r="E226" i="6"/>
  <c r="F226" i="6" s="1"/>
  <c r="G226" i="6" s="1"/>
  <c r="I226" i="6" s="1"/>
  <c r="E227" i="6"/>
  <c r="F227" i="6"/>
  <c r="E228" i="6"/>
  <c r="F228" i="6" s="1"/>
  <c r="G228" i="6" s="1"/>
  <c r="I228" i="6" s="1"/>
  <c r="E229" i="6"/>
  <c r="F229" i="6" s="1"/>
  <c r="G229" i="6" s="1"/>
  <c r="I229" i="6" s="1"/>
  <c r="E230" i="6"/>
  <c r="F230" i="6" s="1"/>
  <c r="E231" i="6"/>
  <c r="F231" i="6" s="1"/>
  <c r="E232" i="6"/>
  <c r="F232" i="6" s="1"/>
  <c r="E233" i="6"/>
  <c r="F233" i="6" s="1"/>
  <c r="G233" i="6" s="1"/>
  <c r="H233" i="6" s="1"/>
  <c r="E234" i="6"/>
  <c r="F234" i="6" s="1"/>
  <c r="G234" i="6" s="1"/>
  <c r="I234" i="6" s="1"/>
  <c r="E235" i="6"/>
  <c r="F235" i="6" s="1"/>
  <c r="G235" i="6" s="1"/>
  <c r="I235" i="6" s="1"/>
  <c r="E236" i="6"/>
  <c r="F236" i="6" s="1"/>
  <c r="G236" i="6" s="1"/>
  <c r="I236" i="6" s="1"/>
  <c r="E237" i="6"/>
  <c r="F237" i="6" s="1"/>
  <c r="E238" i="6"/>
  <c r="F238" i="6" s="1"/>
  <c r="G238" i="6" s="1"/>
  <c r="I238" i="6" s="1"/>
  <c r="E239" i="6"/>
  <c r="F239" i="6" s="1"/>
  <c r="G239" i="6" s="1"/>
  <c r="I239" i="6" s="1"/>
  <c r="E240" i="6"/>
  <c r="F240" i="6" s="1"/>
  <c r="E241" i="6"/>
  <c r="F241" i="6" s="1"/>
  <c r="G241" i="6" s="1"/>
  <c r="I241" i="6" s="1"/>
  <c r="E242" i="6"/>
  <c r="F242" i="6" s="1"/>
  <c r="G242" i="6" s="1"/>
  <c r="I242" i="6" s="1"/>
  <c r="E243" i="6"/>
  <c r="F243" i="6" s="1"/>
  <c r="G243" i="6" s="1"/>
  <c r="I243" i="6" s="1"/>
  <c r="E244" i="6"/>
  <c r="F244" i="6" s="1"/>
  <c r="G244" i="6" s="1"/>
  <c r="I244" i="6" s="1"/>
  <c r="E245" i="6"/>
  <c r="F245" i="6" s="1"/>
  <c r="E246" i="6"/>
  <c r="F246" i="6" s="1"/>
  <c r="G246" i="6" s="1"/>
  <c r="I246" i="6" s="1"/>
  <c r="E247" i="6"/>
  <c r="F247" i="6" s="1"/>
  <c r="E248" i="6"/>
  <c r="F248" i="6" s="1"/>
  <c r="G248" i="6" s="1"/>
  <c r="I248" i="6" s="1"/>
  <c r="E249" i="6"/>
  <c r="F249" i="6" s="1"/>
  <c r="G249" i="6" s="1"/>
  <c r="J249" i="6" s="1"/>
  <c r="E250" i="6"/>
  <c r="F250" i="6" s="1"/>
  <c r="E251" i="6"/>
  <c r="F251" i="6" s="1"/>
  <c r="G251" i="6" s="1"/>
  <c r="I251" i="6" s="1"/>
  <c r="E252" i="6"/>
  <c r="F252" i="6" s="1"/>
  <c r="G252" i="6" s="1"/>
  <c r="I252" i="6" s="1"/>
  <c r="E253" i="6"/>
  <c r="F253" i="6" s="1"/>
  <c r="G253" i="6"/>
  <c r="J253" i="6" s="1"/>
  <c r="E254" i="6"/>
  <c r="F254" i="6" s="1"/>
  <c r="G254" i="6" s="1"/>
  <c r="I254" i="6" s="1"/>
  <c r="E255" i="6"/>
  <c r="F255" i="6" s="1"/>
  <c r="G255" i="6" s="1"/>
  <c r="I255" i="6" s="1"/>
  <c r="E256" i="6"/>
  <c r="F256" i="6" s="1"/>
  <c r="E257" i="6"/>
  <c r="F257" i="6" s="1"/>
  <c r="G257" i="6" s="1"/>
  <c r="I257" i="6" s="1"/>
  <c r="E258" i="6"/>
  <c r="F258" i="6" s="1"/>
  <c r="G258" i="6" s="1"/>
  <c r="I258" i="6" s="1"/>
  <c r="E259" i="6"/>
  <c r="F259" i="6" s="1"/>
  <c r="G259" i="6" s="1"/>
  <c r="I259" i="6" s="1"/>
  <c r="E260" i="6"/>
  <c r="F260" i="6" s="1"/>
  <c r="G260" i="6" s="1"/>
  <c r="I260" i="6" s="1"/>
  <c r="E261" i="6"/>
  <c r="F261" i="6" s="1"/>
  <c r="G261" i="6" s="1"/>
  <c r="I261" i="6" s="1"/>
  <c r="E262" i="6"/>
  <c r="F262" i="6" s="1"/>
  <c r="E263" i="6"/>
  <c r="F263" i="6" s="1"/>
  <c r="E264" i="6"/>
  <c r="F264" i="6" s="1"/>
  <c r="G264" i="6" s="1"/>
  <c r="I264" i="6" s="1"/>
  <c r="E265" i="6"/>
  <c r="F265" i="6" s="1"/>
  <c r="G265" i="6" s="1"/>
  <c r="I265" i="6" s="1"/>
  <c r="E266" i="6"/>
  <c r="F266" i="6" s="1"/>
  <c r="G266" i="6" s="1"/>
  <c r="I266" i="6" s="1"/>
  <c r="E267" i="6"/>
  <c r="F267" i="6" s="1"/>
  <c r="G267" i="6" s="1"/>
  <c r="I267" i="6" s="1"/>
  <c r="E268" i="6"/>
  <c r="F268" i="6" s="1"/>
  <c r="E269" i="6"/>
  <c r="F269" i="6" s="1"/>
  <c r="E270" i="6"/>
  <c r="F270" i="6" s="1"/>
  <c r="G270" i="6" s="1"/>
  <c r="I270" i="6" s="1"/>
  <c r="E271" i="6"/>
  <c r="F271" i="6" s="1"/>
  <c r="G271" i="6" s="1"/>
  <c r="I271" i="6" s="1"/>
  <c r="E272" i="6"/>
  <c r="F272" i="6" s="1"/>
  <c r="G272" i="6" s="1"/>
  <c r="I272" i="6" s="1"/>
  <c r="E273" i="6"/>
  <c r="F273" i="6" s="1"/>
  <c r="G273" i="6" s="1"/>
  <c r="I273" i="6" s="1"/>
  <c r="E274" i="6"/>
  <c r="F274" i="6" s="1"/>
  <c r="G274" i="6" s="1"/>
  <c r="I274" i="6" s="1"/>
  <c r="E275" i="6"/>
  <c r="F275" i="6" s="1"/>
  <c r="G275" i="6" s="1"/>
  <c r="I275" i="6" s="1"/>
  <c r="E276" i="6"/>
  <c r="F276" i="6" s="1"/>
  <c r="G276" i="6" s="1"/>
  <c r="I276" i="6" s="1"/>
  <c r="E277" i="6"/>
  <c r="F277" i="6" s="1"/>
  <c r="E278" i="6"/>
  <c r="F278" i="6" s="1"/>
  <c r="G278" i="6" s="1"/>
  <c r="I278" i="6" s="1"/>
  <c r="E279" i="6"/>
  <c r="F279" i="6" s="1"/>
  <c r="G279" i="6" s="1"/>
  <c r="I279" i="6" s="1"/>
  <c r="E280" i="6"/>
  <c r="F280" i="6" s="1"/>
  <c r="E281" i="6"/>
  <c r="F281" i="6" s="1"/>
  <c r="G281" i="6" s="1"/>
  <c r="I281" i="6" s="1"/>
  <c r="E282" i="6"/>
  <c r="F282" i="6" s="1"/>
  <c r="E283" i="6"/>
  <c r="F283" i="6"/>
  <c r="E284" i="6"/>
  <c r="F284" i="6" s="1"/>
  <c r="E285" i="6"/>
  <c r="F285" i="6" s="1"/>
  <c r="G285" i="6" s="1"/>
  <c r="I285" i="6" s="1"/>
  <c r="E286" i="6"/>
  <c r="F286" i="6"/>
  <c r="G286" i="6" s="1"/>
  <c r="I286" i="6" s="1"/>
  <c r="E287" i="6"/>
  <c r="F287" i="6" s="1"/>
  <c r="E288" i="6"/>
  <c r="F288" i="6" s="1"/>
  <c r="E289" i="6"/>
  <c r="F289" i="6" s="1"/>
  <c r="G289" i="6" s="1"/>
  <c r="I289" i="6" s="1"/>
  <c r="E290" i="6"/>
  <c r="F290" i="6" s="1"/>
  <c r="G290" i="6" s="1"/>
  <c r="I290" i="6" s="1"/>
  <c r="E291" i="6"/>
  <c r="F291" i="6" s="1"/>
  <c r="G291" i="6" s="1"/>
  <c r="I291" i="6" s="1"/>
  <c r="E292" i="6"/>
  <c r="F292" i="6" s="1"/>
  <c r="G292" i="6" s="1"/>
  <c r="I292" i="6" s="1"/>
  <c r="E293" i="6"/>
  <c r="F293" i="6"/>
  <c r="G293" i="6" s="1"/>
  <c r="I293" i="6" s="1"/>
  <c r="E294" i="6"/>
  <c r="F294" i="6" s="1"/>
  <c r="E295" i="6"/>
  <c r="F295" i="6" s="1"/>
  <c r="E296" i="6"/>
  <c r="F296" i="6" s="1"/>
  <c r="G296" i="6" s="1"/>
  <c r="I296" i="6" s="1"/>
  <c r="E297" i="6"/>
  <c r="F297" i="6" s="1"/>
  <c r="G297" i="6" s="1"/>
  <c r="I297" i="6" s="1"/>
  <c r="E298" i="6"/>
  <c r="F298" i="6" s="1"/>
  <c r="E299" i="6"/>
  <c r="F299" i="6" s="1"/>
  <c r="G299" i="6" s="1"/>
  <c r="I299" i="6" s="1"/>
  <c r="E300" i="6"/>
  <c r="F300" i="6" s="1"/>
  <c r="G300" i="6" s="1"/>
  <c r="I300" i="6" s="1"/>
  <c r="E301" i="6"/>
  <c r="F301" i="6" s="1"/>
  <c r="E302" i="6"/>
  <c r="F302" i="6" s="1"/>
  <c r="G302" i="6" s="1"/>
  <c r="I302" i="6" s="1"/>
  <c r="E303" i="6"/>
  <c r="F303" i="6" s="1"/>
  <c r="G303" i="6" s="1"/>
  <c r="I303" i="6" s="1"/>
  <c r="E304" i="6"/>
  <c r="F304" i="6" s="1"/>
  <c r="G304" i="6" s="1"/>
  <c r="E305" i="6"/>
  <c r="F305" i="6" s="1"/>
  <c r="G305" i="6" s="1"/>
  <c r="I305" i="6" s="1"/>
  <c r="E306" i="6"/>
  <c r="F306" i="6"/>
  <c r="G306" i="6" s="1"/>
  <c r="I306" i="6" s="1"/>
  <c r="E307" i="6"/>
  <c r="F307" i="6" s="1"/>
  <c r="E308" i="6"/>
  <c r="F308" i="6" s="1"/>
  <c r="G308" i="6" s="1"/>
  <c r="I308" i="6" s="1"/>
  <c r="E309" i="6"/>
  <c r="F309" i="6" s="1"/>
  <c r="G309" i="6" s="1"/>
  <c r="I309" i="6" s="1"/>
  <c r="E310" i="6"/>
  <c r="F310" i="6" s="1"/>
  <c r="G310" i="6" s="1"/>
  <c r="I310" i="6" s="1"/>
  <c r="E311" i="6"/>
  <c r="F311" i="6" s="1"/>
  <c r="E312" i="6"/>
  <c r="F312" i="6" s="1"/>
  <c r="E313" i="6"/>
  <c r="F313" i="6" s="1"/>
  <c r="G313" i="6" s="1"/>
  <c r="I313" i="6" s="1"/>
  <c r="E314" i="6"/>
  <c r="F314" i="6"/>
  <c r="G314" i="6" s="1"/>
  <c r="I314" i="6" s="1"/>
  <c r="E315" i="6"/>
  <c r="F315" i="6" s="1"/>
  <c r="G315" i="6" s="1"/>
  <c r="I315" i="6" s="1"/>
  <c r="E316" i="6"/>
  <c r="F316" i="6" s="1"/>
  <c r="E317" i="6"/>
  <c r="F317" i="6" s="1"/>
  <c r="G317" i="6" s="1"/>
  <c r="I317" i="6" s="1"/>
  <c r="E318" i="6"/>
  <c r="F318" i="6" s="1"/>
  <c r="G318" i="6" s="1"/>
  <c r="J318" i="6" s="1"/>
  <c r="E319" i="6"/>
  <c r="F319" i="6" s="1"/>
  <c r="E320" i="6"/>
  <c r="F320" i="6" s="1"/>
  <c r="G320" i="6" s="1"/>
  <c r="I320" i="6" s="1"/>
  <c r="E321" i="6"/>
  <c r="F321" i="6" s="1"/>
  <c r="G321" i="6" s="1"/>
  <c r="I321" i="6" s="1"/>
  <c r="E322" i="6"/>
  <c r="F322" i="6" s="1"/>
  <c r="G322" i="6" s="1"/>
  <c r="E323" i="6"/>
  <c r="F323" i="6" s="1"/>
  <c r="G323" i="6" s="1"/>
  <c r="J323" i="6" s="1"/>
  <c r="E324" i="6"/>
  <c r="F324" i="6" s="1"/>
  <c r="G324" i="6" s="1"/>
  <c r="I324" i="6" s="1"/>
  <c r="E325" i="6"/>
  <c r="F325" i="6" s="1"/>
  <c r="G325" i="6" s="1"/>
  <c r="I325" i="6" s="1"/>
  <c r="E326" i="6"/>
  <c r="F326" i="6" s="1"/>
  <c r="E327" i="6"/>
  <c r="F327" i="6" s="1"/>
  <c r="G327" i="6" s="1"/>
  <c r="I327" i="6" s="1"/>
  <c r="E328" i="6"/>
  <c r="F328" i="6" s="1"/>
  <c r="G328" i="6" s="1"/>
  <c r="J328" i="6" s="1"/>
  <c r="E329" i="6"/>
  <c r="F329" i="6" s="1"/>
  <c r="G329" i="6" s="1"/>
  <c r="I329" i="6" s="1"/>
  <c r="E330" i="6"/>
  <c r="F330" i="6" s="1"/>
  <c r="G330" i="6" s="1"/>
  <c r="E331" i="6"/>
  <c r="F331" i="6" s="1"/>
  <c r="G331" i="6" s="1"/>
  <c r="J331" i="6" s="1"/>
  <c r="E332" i="6"/>
  <c r="F332" i="6" s="1"/>
  <c r="E333" i="6"/>
  <c r="F333" i="6" s="1"/>
  <c r="E334" i="6"/>
  <c r="F334" i="6" s="1"/>
  <c r="E335" i="6"/>
  <c r="F335" i="6" s="1"/>
  <c r="G335" i="6" s="1"/>
  <c r="J335" i="6" s="1"/>
  <c r="E336" i="6"/>
  <c r="F336" i="6" s="1"/>
  <c r="G336" i="6" s="1"/>
  <c r="J336" i="6" s="1"/>
  <c r="E337" i="6"/>
  <c r="F337" i="6" s="1"/>
  <c r="G337" i="6" s="1"/>
  <c r="J337" i="6" s="1"/>
  <c r="E338" i="6"/>
  <c r="F338" i="6"/>
  <c r="G338" i="6" s="1"/>
  <c r="J338" i="6" s="1"/>
  <c r="E339" i="6"/>
  <c r="F339" i="6" s="1"/>
  <c r="E340" i="6"/>
  <c r="F340" i="6" s="1"/>
  <c r="E341" i="6"/>
  <c r="F341" i="6" s="1"/>
  <c r="G341" i="6" s="1"/>
  <c r="I341" i="6" s="1"/>
  <c r="E342" i="6"/>
  <c r="F342" i="6"/>
  <c r="G342" i="6" s="1"/>
  <c r="I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 s="1"/>
  <c r="E348" i="6"/>
  <c r="F348" i="6" s="1"/>
  <c r="G348" i="6" s="1"/>
  <c r="J348" i="6" s="1"/>
  <c r="E349" i="6"/>
  <c r="F349" i="6" s="1"/>
  <c r="G349" i="6" s="1"/>
  <c r="I349" i="6" s="1"/>
  <c r="F16" i="6"/>
  <c r="F17" i="6" s="1"/>
  <c r="C17" i="6"/>
  <c r="Q21" i="6"/>
  <c r="Q22" i="6"/>
  <c r="Q23" i="6"/>
  <c r="Q24" i="6"/>
  <c r="Q25" i="6"/>
  <c r="Q26" i="6"/>
  <c r="Q27" i="6"/>
  <c r="Q28" i="6"/>
  <c r="Q29" i="6"/>
  <c r="Q30" i="6"/>
  <c r="Q31" i="6"/>
  <c r="Q32" i="6"/>
  <c r="J33" i="6"/>
  <c r="Q33" i="6"/>
  <c r="Q34" i="6"/>
  <c r="Q35" i="6"/>
  <c r="J36" i="6"/>
  <c r="Q36" i="6"/>
  <c r="Q37" i="6"/>
  <c r="J38" i="6"/>
  <c r="Q38" i="6"/>
  <c r="Q39" i="6"/>
  <c r="Q40" i="6"/>
  <c r="J41" i="6"/>
  <c r="Q41" i="6"/>
  <c r="J42" i="6"/>
  <c r="Q42" i="6"/>
  <c r="Q43" i="6"/>
  <c r="Q44" i="6"/>
  <c r="Q45" i="6"/>
  <c r="J46" i="6"/>
  <c r="Q46" i="6"/>
  <c r="Q47" i="6"/>
  <c r="J48" i="6"/>
  <c r="Q48" i="6"/>
  <c r="Q49" i="6"/>
  <c r="Q50" i="6"/>
  <c r="Q51" i="6"/>
  <c r="Q52" i="6"/>
  <c r="J53" i="6"/>
  <c r="Q53" i="6"/>
  <c r="Q54" i="6"/>
  <c r="Q55" i="6"/>
  <c r="Q56" i="6"/>
  <c r="Q57" i="6"/>
  <c r="J58" i="6"/>
  <c r="Q58" i="6"/>
  <c r="Q59" i="6"/>
  <c r="J60" i="6"/>
  <c r="Q60" i="6"/>
  <c r="Q61" i="6"/>
  <c r="Q62" i="6"/>
  <c r="Q63" i="6"/>
  <c r="Q64" i="6"/>
  <c r="Q65" i="6"/>
  <c r="Q66" i="6"/>
  <c r="Q67" i="6"/>
  <c r="Q68" i="6"/>
  <c r="Q69" i="6"/>
  <c r="G70" i="6"/>
  <c r="J70" i="6" s="1"/>
  <c r="Q70" i="6"/>
  <c r="Q71" i="6"/>
  <c r="Q72" i="6"/>
  <c r="Q73" i="6"/>
  <c r="G74" i="6"/>
  <c r="I74" i="6" s="1"/>
  <c r="Q74" i="6"/>
  <c r="Q75" i="6"/>
  <c r="G76" i="6"/>
  <c r="I76" i="6" s="1"/>
  <c r="Q76" i="6"/>
  <c r="Q77" i="6"/>
  <c r="G78" i="6"/>
  <c r="I78" i="6" s="1"/>
  <c r="Q78" i="6"/>
  <c r="Q79" i="6"/>
  <c r="Q80" i="6"/>
  <c r="Q81" i="6"/>
  <c r="Q82" i="6"/>
  <c r="G83" i="6"/>
  <c r="I83" i="6" s="1"/>
  <c r="Q83" i="6"/>
  <c r="Q84" i="6"/>
  <c r="Q85" i="6"/>
  <c r="G86" i="6"/>
  <c r="I86" i="6" s="1"/>
  <c r="Q86" i="6"/>
  <c r="Q87" i="6"/>
  <c r="Q88" i="6"/>
  <c r="Q89" i="6"/>
  <c r="G90" i="6"/>
  <c r="I90" i="6" s="1"/>
  <c r="Q90" i="6"/>
  <c r="G91" i="6"/>
  <c r="I91" i="6" s="1"/>
  <c r="Q91" i="6"/>
  <c r="G92" i="6"/>
  <c r="I92" i="6"/>
  <c r="Q92" i="6"/>
  <c r="Q93" i="6"/>
  <c r="Q94" i="6"/>
  <c r="Q95" i="6"/>
  <c r="G96" i="6"/>
  <c r="I96" i="6" s="1"/>
  <c r="Q96" i="6"/>
  <c r="G97" i="6"/>
  <c r="I97" i="6" s="1"/>
  <c r="Q97" i="6"/>
  <c r="G98" i="6"/>
  <c r="I98" i="6" s="1"/>
  <c r="Q98" i="6"/>
  <c r="Q99" i="6"/>
  <c r="Q100" i="6"/>
  <c r="G101" i="6"/>
  <c r="I101" i="6" s="1"/>
  <c r="Q101" i="6"/>
  <c r="G102" i="6"/>
  <c r="I102" i="6"/>
  <c r="Q102" i="6"/>
  <c r="Q103" i="6"/>
  <c r="G104" i="6"/>
  <c r="I104" i="6" s="1"/>
  <c r="Q104" i="6"/>
  <c r="Q105" i="6"/>
  <c r="Q106" i="6"/>
  <c r="Q107" i="6"/>
  <c r="Q108" i="6"/>
  <c r="Q109" i="6"/>
  <c r="Q110" i="6"/>
  <c r="Q111" i="6"/>
  <c r="G112" i="6"/>
  <c r="I112" i="6" s="1"/>
  <c r="Q112" i="6"/>
  <c r="Q113" i="6"/>
  <c r="G114" i="6"/>
  <c r="I114" i="6" s="1"/>
  <c r="Q114" i="6"/>
  <c r="G115" i="6"/>
  <c r="I115" i="6" s="1"/>
  <c r="Q115" i="6"/>
  <c r="Q116" i="6"/>
  <c r="Q117" i="6"/>
  <c r="G118" i="6"/>
  <c r="I118" i="6" s="1"/>
  <c r="Q118" i="6"/>
  <c r="Q119" i="6"/>
  <c r="G120" i="6"/>
  <c r="J120" i="6"/>
  <c r="Q120" i="6"/>
  <c r="Q121" i="6"/>
  <c r="Q122" i="6"/>
  <c r="G123" i="6"/>
  <c r="I123" i="6" s="1"/>
  <c r="Q123" i="6"/>
  <c r="I124" i="6"/>
  <c r="Q124" i="6"/>
  <c r="Q125" i="6"/>
  <c r="Q126" i="6"/>
  <c r="Q127" i="6"/>
  <c r="G128" i="6"/>
  <c r="I128" i="6" s="1"/>
  <c r="Q128" i="6"/>
  <c r="Q129" i="6"/>
  <c r="Q130" i="6"/>
  <c r="Q131" i="6"/>
  <c r="G132" i="6"/>
  <c r="I132" i="6" s="1"/>
  <c r="Q132" i="6"/>
  <c r="Q133" i="6"/>
  <c r="G134" i="6"/>
  <c r="I134" i="6" s="1"/>
  <c r="Q134" i="6"/>
  <c r="G135" i="6"/>
  <c r="I135" i="6" s="1"/>
  <c r="Q135" i="6"/>
  <c r="Q136" i="6"/>
  <c r="Q137" i="6"/>
  <c r="G138" i="6"/>
  <c r="I138" i="6" s="1"/>
  <c r="Q138" i="6"/>
  <c r="Q139" i="6"/>
  <c r="Q140" i="6"/>
  <c r="G141" i="6"/>
  <c r="I141" i="6" s="1"/>
  <c r="Q141" i="6"/>
  <c r="G142" i="6"/>
  <c r="I142" i="6" s="1"/>
  <c r="Q142" i="6"/>
  <c r="Q143" i="6"/>
  <c r="Q144" i="6"/>
  <c r="Q145" i="6"/>
  <c r="G146" i="6"/>
  <c r="I146" i="6" s="1"/>
  <c r="Q146" i="6"/>
  <c r="Q147" i="6"/>
  <c r="G148" i="6"/>
  <c r="I148" i="6" s="1"/>
  <c r="Q148" i="6"/>
  <c r="Q149" i="6"/>
  <c r="Q150" i="6"/>
  <c r="Q151" i="6"/>
  <c r="Q152" i="6"/>
  <c r="G153" i="6"/>
  <c r="I153" i="6" s="1"/>
  <c r="Q153" i="6"/>
  <c r="Q154" i="6"/>
  <c r="G155" i="6"/>
  <c r="I155" i="6" s="1"/>
  <c r="Q155" i="6"/>
  <c r="I156" i="6"/>
  <c r="Q156" i="6"/>
  <c r="Q157" i="6"/>
  <c r="Q158" i="6"/>
  <c r="Q159" i="6"/>
  <c r="G160" i="6"/>
  <c r="I160" i="6" s="1"/>
  <c r="Q160" i="6"/>
  <c r="Q161" i="6"/>
  <c r="Q162" i="6"/>
  <c r="Q163" i="6"/>
  <c r="Q164" i="6"/>
  <c r="G165" i="6"/>
  <c r="I165" i="6" s="1"/>
  <c r="Q165" i="6"/>
  <c r="G166" i="6"/>
  <c r="I166" i="6" s="1"/>
  <c r="Q166" i="6"/>
  <c r="Q167" i="6"/>
  <c r="Q168" i="6"/>
  <c r="G169" i="6"/>
  <c r="I169" i="6" s="1"/>
  <c r="Q169" i="6"/>
  <c r="Q170" i="6"/>
  <c r="Q171" i="6"/>
  <c r="Q172" i="6"/>
  <c r="G173" i="6"/>
  <c r="I173" i="6" s="1"/>
  <c r="Q173" i="6"/>
  <c r="G174" i="6"/>
  <c r="I174" i="6" s="1"/>
  <c r="Q174" i="6"/>
  <c r="Q175" i="6"/>
  <c r="G176" i="6"/>
  <c r="I176" i="6" s="1"/>
  <c r="Q176" i="6"/>
  <c r="Q177" i="6"/>
  <c r="Q178" i="6"/>
  <c r="G179" i="6"/>
  <c r="I179" i="6" s="1"/>
  <c r="Q179" i="6"/>
  <c r="G180" i="6"/>
  <c r="I180" i="6" s="1"/>
  <c r="Q180" i="6"/>
  <c r="Q181" i="6"/>
  <c r="Q182" i="6"/>
  <c r="Q183" i="6"/>
  <c r="Q184" i="6"/>
  <c r="G185" i="6"/>
  <c r="J185" i="6" s="1"/>
  <c r="Q185" i="6"/>
  <c r="G186" i="6"/>
  <c r="J186" i="6" s="1"/>
  <c r="Q186" i="6"/>
  <c r="Q187" i="6"/>
  <c r="Q188" i="6"/>
  <c r="Q189" i="6"/>
  <c r="Q190" i="6"/>
  <c r="Q191" i="6"/>
  <c r="Q192" i="6"/>
  <c r="G193" i="6"/>
  <c r="J193" i="6" s="1"/>
  <c r="Q193" i="6"/>
  <c r="Q194" i="6"/>
  <c r="Q195" i="6"/>
  <c r="G196" i="6"/>
  <c r="I196" i="6" s="1"/>
  <c r="Q196" i="6"/>
  <c r="Q197" i="6"/>
  <c r="G198" i="6"/>
  <c r="I198" i="6" s="1"/>
  <c r="Q198" i="6"/>
  <c r="Q199" i="6"/>
  <c r="U199" i="6"/>
  <c r="Q200" i="6"/>
  <c r="Q201" i="6"/>
  <c r="Q202" i="6"/>
  <c r="Q203" i="6"/>
  <c r="G204" i="6"/>
  <c r="I204" i="6" s="1"/>
  <c r="Q204" i="6"/>
  <c r="Q205" i="6"/>
  <c r="G206" i="6"/>
  <c r="I206" i="6" s="1"/>
  <c r="Q206" i="6"/>
  <c r="Q207" i="6"/>
  <c r="Q208" i="6"/>
  <c r="Q209" i="6"/>
  <c r="G210" i="6"/>
  <c r="I210" i="6" s="1"/>
  <c r="Q210" i="6"/>
  <c r="Q211" i="6"/>
  <c r="Q212" i="6"/>
  <c r="Q213" i="6"/>
  <c r="Q214" i="6"/>
  <c r="G215" i="6"/>
  <c r="I215" i="6" s="1"/>
  <c r="Q215" i="6"/>
  <c r="G216" i="6"/>
  <c r="I216" i="6" s="1"/>
  <c r="Q216" i="6"/>
  <c r="Q217" i="6"/>
  <c r="G218" i="6"/>
  <c r="I218" i="6" s="1"/>
  <c r="Q218" i="6"/>
  <c r="G219" i="6"/>
  <c r="I219" i="6"/>
  <c r="Q219" i="6"/>
  <c r="Q220" i="6"/>
  <c r="Q221" i="6"/>
  <c r="Q222" i="6"/>
  <c r="Q223" i="6"/>
  <c r="Q224" i="6"/>
  <c r="Q225" i="6"/>
  <c r="Q226" i="6"/>
  <c r="G227" i="6"/>
  <c r="I227" i="6" s="1"/>
  <c r="Q227" i="6"/>
  <c r="Q228" i="6"/>
  <c r="Q229" i="6"/>
  <c r="G230" i="6"/>
  <c r="I230" i="6" s="1"/>
  <c r="Q230" i="6"/>
  <c r="G231" i="6"/>
  <c r="J231" i="6" s="1"/>
  <c r="Q231" i="6"/>
  <c r="Q232" i="6"/>
  <c r="Q233" i="6"/>
  <c r="Q234" i="6"/>
  <c r="Q235" i="6"/>
  <c r="Q236" i="6"/>
  <c r="G237" i="6"/>
  <c r="I237" i="6" s="1"/>
  <c r="Q237" i="6"/>
  <c r="Q238" i="6"/>
  <c r="Q239" i="6"/>
  <c r="G240" i="6"/>
  <c r="I240" i="6" s="1"/>
  <c r="Q240" i="6"/>
  <c r="Q241" i="6"/>
  <c r="Q242" i="6"/>
  <c r="Q243" i="6"/>
  <c r="Q244" i="6"/>
  <c r="G245" i="6"/>
  <c r="I245" i="6" s="1"/>
  <c r="Q245" i="6"/>
  <c r="Q246" i="6"/>
  <c r="G247" i="6"/>
  <c r="I247" i="6" s="1"/>
  <c r="Q247" i="6"/>
  <c r="Q248" i="6"/>
  <c r="Q249" i="6"/>
  <c r="G250" i="6"/>
  <c r="I250" i="6"/>
  <c r="Q250" i="6"/>
  <c r="Q251" i="6"/>
  <c r="Q252" i="6"/>
  <c r="Q253" i="6"/>
  <c r="Q254" i="6"/>
  <c r="Q255" i="6"/>
  <c r="G256" i="6"/>
  <c r="I256" i="6"/>
  <c r="Q256" i="6"/>
  <c r="Q257" i="6"/>
  <c r="Q258" i="6"/>
  <c r="Q259" i="6"/>
  <c r="Q260" i="6"/>
  <c r="Q261" i="6"/>
  <c r="G262" i="6"/>
  <c r="I262" i="6" s="1"/>
  <c r="Q262" i="6"/>
  <c r="G263" i="6"/>
  <c r="I263" i="6" s="1"/>
  <c r="Q263" i="6"/>
  <c r="Q264" i="6"/>
  <c r="Q265" i="6"/>
  <c r="Q266" i="6"/>
  <c r="Q267" i="6"/>
  <c r="G268" i="6"/>
  <c r="I268" i="6" s="1"/>
  <c r="Q268" i="6"/>
  <c r="G269" i="6"/>
  <c r="I269" i="6" s="1"/>
  <c r="Q269" i="6"/>
  <c r="Q270" i="6"/>
  <c r="Q271" i="6"/>
  <c r="Q272" i="6"/>
  <c r="Q273" i="6"/>
  <c r="Q274" i="6"/>
  <c r="Q275" i="6"/>
  <c r="Q276" i="6"/>
  <c r="G277" i="6"/>
  <c r="I277" i="6" s="1"/>
  <c r="Q277" i="6"/>
  <c r="Q278" i="6"/>
  <c r="Q279" i="6"/>
  <c r="G280" i="6"/>
  <c r="I280" i="6"/>
  <c r="Q280" i="6"/>
  <c r="Q281" i="6"/>
  <c r="G282" i="6"/>
  <c r="I282" i="6" s="1"/>
  <c r="Q282" i="6"/>
  <c r="G283" i="6"/>
  <c r="I283" i="6" s="1"/>
  <c r="Q283" i="6"/>
  <c r="G284" i="6"/>
  <c r="I284" i="6" s="1"/>
  <c r="Q284" i="6"/>
  <c r="Q285" i="6"/>
  <c r="Q286" i="6"/>
  <c r="G287" i="6"/>
  <c r="I287" i="6" s="1"/>
  <c r="Q287" i="6"/>
  <c r="G288" i="6"/>
  <c r="I288" i="6" s="1"/>
  <c r="Q288" i="6"/>
  <c r="Q289" i="6"/>
  <c r="Q290" i="6"/>
  <c r="Q291" i="6"/>
  <c r="Q292" i="6"/>
  <c r="Q293" i="6"/>
  <c r="G294" i="6"/>
  <c r="I294" i="6" s="1"/>
  <c r="Q294" i="6"/>
  <c r="G295" i="6"/>
  <c r="I295" i="6" s="1"/>
  <c r="Q295" i="6"/>
  <c r="Q296" i="6"/>
  <c r="Q297" i="6"/>
  <c r="G298" i="6"/>
  <c r="I298" i="6" s="1"/>
  <c r="Q298" i="6"/>
  <c r="Q299" i="6"/>
  <c r="Q300" i="6"/>
  <c r="G301" i="6"/>
  <c r="I301" i="6" s="1"/>
  <c r="Q301" i="6"/>
  <c r="Q302" i="6"/>
  <c r="Q303" i="6"/>
  <c r="I304" i="6"/>
  <c r="Q304" i="6"/>
  <c r="Q305" i="6"/>
  <c r="Q306" i="6"/>
  <c r="G307" i="6"/>
  <c r="I307" i="6" s="1"/>
  <c r="Q307" i="6"/>
  <c r="Q308" i="6"/>
  <c r="Q309" i="6"/>
  <c r="Q310" i="6"/>
  <c r="G311" i="6"/>
  <c r="I311" i="6" s="1"/>
  <c r="Q311" i="6"/>
  <c r="G312" i="6"/>
  <c r="I312" i="6" s="1"/>
  <c r="Q312" i="6"/>
  <c r="Q313" i="6"/>
  <c r="Q314" i="6"/>
  <c r="Q315" i="6"/>
  <c r="G316" i="6"/>
  <c r="I316" i="6" s="1"/>
  <c r="Q316" i="6"/>
  <c r="Q317" i="6"/>
  <c r="Q318" i="6"/>
  <c r="G319" i="6"/>
  <c r="I319" i="6" s="1"/>
  <c r="Q319" i="6"/>
  <c r="Q320" i="6"/>
  <c r="Q321" i="6"/>
  <c r="J322" i="6"/>
  <c r="Q322" i="6"/>
  <c r="Q323" i="6"/>
  <c r="Q324" i="6"/>
  <c r="Q325" i="6"/>
  <c r="G326" i="6"/>
  <c r="I326" i="6" s="1"/>
  <c r="Q326" i="6"/>
  <c r="Q327" i="6"/>
  <c r="Q328" i="6"/>
  <c r="Q329" i="6"/>
  <c r="J330" i="6"/>
  <c r="Q330" i="6"/>
  <c r="Q331" i="6"/>
  <c r="G332" i="6"/>
  <c r="I332" i="6" s="1"/>
  <c r="Q332" i="6"/>
  <c r="G333" i="6"/>
  <c r="I333" i="6" s="1"/>
  <c r="Q333" i="6"/>
  <c r="G334" i="6"/>
  <c r="J334" i="6" s="1"/>
  <c r="Q334" i="6"/>
  <c r="Q335" i="6"/>
  <c r="Q336" i="6"/>
  <c r="Q337" i="6"/>
  <c r="Q338" i="6"/>
  <c r="G339" i="6"/>
  <c r="I339" i="6" s="1"/>
  <c r="Q339" i="6"/>
  <c r="G340" i="6"/>
  <c r="I340" i="6"/>
  <c r="Q340" i="6"/>
  <c r="Q341" i="6"/>
  <c r="Q342" i="6"/>
  <c r="G343" i="6"/>
  <c r="I343" i="6"/>
  <c r="Q343" i="6"/>
  <c r="G344" i="6"/>
  <c r="J344" i="6"/>
  <c r="Q344" i="6"/>
  <c r="Q345" i="6"/>
  <c r="Q346" i="6"/>
  <c r="G347" i="6"/>
  <c r="I347" i="6" s="1"/>
  <c r="Q347" i="6"/>
  <c r="Q348" i="6"/>
  <c r="Q349" i="6"/>
  <c r="Q350" i="6"/>
  <c r="I351" i="6"/>
  <c r="Q351" i="6"/>
  <c r="Q352" i="6"/>
  <c r="Q353" i="6"/>
  <c r="Q354" i="6"/>
  <c r="Q355" i="6"/>
  <c r="H356" i="6"/>
  <c r="Q356" i="6"/>
  <c r="Q357" i="6"/>
  <c r="Q358" i="6"/>
  <c r="H359" i="6"/>
  <c r="Q359" i="6"/>
  <c r="H360" i="6"/>
  <c r="Q360" i="6"/>
  <c r="H361" i="6"/>
  <c r="Q361" i="6"/>
  <c r="Q362" i="6"/>
  <c r="H363" i="6"/>
  <c r="Q363" i="6"/>
  <c r="Q364" i="6"/>
  <c r="Q365" i="6"/>
  <c r="H366" i="6"/>
  <c r="Q366" i="6"/>
  <c r="Q367" i="6"/>
  <c r="Q368" i="6"/>
  <c r="Q369" i="6"/>
  <c r="Q370" i="6"/>
  <c r="H371" i="6"/>
  <c r="Q371" i="6"/>
  <c r="H372" i="6"/>
  <c r="Q372" i="6"/>
  <c r="Q373" i="6"/>
  <c r="Q374" i="6"/>
  <c r="Q375" i="6"/>
  <c r="H376" i="6"/>
  <c r="Q376" i="6"/>
  <c r="H377" i="6"/>
  <c r="Q377" i="6"/>
  <c r="Q378" i="6"/>
  <c r="H379" i="6"/>
  <c r="Q379" i="6"/>
  <c r="Q380" i="6"/>
  <c r="H381" i="6"/>
  <c r="Q381" i="6"/>
  <c r="H382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H394" i="6"/>
  <c r="Q394" i="6"/>
  <c r="H395" i="6"/>
  <c r="Q395" i="6"/>
  <c r="Q396" i="6"/>
  <c r="H397" i="6"/>
  <c r="Q397" i="6"/>
  <c r="Q398" i="6"/>
  <c r="Q399" i="6"/>
  <c r="Q400" i="6"/>
  <c r="Q401" i="6"/>
  <c r="H402" i="6"/>
  <c r="Q402" i="6"/>
  <c r="Q403" i="6"/>
  <c r="Q404" i="6"/>
  <c r="Q405" i="6"/>
  <c r="Q406" i="6"/>
  <c r="Q407" i="6"/>
  <c r="Q408" i="6"/>
  <c r="Q409" i="6"/>
  <c r="Q410" i="6"/>
  <c r="H411" i="6"/>
  <c r="Q411" i="6"/>
  <c r="Q412" i="6"/>
  <c r="Q413" i="6"/>
  <c r="Q414" i="6"/>
  <c r="J415" i="6"/>
  <c r="Q415" i="6"/>
  <c r="Q416" i="6"/>
  <c r="Q417" i="6"/>
  <c r="Q418" i="6"/>
  <c r="Q419" i="6"/>
  <c r="Q420" i="6"/>
  <c r="Q421" i="6"/>
  <c r="Q422" i="6"/>
  <c r="Q423" i="6"/>
  <c r="Q424" i="6"/>
  <c r="Q425" i="6"/>
  <c r="H426" i="6"/>
  <c r="Q426" i="6"/>
  <c r="Q427" i="6"/>
  <c r="Q428" i="6"/>
  <c r="H429" i="6"/>
  <c r="Q429" i="6"/>
  <c r="Q430" i="6"/>
  <c r="Q431" i="6"/>
  <c r="Q432" i="6"/>
  <c r="Q433" i="6"/>
  <c r="H434" i="6"/>
  <c r="Q434" i="6"/>
  <c r="Q435" i="6"/>
  <c r="Q436" i="6"/>
  <c r="Q437" i="6"/>
  <c r="Q438" i="6"/>
  <c r="H439" i="6"/>
  <c r="Q439" i="6"/>
  <c r="Q440" i="6"/>
  <c r="Q441" i="6"/>
  <c r="H442" i="6"/>
  <c r="Q442" i="6"/>
  <c r="H443" i="6"/>
  <c r="Q443" i="6"/>
  <c r="Q444" i="6"/>
  <c r="H445" i="6"/>
  <c r="Q445" i="6"/>
  <c r="Q446" i="6"/>
  <c r="Q447" i="6"/>
  <c r="Q448" i="6"/>
  <c r="Q449" i="6"/>
  <c r="Q450" i="6"/>
  <c r="Q451" i="6"/>
  <c r="Q452" i="6"/>
  <c r="H453" i="6"/>
  <c r="Q453" i="6"/>
  <c r="Q454" i="6"/>
  <c r="Q455" i="6"/>
  <c r="Q456" i="6"/>
  <c r="Q457" i="6"/>
  <c r="H458" i="6"/>
  <c r="Q458" i="6"/>
  <c r="Q459" i="6"/>
  <c r="Q460" i="6"/>
  <c r="Q461" i="6"/>
  <c r="H462" i="6"/>
  <c r="Q462" i="6"/>
  <c r="Q463" i="6"/>
  <c r="Q464" i="6"/>
  <c r="H465" i="6"/>
  <c r="Q465" i="6"/>
  <c r="J466" i="6"/>
  <c r="Q466" i="6"/>
  <c r="Q467" i="6"/>
  <c r="J468" i="6"/>
  <c r="Q468" i="6"/>
  <c r="J469" i="6"/>
  <c r="Q469" i="6"/>
  <c r="Q470" i="6"/>
  <c r="Q471" i="6"/>
  <c r="Q472" i="6"/>
  <c r="Q473" i="6"/>
  <c r="Q474" i="6"/>
  <c r="Q475" i="6"/>
  <c r="Q476" i="6"/>
  <c r="H477" i="6"/>
  <c r="Q477" i="6"/>
  <c r="H478" i="6"/>
  <c r="Q478" i="6"/>
  <c r="Q479" i="6"/>
  <c r="H480" i="6"/>
  <c r="Q480" i="6"/>
  <c r="H481" i="6"/>
  <c r="Q481" i="6"/>
  <c r="H482" i="6"/>
  <c r="Q482" i="6"/>
  <c r="Q483" i="6"/>
  <c r="U483" i="6"/>
  <c r="Q484" i="6"/>
  <c r="Q485" i="6"/>
  <c r="Q486" i="6"/>
  <c r="Q487" i="6"/>
  <c r="H488" i="6"/>
  <c r="Q488" i="6"/>
  <c r="Q489" i="6"/>
  <c r="H490" i="6"/>
  <c r="Q490" i="6"/>
  <c r="Q491" i="6"/>
  <c r="U491" i="6"/>
  <c r="Q492" i="6"/>
  <c r="Q493" i="6"/>
  <c r="Q494" i="6"/>
  <c r="Q495" i="6"/>
  <c r="Q496" i="6"/>
  <c r="H497" i="6"/>
  <c r="Q497" i="6"/>
  <c r="Q498" i="6"/>
  <c r="Q499" i="6"/>
  <c r="Q500" i="6"/>
  <c r="H501" i="6"/>
  <c r="Q501" i="6"/>
  <c r="Q502" i="6"/>
  <c r="Q503" i="6"/>
  <c r="Q504" i="6"/>
  <c r="Q505" i="6"/>
  <c r="J506" i="6"/>
  <c r="Q506" i="6"/>
  <c r="J507" i="6"/>
  <c r="Q507" i="6"/>
  <c r="Q508" i="6"/>
  <c r="Q509" i="6"/>
  <c r="H510" i="6"/>
  <c r="Q510" i="6"/>
  <c r="J511" i="6"/>
  <c r="Q511" i="6"/>
  <c r="Q512" i="6"/>
  <c r="Q513" i="6"/>
  <c r="K514" i="6"/>
  <c r="Q514" i="6"/>
  <c r="H515" i="6"/>
  <c r="Q515" i="6"/>
  <c r="Q516" i="6"/>
  <c r="J518" i="6"/>
  <c r="Q518" i="6"/>
  <c r="J519" i="6"/>
  <c r="Q519" i="6"/>
  <c r="Q520" i="6"/>
  <c r="Q521" i="6"/>
  <c r="Q522" i="6"/>
  <c r="J523" i="6"/>
  <c r="Q523" i="6"/>
  <c r="Q525" i="6"/>
  <c r="Q526" i="6"/>
  <c r="J527" i="6"/>
  <c r="Q527" i="6"/>
  <c r="Q528" i="6"/>
  <c r="Q529" i="6"/>
  <c r="Q532" i="6"/>
  <c r="Q533" i="6"/>
  <c r="K534" i="6"/>
  <c r="Q534" i="6"/>
  <c r="Q538" i="6"/>
  <c r="Q539" i="6"/>
  <c r="Q540" i="6"/>
  <c r="Q541" i="6"/>
  <c r="Q547" i="6"/>
  <c r="Q548" i="6"/>
  <c r="K549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K562" i="6"/>
  <c r="Q562" i="6"/>
  <c r="Q563" i="6"/>
  <c r="Q564" i="6"/>
  <c r="K565" i="6"/>
  <c r="Q565" i="6"/>
  <c r="Q566" i="6"/>
  <c r="Q567" i="6"/>
  <c r="Q568" i="6"/>
  <c r="K569" i="6"/>
  <c r="Q569" i="6"/>
  <c r="Q571" i="6"/>
  <c r="Q572" i="6"/>
  <c r="Q573" i="6"/>
  <c r="Q574" i="6"/>
  <c r="Q575" i="6"/>
  <c r="K579" i="6"/>
  <c r="Q579" i="6"/>
  <c r="Q580" i="6"/>
  <c r="Q583" i="6"/>
  <c r="K584" i="6"/>
  <c r="Q584" i="6"/>
  <c r="Q585" i="6"/>
  <c r="Q586" i="6"/>
  <c r="Q587" i="6"/>
  <c r="K588" i="6"/>
  <c r="Q588" i="6"/>
  <c r="K589" i="6"/>
  <c r="Q589" i="6"/>
  <c r="Q590" i="6"/>
  <c r="Q591" i="6"/>
  <c r="K592" i="6"/>
  <c r="Q592" i="6"/>
  <c r="N595" i="6"/>
  <c r="Q595" i="6"/>
  <c r="Q604" i="6"/>
  <c r="K605" i="6"/>
  <c r="Q605" i="6"/>
  <c r="Q606" i="6"/>
  <c r="Q607" i="6"/>
  <c r="Q608" i="6"/>
  <c r="K609" i="6"/>
  <c r="Q609" i="6"/>
  <c r="K610" i="6"/>
  <c r="Q610" i="6"/>
  <c r="Q611" i="6"/>
  <c r="Q612" i="6"/>
  <c r="Q613" i="6"/>
  <c r="K614" i="6"/>
  <c r="Q614" i="6"/>
  <c r="K615" i="6"/>
  <c r="Q615" i="6"/>
  <c r="Q618" i="6"/>
  <c r="Q619" i="6"/>
  <c r="J622" i="6"/>
  <c r="Q622" i="6"/>
  <c r="Q623" i="6"/>
  <c r="Q624" i="6"/>
  <c r="K625" i="6"/>
  <c r="Q625" i="6"/>
  <c r="Q626" i="6"/>
  <c r="Q627" i="6"/>
  <c r="Q628" i="6"/>
  <c r="K629" i="6"/>
  <c r="Q629" i="6"/>
  <c r="Q632" i="6"/>
  <c r="Q633" i="6"/>
  <c r="K634" i="6"/>
  <c r="Q634" i="6"/>
  <c r="Q636" i="6"/>
  <c r="K637" i="6"/>
  <c r="Q637" i="6"/>
  <c r="K638" i="6"/>
  <c r="Q638" i="6"/>
  <c r="Q639" i="6"/>
  <c r="Q640" i="6"/>
  <c r="K641" i="6"/>
  <c r="Q641" i="6"/>
  <c r="Q642" i="6"/>
  <c r="Q643" i="6"/>
  <c r="K644" i="6"/>
  <c r="Q644" i="6"/>
  <c r="Q645" i="6"/>
  <c r="K646" i="6"/>
  <c r="Q646" i="6"/>
  <c r="K647" i="6"/>
  <c r="Q647" i="6"/>
  <c r="Q648" i="6"/>
  <c r="K649" i="6"/>
  <c r="Q649" i="6"/>
  <c r="Q652" i="6"/>
  <c r="Q653" i="6"/>
  <c r="K654" i="6"/>
  <c r="Q654" i="6"/>
  <c r="Q655" i="6"/>
  <c r="Q656" i="6"/>
  <c r="K658" i="6"/>
  <c r="Q658" i="6"/>
  <c r="Q659" i="6"/>
  <c r="Q660" i="6"/>
  <c r="K661" i="6"/>
  <c r="Q661" i="6"/>
  <c r="Q662" i="6"/>
  <c r="Q663" i="6"/>
  <c r="Q664" i="6"/>
  <c r="Q665" i="6"/>
  <c r="K666" i="6"/>
  <c r="Q666" i="6"/>
  <c r="K667" i="6"/>
  <c r="Q667" i="6"/>
  <c r="Q668" i="6"/>
  <c r="Q669" i="6"/>
  <c r="Q670" i="6"/>
  <c r="K671" i="6"/>
  <c r="Q671" i="6"/>
  <c r="K672" i="6"/>
  <c r="Q672" i="6"/>
  <c r="Q673" i="6"/>
  <c r="Q674" i="6"/>
  <c r="Q676" i="6"/>
  <c r="K677" i="6"/>
  <c r="Q677" i="6"/>
  <c r="K678" i="6"/>
  <c r="Q678" i="6"/>
  <c r="Q679" i="6"/>
  <c r="Q680" i="6"/>
  <c r="Q681" i="6"/>
  <c r="K682" i="6"/>
  <c r="Q682" i="6"/>
  <c r="K683" i="6"/>
  <c r="Q683" i="6"/>
  <c r="Q684" i="6"/>
  <c r="K685" i="6"/>
  <c r="Q685" i="6"/>
  <c r="Q686" i="6"/>
  <c r="Q687" i="6"/>
  <c r="K688" i="6"/>
  <c r="Q688" i="6"/>
  <c r="K689" i="6"/>
  <c r="Q689" i="6"/>
  <c r="K692" i="6"/>
  <c r="Q692" i="6"/>
  <c r="Q693" i="6"/>
  <c r="K694" i="6"/>
  <c r="Q694" i="6"/>
  <c r="K695" i="6"/>
  <c r="Q695" i="6"/>
  <c r="Q696" i="6"/>
  <c r="K697" i="6"/>
  <c r="Q697" i="6"/>
  <c r="Q698" i="6"/>
  <c r="Q699" i="6"/>
  <c r="K700" i="6"/>
  <c r="Q700" i="6"/>
  <c r="K701" i="6"/>
  <c r="Q701" i="6"/>
  <c r="Q702" i="6"/>
  <c r="K704" i="6"/>
  <c r="Q704" i="6"/>
  <c r="Q705" i="6"/>
  <c r="K706" i="6"/>
  <c r="Q706" i="6"/>
  <c r="Q707" i="6"/>
  <c r="K708" i="6"/>
  <c r="Q708" i="6"/>
  <c r="K709" i="6"/>
  <c r="Q709" i="6"/>
  <c r="K710" i="6"/>
  <c r="Q710" i="6"/>
  <c r="Q711" i="6"/>
  <c r="K712" i="6"/>
  <c r="Q712" i="6"/>
  <c r="Q714" i="6"/>
  <c r="Q718" i="6"/>
  <c r="K719" i="6"/>
  <c r="Q719" i="6"/>
  <c r="Q723" i="6"/>
  <c r="Q724" i="6"/>
  <c r="Q725" i="6"/>
  <c r="K726" i="6"/>
  <c r="Q726" i="6"/>
  <c r="K727" i="6"/>
  <c r="Q727" i="6"/>
  <c r="Q728" i="6"/>
  <c r="Q729" i="6"/>
  <c r="Q730" i="6"/>
  <c r="Q731" i="6"/>
  <c r="Q732" i="6"/>
  <c r="K733" i="6"/>
  <c r="Q733" i="6"/>
  <c r="Q738" i="6"/>
  <c r="K739" i="6"/>
  <c r="Q739" i="6"/>
  <c r="Q740" i="6"/>
  <c r="Q741" i="6"/>
  <c r="Q742" i="6"/>
  <c r="K743" i="6"/>
  <c r="Q743" i="6"/>
  <c r="K720" i="6"/>
  <c r="Q720" i="6"/>
  <c r="Q721" i="6"/>
  <c r="Q722" i="6"/>
  <c r="K734" i="6"/>
  <c r="Q734" i="6"/>
  <c r="Q736" i="6"/>
  <c r="Q747" i="6"/>
  <c r="K748" i="6"/>
  <c r="Q748" i="6"/>
  <c r="Q749" i="6"/>
  <c r="Q744" i="6"/>
  <c r="K745" i="6"/>
  <c r="Q745" i="6"/>
  <c r="Q746" i="6"/>
  <c r="K755" i="6"/>
  <c r="Q755" i="6"/>
  <c r="K756" i="6"/>
  <c r="Q756" i="6"/>
  <c r="E524" i="5"/>
  <c r="F524" i="5"/>
  <c r="G524" i="5"/>
  <c r="L524" i="5" s="1"/>
  <c r="E530" i="5"/>
  <c r="F530" i="5"/>
  <c r="G530" i="5" s="1"/>
  <c r="L530" i="5" s="1"/>
  <c r="E531" i="5"/>
  <c r="F531" i="5"/>
  <c r="G531" i="5"/>
  <c r="L531" i="5" s="1"/>
  <c r="E535" i="5"/>
  <c r="F535" i="5"/>
  <c r="G535" i="5" s="1"/>
  <c r="L535" i="5" s="1"/>
  <c r="E536" i="5"/>
  <c r="F536" i="5"/>
  <c r="G536" i="5"/>
  <c r="L536" i="5" s="1"/>
  <c r="E537" i="5"/>
  <c r="F537" i="5"/>
  <c r="G537" i="5"/>
  <c r="L537" i="5" s="1"/>
  <c r="E542" i="5"/>
  <c r="F542" i="5"/>
  <c r="G542" i="5" s="1"/>
  <c r="L542" i="5" s="1"/>
  <c r="E543" i="5"/>
  <c r="F543" i="5"/>
  <c r="G543" i="5"/>
  <c r="E544" i="5"/>
  <c r="F544" i="5" s="1"/>
  <c r="G544" i="5" s="1"/>
  <c r="L544" i="5" s="1"/>
  <c r="E545" i="5"/>
  <c r="F545" i="5" s="1"/>
  <c r="G545" i="5" s="1"/>
  <c r="L545" i="5"/>
  <c r="E546" i="5"/>
  <c r="F546" i="5" s="1"/>
  <c r="G546" i="5" s="1"/>
  <c r="L546" i="5" s="1"/>
  <c r="E588" i="5"/>
  <c r="F588" i="5" s="1"/>
  <c r="G588" i="5" s="1"/>
  <c r="L588" i="5" s="1"/>
  <c r="E601" i="5"/>
  <c r="F601" i="5" s="1"/>
  <c r="G601" i="5" s="1"/>
  <c r="L601" i="5" s="1"/>
  <c r="E602" i="5"/>
  <c r="F602" i="5" s="1"/>
  <c r="G602" i="5" s="1"/>
  <c r="L602" i="5" s="1"/>
  <c r="E632" i="5"/>
  <c r="F632" i="5" s="1"/>
  <c r="G632" i="5" s="1"/>
  <c r="L632" i="5" s="1"/>
  <c r="E638" i="5"/>
  <c r="F638" i="5" s="1"/>
  <c r="G638" i="5" s="1"/>
  <c r="L638" i="5" s="1"/>
  <c r="E656" i="5"/>
  <c r="F656" i="5" s="1"/>
  <c r="G656" i="5" s="1"/>
  <c r="L656" i="5" s="1"/>
  <c r="E671" i="5"/>
  <c r="F671" i="5" s="1"/>
  <c r="G671" i="5" s="1"/>
  <c r="L671" i="5"/>
  <c r="E672" i="5"/>
  <c r="F672" i="5" s="1"/>
  <c r="G672" i="5" s="1"/>
  <c r="L672" i="5" s="1"/>
  <c r="E683" i="5"/>
  <c r="F683" i="5" s="1"/>
  <c r="G683" i="5" s="1"/>
  <c r="L683" i="5" s="1"/>
  <c r="E694" i="5"/>
  <c r="F694" i="5" s="1"/>
  <c r="G694" i="5" s="1"/>
  <c r="L694" i="5" s="1"/>
  <c r="E695" i="5"/>
  <c r="F695" i="5" s="1"/>
  <c r="G695" i="5" s="1"/>
  <c r="L695" i="5" s="1"/>
  <c r="E697" i="5"/>
  <c r="F697" i="5" s="1"/>
  <c r="G697" i="5" s="1"/>
  <c r="L697" i="5" s="1"/>
  <c r="E698" i="5"/>
  <c r="F698" i="5" s="1"/>
  <c r="G698" i="5" s="1"/>
  <c r="L698" i="5"/>
  <c r="E716" i="5"/>
  <c r="F716" i="5" s="1"/>
  <c r="G716" i="5" s="1"/>
  <c r="L716" i="5" s="1"/>
  <c r="E718" i="5"/>
  <c r="F718" i="5" s="1"/>
  <c r="G718" i="5" s="1"/>
  <c r="L718" i="5"/>
  <c r="E613" i="5"/>
  <c r="F613" i="5" s="1"/>
  <c r="G613" i="5" s="1"/>
  <c r="L613" i="5" s="1"/>
  <c r="E614" i="5"/>
  <c r="F614" i="5" s="1"/>
  <c r="G614" i="5" s="1"/>
  <c r="L614" i="5" s="1"/>
  <c r="Q524" i="5"/>
  <c r="Q530" i="5"/>
  <c r="Q531" i="5"/>
  <c r="Q535" i="5"/>
  <c r="Q536" i="5"/>
  <c r="Q537" i="5"/>
  <c r="Q542" i="5"/>
  <c r="L543" i="5"/>
  <c r="Q543" i="5"/>
  <c r="Q544" i="5"/>
  <c r="Q545" i="5"/>
  <c r="Q546" i="5"/>
  <c r="Q588" i="5"/>
  <c r="Q601" i="5"/>
  <c r="Q602" i="5"/>
  <c r="Q632" i="5"/>
  <c r="Q638" i="5"/>
  <c r="Q656" i="5"/>
  <c r="Q671" i="5"/>
  <c r="Q672" i="5"/>
  <c r="Q683" i="5"/>
  <c r="Q694" i="5"/>
  <c r="Q695" i="5"/>
  <c r="Q697" i="5"/>
  <c r="Q698" i="5"/>
  <c r="Q716" i="5"/>
  <c r="Q718" i="5"/>
  <c r="Q613" i="5"/>
  <c r="Q614" i="5"/>
  <c r="E517" i="5"/>
  <c r="F517" i="5"/>
  <c r="G517" i="5" s="1"/>
  <c r="L517" i="5" s="1"/>
  <c r="Q517" i="5"/>
  <c r="C9" i="5"/>
  <c r="D9" i="5"/>
  <c r="E21" i="5"/>
  <c r="F21" i="5"/>
  <c r="E22" i="5"/>
  <c r="F22" i="5" s="1"/>
  <c r="G22" i="5" s="1"/>
  <c r="J22" i="5" s="1"/>
  <c r="E23" i="5"/>
  <c r="F23" i="5" s="1"/>
  <c r="G23" i="5" s="1"/>
  <c r="J23" i="5" s="1"/>
  <c r="E24" i="5"/>
  <c r="F24" i="5"/>
  <c r="G24" i="5"/>
  <c r="J24" i="5" s="1"/>
  <c r="E25" i="5"/>
  <c r="F25" i="5" s="1"/>
  <c r="G25" i="5" s="1"/>
  <c r="K25" i="5" s="1"/>
  <c r="E26" i="5"/>
  <c r="F26" i="5"/>
  <c r="E27" i="5"/>
  <c r="F27" i="5" s="1"/>
  <c r="G27" i="5" s="1"/>
  <c r="J27" i="5" s="1"/>
  <c r="E28" i="5"/>
  <c r="F28" i="5" s="1"/>
  <c r="G28" i="5" s="1"/>
  <c r="J28" i="5" s="1"/>
  <c r="E29" i="5"/>
  <c r="F29" i="5"/>
  <c r="G29" i="5" s="1"/>
  <c r="J29" i="5" s="1"/>
  <c r="E30" i="5"/>
  <c r="F30" i="5"/>
  <c r="G30" i="5"/>
  <c r="J30" i="5" s="1"/>
  <c r="E31" i="5"/>
  <c r="F31" i="5" s="1"/>
  <c r="G31" i="5" s="1"/>
  <c r="J31" i="5" s="1"/>
  <c r="E32" i="5"/>
  <c r="F32" i="5"/>
  <c r="G32" i="5"/>
  <c r="J32" i="5"/>
  <c r="E33" i="5"/>
  <c r="F33" i="5" s="1"/>
  <c r="G33" i="5" s="1"/>
  <c r="J33" i="5" s="1"/>
  <c r="E34" i="5"/>
  <c r="F34" i="5"/>
  <c r="E35" i="5"/>
  <c r="F35" i="5"/>
  <c r="G35" i="5"/>
  <c r="J35" i="5" s="1"/>
  <c r="E36" i="5"/>
  <c r="F36" i="5" s="1"/>
  <c r="G36" i="5" s="1"/>
  <c r="J36" i="5" s="1"/>
  <c r="E37" i="5"/>
  <c r="F37" i="5"/>
  <c r="G37" i="5" s="1"/>
  <c r="J37" i="5" s="1"/>
  <c r="E38" i="5"/>
  <c r="F38" i="5"/>
  <c r="G38" i="5" s="1"/>
  <c r="E39" i="5"/>
  <c r="F39" i="5" s="1"/>
  <c r="G39" i="5" s="1"/>
  <c r="J39" i="5" s="1"/>
  <c r="E40" i="5"/>
  <c r="F40" i="5"/>
  <c r="G40" i="5"/>
  <c r="J40" i="5" s="1"/>
  <c r="E41" i="5"/>
  <c r="F41" i="5" s="1"/>
  <c r="G41" i="5" s="1"/>
  <c r="J41" i="5" s="1"/>
  <c r="E42" i="5"/>
  <c r="F42" i="5"/>
  <c r="E43" i="5"/>
  <c r="F43" i="5" s="1"/>
  <c r="G43" i="5" s="1"/>
  <c r="J43" i="5" s="1"/>
  <c r="E44" i="5"/>
  <c r="F44" i="5" s="1"/>
  <c r="G44" i="5" s="1"/>
  <c r="J44" i="5" s="1"/>
  <c r="E45" i="5"/>
  <c r="F45" i="5"/>
  <c r="G45" i="5" s="1"/>
  <c r="J45" i="5" s="1"/>
  <c r="E46" i="5"/>
  <c r="F46" i="5" s="1"/>
  <c r="G46" i="5" s="1"/>
  <c r="J46" i="5" s="1"/>
  <c r="E47" i="5"/>
  <c r="F47" i="5" s="1"/>
  <c r="G47" i="5" s="1"/>
  <c r="J47" i="5" s="1"/>
  <c r="E48" i="5"/>
  <c r="F48" i="5"/>
  <c r="G48" i="5"/>
  <c r="J48" i="5"/>
  <c r="E49" i="5"/>
  <c r="F49" i="5" s="1"/>
  <c r="G49" i="5" s="1"/>
  <c r="J49" i="5" s="1"/>
  <c r="E50" i="5"/>
  <c r="F50" i="5"/>
  <c r="E51" i="5"/>
  <c r="F51" i="5" s="1"/>
  <c r="G51" i="5" s="1"/>
  <c r="J51" i="5" s="1"/>
  <c r="E52" i="5"/>
  <c r="F52" i="5"/>
  <c r="G52" i="5" s="1"/>
  <c r="J52" i="5" s="1"/>
  <c r="E53" i="5"/>
  <c r="F53" i="5" s="1"/>
  <c r="G53" i="5" s="1"/>
  <c r="J53" i="5" s="1"/>
  <c r="E54" i="5"/>
  <c r="F54" i="5"/>
  <c r="E55" i="5"/>
  <c r="F55" i="5"/>
  <c r="G55" i="5"/>
  <c r="J55" i="5"/>
  <c r="E56" i="5"/>
  <c r="F56" i="5" s="1"/>
  <c r="G56" i="5" s="1"/>
  <c r="J56" i="5" s="1"/>
  <c r="E57" i="5"/>
  <c r="F57" i="5"/>
  <c r="G57" i="5"/>
  <c r="J57" i="5"/>
  <c r="E58" i="5"/>
  <c r="F58" i="5" s="1"/>
  <c r="G58" i="5" s="1"/>
  <c r="J58" i="5" s="1"/>
  <c r="E59" i="5"/>
  <c r="F59" i="5"/>
  <c r="E60" i="5"/>
  <c r="F60" i="5" s="1"/>
  <c r="G60" i="5" s="1"/>
  <c r="J60" i="5" s="1"/>
  <c r="E61" i="5"/>
  <c r="F61" i="5" s="1"/>
  <c r="E62" i="5"/>
  <c r="F62" i="5"/>
  <c r="E63" i="5"/>
  <c r="F63" i="5"/>
  <c r="G63" i="5"/>
  <c r="J63" i="5"/>
  <c r="E64" i="5"/>
  <c r="F64" i="5" s="1"/>
  <c r="G64" i="5" s="1"/>
  <c r="J64" i="5" s="1"/>
  <c r="E65" i="5"/>
  <c r="F65" i="5"/>
  <c r="G65" i="5"/>
  <c r="J65" i="5" s="1"/>
  <c r="E66" i="5"/>
  <c r="F66" i="5" s="1"/>
  <c r="E67" i="5"/>
  <c r="F67" i="5"/>
  <c r="G67" i="5" s="1"/>
  <c r="J67" i="5" s="1"/>
  <c r="E68" i="5"/>
  <c r="F68" i="5" s="1"/>
  <c r="G68" i="5" s="1"/>
  <c r="J68" i="5" s="1"/>
  <c r="E69" i="5"/>
  <c r="F69" i="5" s="1"/>
  <c r="G69" i="5" s="1"/>
  <c r="J69" i="5" s="1"/>
  <c r="E70" i="5"/>
  <c r="F70" i="5"/>
  <c r="E71" i="5"/>
  <c r="F71" i="5"/>
  <c r="G71" i="5" s="1"/>
  <c r="J71" i="5" s="1"/>
  <c r="E72" i="5"/>
  <c r="F72" i="5"/>
  <c r="G72" i="5" s="1"/>
  <c r="J72" i="5" s="1"/>
  <c r="E73" i="5"/>
  <c r="F73" i="5" s="1"/>
  <c r="G73" i="5" s="1"/>
  <c r="I73" i="5" s="1"/>
  <c r="E74" i="5"/>
  <c r="F74" i="5"/>
  <c r="G74" i="5" s="1"/>
  <c r="E75" i="5"/>
  <c r="F75" i="5"/>
  <c r="G75" i="5"/>
  <c r="I75" i="5" s="1"/>
  <c r="E76" i="5"/>
  <c r="F76" i="5" s="1"/>
  <c r="G76" i="5" s="1"/>
  <c r="I76" i="5" s="1"/>
  <c r="E77" i="5"/>
  <c r="F77" i="5"/>
  <c r="G77" i="5" s="1"/>
  <c r="I77" i="5" s="1"/>
  <c r="E78" i="5"/>
  <c r="F78" i="5" s="1"/>
  <c r="G78" i="5" s="1"/>
  <c r="I78" i="5" s="1"/>
  <c r="E79" i="5"/>
  <c r="F79" i="5"/>
  <c r="G79" i="5" s="1"/>
  <c r="I79" i="5" s="1"/>
  <c r="E80" i="5"/>
  <c r="F80" i="5" s="1"/>
  <c r="G80" i="5" s="1"/>
  <c r="I80" i="5" s="1"/>
  <c r="E81" i="5"/>
  <c r="F81" i="5"/>
  <c r="G81" i="5" s="1"/>
  <c r="I81" i="5" s="1"/>
  <c r="E82" i="5"/>
  <c r="F82" i="5" s="1"/>
  <c r="G82" i="5" s="1"/>
  <c r="I82" i="5" s="1"/>
  <c r="E83" i="5"/>
  <c r="F83" i="5" s="1"/>
  <c r="G83" i="5" s="1"/>
  <c r="I83" i="5" s="1"/>
  <c r="E84" i="5"/>
  <c r="F84" i="5"/>
  <c r="G84" i="5"/>
  <c r="I84" i="5" s="1"/>
  <c r="F16" i="5"/>
  <c r="F17" i="5" s="1"/>
  <c r="C17" i="5"/>
  <c r="G21" i="5"/>
  <c r="J21" i="5"/>
  <c r="Q21" i="5"/>
  <c r="Q22" i="5"/>
  <c r="Q23" i="5"/>
  <c r="Q24" i="5"/>
  <c r="Q25" i="5"/>
  <c r="G26" i="5"/>
  <c r="J26" i="5" s="1"/>
  <c r="Q26" i="5"/>
  <c r="Q27" i="5"/>
  <c r="Q28" i="5"/>
  <c r="Q29" i="5"/>
  <c r="Q30" i="5"/>
  <c r="Q31" i="5"/>
  <c r="Q32" i="5"/>
  <c r="Q33" i="5"/>
  <c r="G34" i="5"/>
  <c r="J34" i="5"/>
  <c r="Q34" i="5"/>
  <c r="Q35" i="5"/>
  <c r="Q36" i="5"/>
  <c r="Q37" i="5"/>
  <c r="J38" i="5"/>
  <c r="Q38" i="5"/>
  <c r="Q39" i="5"/>
  <c r="Q40" i="5"/>
  <c r="Q41" i="5"/>
  <c r="G42" i="5"/>
  <c r="J42" i="5" s="1"/>
  <c r="Q42" i="5"/>
  <c r="Q43" i="5"/>
  <c r="Q44" i="5"/>
  <c r="Q45" i="5"/>
  <c r="Q46" i="5"/>
  <c r="Q47" i="5"/>
  <c r="Q48" i="5"/>
  <c r="Q49" i="5"/>
  <c r="G50" i="5"/>
  <c r="J50" i="5" s="1"/>
  <c r="Q50" i="5"/>
  <c r="Q51" i="5"/>
  <c r="Q52" i="5"/>
  <c r="Q53" i="5"/>
  <c r="G54" i="5"/>
  <c r="J54" i="5" s="1"/>
  <c r="Q54" i="5"/>
  <c r="Q55" i="5"/>
  <c r="Q56" i="5"/>
  <c r="Q57" i="5"/>
  <c r="Q58" i="5"/>
  <c r="G59" i="5"/>
  <c r="J59" i="5"/>
  <c r="Q59" i="5"/>
  <c r="Q60" i="5"/>
  <c r="G61" i="5"/>
  <c r="J61" i="5"/>
  <c r="Q61" i="5"/>
  <c r="G62" i="5"/>
  <c r="J62" i="5" s="1"/>
  <c r="Q62" i="5"/>
  <c r="Q63" i="5"/>
  <c r="Q64" i="5"/>
  <c r="Q65" i="5"/>
  <c r="G66" i="5"/>
  <c r="J66" i="5" s="1"/>
  <c r="Q66" i="5"/>
  <c r="Q67" i="5"/>
  <c r="Q68" i="5"/>
  <c r="Q69" i="5"/>
  <c r="G70" i="5"/>
  <c r="J70" i="5" s="1"/>
  <c r="Q70" i="5"/>
  <c r="Q71" i="5"/>
  <c r="Q72" i="5"/>
  <c r="Q73" i="5"/>
  <c r="I74" i="5"/>
  <c r="Q74" i="5"/>
  <c r="Q75" i="5"/>
  <c r="Q76" i="5"/>
  <c r="Q77" i="5"/>
  <c r="Q78" i="5"/>
  <c r="Q79" i="5"/>
  <c r="Q80" i="5"/>
  <c r="Q81" i="5"/>
  <c r="Q82" i="5"/>
  <c r="Q83" i="5"/>
  <c r="Q84" i="5"/>
  <c r="E85" i="5"/>
  <c r="F85" i="5" s="1"/>
  <c r="G85" i="5" s="1"/>
  <c r="I85" i="5" s="1"/>
  <c r="Q85" i="5"/>
  <c r="E86" i="5"/>
  <c r="F86" i="5" s="1"/>
  <c r="G86" i="5" s="1"/>
  <c r="I86" i="5" s="1"/>
  <c r="Q86" i="5"/>
  <c r="E87" i="5"/>
  <c r="F87" i="5"/>
  <c r="G87" i="5" s="1"/>
  <c r="I87" i="5" s="1"/>
  <c r="Q87" i="5"/>
  <c r="E88" i="5"/>
  <c r="F88" i="5"/>
  <c r="G88" i="5"/>
  <c r="I88" i="5" s="1"/>
  <c r="Q88" i="5"/>
  <c r="E89" i="5"/>
  <c r="F89" i="5"/>
  <c r="G89" i="5" s="1"/>
  <c r="I89" i="5" s="1"/>
  <c r="Q89" i="5"/>
  <c r="E90" i="5"/>
  <c r="F90" i="5" s="1"/>
  <c r="G90" i="5" s="1"/>
  <c r="I90" i="5" s="1"/>
  <c r="Q90" i="5"/>
  <c r="E91" i="5"/>
  <c r="F91" i="5"/>
  <c r="G91" i="5"/>
  <c r="I91" i="5" s="1"/>
  <c r="Q91" i="5"/>
  <c r="E92" i="5"/>
  <c r="F92" i="5" s="1"/>
  <c r="G92" i="5" s="1"/>
  <c r="I92" i="5" s="1"/>
  <c r="Q92" i="5"/>
  <c r="E93" i="5"/>
  <c r="F93" i="5"/>
  <c r="G93" i="5" s="1"/>
  <c r="I93" i="5" s="1"/>
  <c r="Q93" i="5"/>
  <c r="E94" i="5"/>
  <c r="F94" i="5" s="1"/>
  <c r="G94" i="5" s="1"/>
  <c r="I94" i="5" s="1"/>
  <c r="Q94" i="5"/>
  <c r="E95" i="5"/>
  <c r="F95" i="5"/>
  <c r="G95" i="5" s="1"/>
  <c r="I95" i="5" s="1"/>
  <c r="Q95" i="5"/>
  <c r="E96" i="5"/>
  <c r="F96" i="5"/>
  <c r="G96" i="5" s="1"/>
  <c r="I96" i="5" s="1"/>
  <c r="Q96" i="5"/>
  <c r="E97" i="5"/>
  <c r="F97" i="5"/>
  <c r="G97" i="5" s="1"/>
  <c r="I97" i="5" s="1"/>
  <c r="Q97" i="5"/>
  <c r="E98" i="5"/>
  <c r="F98" i="5" s="1"/>
  <c r="G98" i="5" s="1"/>
  <c r="I98" i="5" s="1"/>
  <c r="Q98" i="5"/>
  <c r="E99" i="5"/>
  <c r="F99" i="5"/>
  <c r="G99" i="5"/>
  <c r="I99" i="5" s="1"/>
  <c r="Q99" i="5"/>
  <c r="E100" i="5"/>
  <c r="F100" i="5" s="1"/>
  <c r="G100" i="5" s="1"/>
  <c r="I100" i="5" s="1"/>
  <c r="Q100" i="5"/>
  <c r="E101" i="5"/>
  <c r="F101" i="5"/>
  <c r="G101" i="5" s="1"/>
  <c r="I101" i="5" s="1"/>
  <c r="Q101" i="5"/>
  <c r="E102" i="5"/>
  <c r="F102" i="5" s="1"/>
  <c r="G102" i="5" s="1"/>
  <c r="I102" i="5" s="1"/>
  <c r="Q102" i="5"/>
  <c r="E103" i="5"/>
  <c r="F103" i="5"/>
  <c r="G103" i="5" s="1"/>
  <c r="I103" i="5" s="1"/>
  <c r="Q103" i="5"/>
  <c r="E104" i="5"/>
  <c r="F104" i="5"/>
  <c r="G104" i="5" s="1"/>
  <c r="I104" i="5" s="1"/>
  <c r="Q104" i="5"/>
  <c r="E105" i="5"/>
  <c r="F105" i="5"/>
  <c r="G105" i="5" s="1"/>
  <c r="I105" i="5" s="1"/>
  <c r="Q105" i="5"/>
  <c r="E106" i="5"/>
  <c r="F106" i="5" s="1"/>
  <c r="G106" i="5" s="1"/>
  <c r="I106" i="5" s="1"/>
  <c r="Q106" i="5"/>
  <c r="E107" i="5"/>
  <c r="F107" i="5"/>
  <c r="G107" i="5"/>
  <c r="I107" i="5"/>
  <c r="Q107" i="5"/>
  <c r="E108" i="5"/>
  <c r="F108" i="5" s="1"/>
  <c r="G108" i="5"/>
  <c r="I108" i="5" s="1"/>
  <c r="Q108" i="5"/>
  <c r="E109" i="5"/>
  <c r="F109" i="5" s="1"/>
  <c r="G109" i="5" s="1"/>
  <c r="I109" i="5" s="1"/>
  <c r="Q109" i="5"/>
  <c r="E110" i="5"/>
  <c r="F110" i="5" s="1"/>
  <c r="G110" i="5" s="1"/>
  <c r="I110" i="5"/>
  <c r="Q110" i="5"/>
  <c r="E111" i="5"/>
  <c r="F111" i="5"/>
  <c r="G111" i="5" s="1"/>
  <c r="I111" i="5"/>
  <c r="Q111" i="5"/>
  <c r="E112" i="5"/>
  <c r="F112" i="5"/>
  <c r="G112" i="5" s="1"/>
  <c r="I112" i="5" s="1"/>
  <c r="Q112" i="5"/>
  <c r="E113" i="5"/>
  <c r="F113" i="5"/>
  <c r="G113" i="5" s="1"/>
  <c r="I113" i="5" s="1"/>
  <c r="Q113" i="5"/>
  <c r="E114" i="5"/>
  <c r="F114" i="5" s="1"/>
  <c r="G114" i="5" s="1"/>
  <c r="I114" i="5" s="1"/>
  <c r="Q114" i="5"/>
  <c r="E115" i="5"/>
  <c r="F115" i="5"/>
  <c r="G115" i="5"/>
  <c r="I115" i="5"/>
  <c r="Q115" i="5"/>
  <c r="E116" i="5"/>
  <c r="F116" i="5" s="1"/>
  <c r="G116" i="5" s="1"/>
  <c r="I116" i="5" s="1"/>
  <c r="Q116" i="5"/>
  <c r="E117" i="5"/>
  <c r="F117" i="5" s="1"/>
  <c r="G117" i="5" s="1"/>
  <c r="I117" i="5" s="1"/>
  <c r="Q117" i="5"/>
  <c r="E118" i="5"/>
  <c r="F118" i="5" s="1"/>
  <c r="G118" i="5" s="1"/>
  <c r="I118" i="5"/>
  <c r="Q118" i="5"/>
  <c r="E119" i="5"/>
  <c r="F119" i="5"/>
  <c r="G119" i="5" s="1"/>
  <c r="J119" i="5"/>
  <c r="Q119" i="5"/>
  <c r="E120" i="5"/>
  <c r="F120" i="5"/>
  <c r="G120" i="5"/>
  <c r="J120" i="5" s="1"/>
  <c r="Q120" i="5"/>
  <c r="E121" i="5"/>
  <c r="F121" i="5"/>
  <c r="G121" i="5" s="1"/>
  <c r="I121" i="5" s="1"/>
  <c r="Q121" i="5"/>
  <c r="E122" i="5"/>
  <c r="F122" i="5" s="1"/>
  <c r="G122" i="5" s="1"/>
  <c r="I122" i="5" s="1"/>
  <c r="Q122" i="5"/>
  <c r="E123" i="5"/>
  <c r="F123" i="5"/>
  <c r="G123" i="5"/>
  <c r="I123" i="5" s="1"/>
  <c r="Q123" i="5"/>
  <c r="E124" i="5"/>
  <c r="F124" i="5" s="1"/>
  <c r="G124" i="5" s="1"/>
  <c r="I124" i="5" s="1"/>
  <c r="Q124" i="5"/>
  <c r="E125" i="5"/>
  <c r="F125" i="5" s="1"/>
  <c r="G125" i="5" s="1"/>
  <c r="I125" i="5" s="1"/>
  <c r="Q125" i="5"/>
  <c r="E126" i="5"/>
  <c r="F126" i="5" s="1"/>
  <c r="G126" i="5" s="1"/>
  <c r="I126" i="5"/>
  <c r="Q126" i="5"/>
  <c r="E127" i="5"/>
  <c r="F127" i="5"/>
  <c r="G127" i="5" s="1"/>
  <c r="I127" i="5" s="1"/>
  <c r="Q127" i="5"/>
  <c r="E128" i="5"/>
  <c r="F128" i="5"/>
  <c r="G128" i="5"/>
  <c r="I128" i="5" s="1"/>
  <c r="Q128" i="5"/>
  <c r="E129" i="5"/>
  <c r="F129" i="5"/>
  <c r="G129" i="5" s="1"/>
  <c r="I129" i="5" s="1"/>
  <c r="Q129" i="5"/>
  <c r="E130" i="5"/>
  <c r="F130" i="5" s="1"/>
  <c r="G130" i="5" s="1"/>
  <c r="I130" i="5" s="1"/>
  <c r="Q130" i="5"/>
  <c r="E131" i="5"/>
  <c r="F131" i="5"/>
  <c r="G131" i="5"/>
  <c r="I131" i="5"/>
  <c r="Q131" i="5"/>
  <c r="E132" i="5"/>
  <c r="F132" i="5" s="1"/>
  <c r="G132" i="5" s="1"/>
  <c r="I132" i="5" s="1"/>
  <c r="Q132" i="5"/>
  <c r="E133" i="5"/>
  <c r="F133" i="5" s="1"/>
  <c r="G133" i="5" s="1"/>
  <c r="I133" i="5" s="1"/>
  <c r="Q133" i="5"/>
  <c r="E134" i="5"/>
  <c r="F134" i="5" s="1"/>
  <c r="G134" i="5" s="1"/>
  <c r="I134" i="5" s="1"/>
  <c r="Q134" i="5"/>
  <c r="E135" i="5"/>
  <c r="F135" i="5"/>
  <c r="G135" i="5" s="1"/>
  <c r="I135" i="5" s="1"/>
  <c r="Q135" i="5"/>
  <c r="E136" i="5"/>
  <c r="F136" i="5"/>
  <c r="G136" i="5" s="1"/>
  <c r="I136" i="5" s="1"/>
  <c r="Q136" i="5"/>
  <c r="E137" i="5"/>
  <c r="F137" i="5"/>
  <c r="G137" i="5" s="1"/>
  <c r="I137" i="5" s="1"/>
  <c r="Q137" i="5"/>
  <c r="E138" i="5"/>
  <c r="F138" i="5" s="1"/>
  <c r="G138" i="5"/>
  <c r="I138" i="5" s="1"/>
  <c r="Q138" i="5"/>
  <c r="E139" i="5"/>
  <c r="F139" i="5"/>
  <c r="G139" i="5"/>
  <c r="I139" i="5"/>
  <c r="Q139" i="5"/>
  <c r="E140" i="5"/>
  <c r="F140" i="5" s="1"/>
  <c r="G140" i="5"/>
  <c r="I140" i="5" s="1"/>
  <c r="Q140" i="5"/>
  <c r="E141" i="5"/>
  <c r="F141" i="5" s="1"/>
  <c r="G141" i="5" s="1"/>
  <c r="I141" i="5" s="1"/>
  <c r="Q141" i="5"/>
  <c r="E142" i="5"/>
  <c r="F142" i="5" s="1"/>
  <c r="G142" i="5" s="1"/>
  <c r="I142" i="5"/>
  <c r="Q142" i="5"/>
  <c r="E143" i="5"/>
  <c r="F143" i="5"/>
  <c r="G143" i="5" s="1"/>
  <c r="I143" i="5" s="1"/>
  <c r="Q143" i="5"/>
  <c r="E144" i="5"/>
  <c r="F144" i="5"/>
  <c r="G144" i="5"/>
  <c r="I144" i="5" s="1"/>
  <c r="Q144" i="5"/>
  <c r="E145" i="5"/>
  <c r="F145" i="5"/>
  <c r="G145" i="5" s="1"/>
  <c r="I145" i="5" s="1"/>
  <c r="Q145" i="5"/>
  <c r="E146" i="5"/>
  <c r="F146" i="5" s="1"/>
  <c r="G146" i="5" s="1"/>
  <c r="I146" i="5" s="1"/>
  <c r="Q146" i="5"/>
  <c r="E147" i="5"/>
  <c r="F147" i="5"/>
  <c r="G147" i="5" s="1"/>
  <c r="I147" i="5" s="1"/>
  <c r="Q147" i="5"/>
  <c r="E148" i="5"/>
  <c r="F148" i="5" s="1"/>
  <c r="G148" i="5" s="1"/>
  <c r="I148" i="5" s="1"/>
  <c r="Q148" i="5"/>
  <c r="E149" i="5"/>
  <c r="F149" i="5" s="1"/>
  <c r="G149" i="5" s="1"/>
  <c r="I149" i="5" s="1"/>
  <c r="Q149" i="5"/>
  <c r="E150" i="5"/>
  <c r="F150" i="5" s="1"/>
  <c r="G150" i="5"/>
  <c r="I150" i="5" s="1"/>
  <c r="Q150" i="5"/>
  <c r="E151" i="5"/>
  <c r="F151" i="5"/>
  <c r="G151" i="5" s="1"/>
  <c r="I151" i="5" s="1"/>
  <c r="Q151" i="5"/>
  <c r="E152" i="5"/>
  <c r="F152" i="5"/>
  <c r="G152" i="5" s="1"/>
  <c r="I152" i="5" s="1"/>
  <c r="Q152" i="5"/>
  <c r="E153" i="5"/>
  <c r="F153" i="5"/>
  <c r="G153" i="5" s="1"/>
  <c r="I153" i="5" s="1"/>
  <c r="Q153" i="5"/>
  <c r="E154" i="5"/>
  <c r="F154" i="5" s="1"/>
  <c r="G154" i="5"/>
  <c r="I154" i="5" s="1"/>
  <c r="Q154" i="5"/>
  <c r="E155" i="5"/>
  <c r="F155" i="5"/>
  <c r="G155" i="5"/>
  <c r="I155" i="5" s="1"/>
  <c r="Q155" i="5"/>
  <c r="E156" i="5"/>
  <c r="F156" i="5" s="1"/>
  <c r="G156" i="5"/>
  <c r="I156" i="5" s="1"/>
  <c r="Q156" i="5"/>
  <c r="E157" i="5"/>
  <c r="F157" i="5"/>
  <c r="G157" i="5" s="1"/>
  <c r="I157" i="5" s="1"/>
  <c r="Q157" i="5"/>
  <c r="E158" i="5"/>
  <c r="F158" i="5" s="1"/>
  <c r="G158" i="5"/>
  <c r="I158" i="5"/>
  <c r="Q158" i="5"/>
  <c r="E159" i="5"/>
  <c r="F159" i="5"/>
  <c r="G159" i="5" s="1"/>
  <c r="I159" i="5" s="1"/>
  <c r="Q159" i="5"/>
  <c r="E160" i="5"/>
  <c r="F160" i="5"/>
  <c r="G160" i="5"/>
  <c r="I160" i="5" s="1"/>
  <c r="Q160" i="5"/>
  <c r="E161" i="5"/>
  <c r="F161" i="5"/>
  <c r="G161" i="5" s="1"/>
  <c r="I161" i="5" s="1"/>
  <c r="Q161" i="5"/>
  <c r="E162" i="5"/>
  <c r="F162" i="5" s="1"/>
  <c r="G162" i="5"/>
  <c r="I162" i="5" s="1"/>
  <c r="Q162" i="5"/>
  <c r="E163" i="5"/>
  <c r="F163" i="5"/>
  <c r="G163" i="5"/>
  <c r="I163" i="5" s="1"/>
  <c r="Q163" i="5"/>
  <c r="E164" i="5"/>
  <c r="F164" i="5" s="1"/>
  <c r="G164" i="5"/>
  <c r="I164" i="5" s="1"/>
  <c r="Q164" i="5"/>
  <c r="E165" i="5"/>
  <c r="F165" i="5"/>
  <c r="G165" i="5" s="1"/>
  <c r="I165" i="5"/>
  <c r="Q165" i="5"/>
  <c r="E166" i="5"/>
  <c r="F166" i="5" s="1"/>
  <c r="G166" i="5" s="1"/>
  <c r="I166" i="5" s="1"/>
  <c r="Q166" i="5"/>
  <c r="E167" i="5"/>
  <c r="F167" i="5"/>
  <c r="G167" i="5" s="1"/>
  <c r="I167" i="5"/>
  <c r="Q167" i="5"/>
  <c r="E168" i="5"/>
  <c r="F168" i="5" s="1"/>
  <c r="G168" i="5" s="1"/>
  <c r="I168" i="5" s="1"/>
  <c r="Q168" i="5"/>
  <c r="E169" i="5"/>
  <c r="F169" i="5"/>
  <c r="G169" i="5" s="1"/>
  <c r="I169" i="5"/>
  <c r="Q169" i="5"/>
  <c r="E170" i="5"/>
  <c r="F170" i="5" s="1"/>
  <c r="G170" i="5" s="1"/>
  <c r="I170" i="5" s="1"/>
  <c r="Q170" i="5"/>
  <c r="E171" i="5"/>
  <c r="F171" i="5"/>
  <c r="G171" i="5"/>
  <c r="I171" i="5"/>
  <c r="Q171" i="5"/>
  <c r="E172" i="5"/>
  <c r="F172" i="5" s="1"/>
  <c r="G172" i="5" s="1"/>
  <c r="I172" i="5" s="1"/>
  <c r="Q172" i="5"/>
  <c r="E173" i="5"/>
  <c r="F173" i="5" s="1"/>
  <c r="G173" i="5" s="1"/>
  <c r="I173" i="5" s="1"/>
  <c r="Q173" i="5"/>
  <c r="E174" i="5"/>
  <c r="F174" i="5" s="1"/>
  <c r="G174" i="5" s="1"/>
  <c r="I174" i="5" s="1"/>
  <c r="Q174" i="5"/>
  <c r="E175" i="5"/>
  <c r="F175" i="5" s="1"/>
  <c r="G175" i="5" s="1"/>
  <c r="I175" i="5" s="1"/>
  <c r="Q175" i="5"/>
  <c r="E176" i="5"/>
  <c r="F176" i="5" s="1"/>
  <c r="G176" i="5" s="1"/>
  <c r="I176" i="5" s="1"/>
  <c r="Q176" i="5"/>
  <c r="E177" i="5"/>
  <c r="F177" i="5"/>
  <c r="G177" i="5" s="1"/>
  <c r="I177" i="5"/>
  <c r="Q177" i="5"/>
  <c r="E178" i="5"/>
  <c r="F178" i="5" s="1"/>
  <c r="G178" i="5" s="1"/>
  <c r="I178" i="5" s="1"/>
  <c r="Q178" i="5"/>
  <c r="E179" i="5"/>
  <c r="F179" i="5"/>
  <c r="G179" i="5"/>
  <c r="I179" i="5"/>
  <c r="Q179" i="5"/>
  <c r="E180" i="5"/>
  <c r="F180" i="5" s="1"/>
  <c r="G180" i="5"/>
  <c r="I180" i="5" s="1"/>
  <c r="Q180" i="5"/>
  <c r="E181" i="5"/>
  <c r="F181" i="5"/>
  <c r="G181" i="5"/>
  <c r="I181" i="5"/>
  <c r="Q181" i="5"/>
  <c r="E182" i="5"/>
  <c r="F182" i="5" s="1"/>
  <c r="G182" i="5"/>
  <c r="H182" i="5"/>
  <c r="Q182" i="5"/>
  <c r="E183" i="5"/>
  <c r="F183" i="5"/>
  <c r="G183" i="5" s="1"/>
  <c r="I183" i="5"/>
  <c r="Q183" i="5"/>
  <c r="E184" i="5"/>
  <c r="F184" i="5"/>
  <c r="G184" i="5"/>
  <c r="I184" i="5" s="1"/>
  <c r="Q184" i="5"/>
  <c r="E185" i="5"/>
  <c r="F185" i="5"/>
  <c r="G185" i="5" s="1"/>
  <c r="J185" i="5"/>
  <c r="Q185" i="5"/>
  <c r="E186" i="5"/>
  <c r="F186" i="5"/>
  <c r="G186" i="5" s="1"/>
  <c r="J186" i="5" s="1"/>
  <c r="Q186" i="5"/>
  <c r="E187" i="5"/>
  <c r="F187" i="5"/>
  <c r="G187" i="5" s="1"/>
  <c r="J187" i="5" s="1"/>
  <c r="Q187" i="5"/>
  <c r="E188" i="5"/>
  <c r="F188" i="5" s="1"/>
  <c r="G188" i="5" s="1"/>
  <c r="I188" i="5" s="1"/>
  <c r="Q188" i="5"/>
  <c r="E189" i="5"/>
  <c r="F189" i="5" s="1"/>
  <c r="G189" i="5"/>
  <c r="I189" i="5" s="1"/>
  <c r="Q189" i="5"/>
  <c r="E190" i="5"/>
  <c r="F190" i="5" s="1"/>
  <c r="G190" i="5" s="1"/>
  <c r="I190" i="5" s="1"/>
  <c r="Q190" i="5"/>
  <c r="E191" i="5"/>
  <c r="F191" i="5"/>
  <c r="G191" i="5" s="1"/>
  <c r="I191" i="5" s="1"/>
  <c r="Q191" i="5"/>
  <c r="E192" i="5"/>
  <c r="F192" i="5" s="1"/>
  <c r="G192" i="5" s="1"/>
  <c r="I192" i="5"/>
  <c r="Q192" i="5"/>
  <c r="E193" i="5"/>
  <c r="F193" i="5"/>
  <c r="G193" i="5" s="1"/>
  <c r="J193" i="5"/>
  <c r="Q193" i="5"/>
  <c r="E194" i="5"/>
  <c r="F194" i="5"/>
  <c r="G194" i="5"/>
  <c r="J194" i="5" s="1"/>
  <c r="Q194" i="5"/>
  <c r="E195" i="5"/>
  <c r="F195" i="5"/>
  <c r="G195" i="5"/>
  <c r="I195" i="5"/>
  <c r="Q195" i="5"/>
  <c r="E196" i="5"/>
  <c r="F196" i="5" s="1"/>
  <c r="G196" i="5"/>
  <c r="I196" i="5" s="1"/>
  <c r="Q196" i="5"/>
  <c r="E197" i="5"/>
  <c r="F197" i="5" s="1"/>
  <c r="G197" i="5" s="1"/>
  <c r="I197" i="5" s="1"/>
  <c r="Q197" i="5"/>
  <c r="E198" i="5"/>
  <c r="F198" i="5" s="1"/>
  <c r="G198" i="5"/>
  <c r="I198" i="5" s="1"/>
  <c r="Q198" i="5"/>
  <c r="E199" i="5"/>
  <c r="F199" i="5"/>
  <c r="U199" i="5" s="1"/>
  <c r="Q199" i="5"/>
  <c r="E200" i="5"/>
  <c r="F200" i="5"/>
  <c r="G200" i="5"/>
  <c r="I200" i="5" s="1"/>
  <c r="Q200" i="5"/>
  <c r="E201" i="5"/>
  <c r="F201" i="5" s="1"/>
  <c r="G201" i="5"/>
  <c r="I201" i="5" s="1"/>
  <c r="Q201" i="5"/>
  <c r="E202" i="5"/>
  <c r="F202" i="5"/>
  <c r="G202" i="5"/>
  <c r="I202" i="5" s="1"/>
  <c r="Q202" i="5"/>
  <c r="E203" i="5"/>
  <c r="F203" i="5" s="1"/>
  <c r="G203" i="5"/>
  <c r="I203" i="5"/>
  <c r="Q203" i="5"/>
  <c r="E204" i="5"/>
  <c r="F204" i="5"/>
  <c r="G204" i="5" s="1"/>
  <c r="I204" i="5" s="1"/>
  <c r="Q204" i="5"/>
  <c r="E205" i="5"/>
  <c r="F205" i="5"/>
  <c r="G205" i="5" s="1"/>
  <c r="I205" i="5" s="1"/>
  <c r="Q205" i="5"/>
  <c r="E206" i="5"/>
  <c r="F206" i="5"/>
  <c r="G206" i="5" s="1"/>
  <c r="I206" i="5" s="1"/>
  <c r="Q206" i="5"/>
  <c r="E207" i="5"/>
  <c r="F207" i="5" s="1"/>
  <c r="G207" i="5" s="1"/>
  <c r="I207" i="5"/>
  <c r="Q207" i="5"/>
  <c r="E208" i="5"/>
  <c r="F208" i="5"/>
  <c r="G208" i="5"/>
  <c r="I208" i="5"/>
  <c r="Q208" i="5"/>
  <c r="E209" i="5"/>
  <c r="F209" i="5"/>
  <c r="G209" i="5"/>
  <c r="I209" i="5" s="1"/>
  <c r="Q209" i="5"/>
  <c r="E210" i="5"/>
  <c r="F210" i="5"/>
  <c r="G210" i="5"/>
  <c r="I210" i="5" s="1"/>
  <c r="Q210" i="5"/>
  <c r="E211" i="5"/>
  <c r="F211" i="5" s="1"/>
  <c r="G211" i="5"/>
  <c r="I211" i="5"/>
  <c r="Q211" i="5"/>
  <c r="E212" i="5"/>
  <c r="F212" i="5"/>
  <c r="G212" i="5" s="1"/>
  <c r="I212" i="5" s="1"/>
  <c r="Q212" i="5"/>
  <c r="E213" i="5"/>
  <c r="F213" i="5" s="1"/>
  <c r="G213" i="5" s="1"/>
  <c r="I213" i="5" s="1"/>
  <c r="Q213" i="5"/>
  <c r="E214" i="5"/>
  <c r="F214" i="5"/>
  <c r="G214" i="5" s="1"/>
  <c r="I214" i="5"/>
  <c r="Q214" i="5"/>
  <c r="E215" i="5"/>
  <c r="F215" i="5" s="1"/>
  <c r="G215" i="5" s="1"/>
  <c r="I215" i="5" s="1"/>
  <c r="Q215" i="5"/>
  <c r="E216" i="5"/>
  <c r="F216" i="5"/>
  <c r="G216" i="5"/>
  <c r="I216" i="5" s="1"/>
  <c r="Q216" i="5"/>
  <c r="E217" i="5"/>
  <c r="F217" i="5"/>
  <c r="G217" i="5" s="1"/>
  <c r="I217" i="5" s="1"/>
  <c r="Q217" i="5"/>
  <c r="E218" i="5"/>
  <c r="F218" i="5"/>
  <c r="G218" i="5" s="1"/>
  <c r="I218" i="5" s="1"/>
  <c r="Q218" i="5"/>
  <c r="E219" i="5"/>
  <c r="F219" i="5" s="1"/>
  <c r="G219" i="5" s="1"/>
  <c r="I219" i="5" s="1"/>
  <c r="Q219" i="5"/>
  <c r="E220" i="5"/>
  <c r="F220" i="5" s="1"/>
  <c r="G220" i="5" s="1"/>
  <c r="I220" i="5" s="1"/>
  <c r="Q220" i="5"/>
  <c r="E221" i="5"/>
  <c r="F221" i="5"/>
  <c r="G221" i="5"/>
  <c r="I221" i="5"/>
  <c r="Q221" i="5"/>
  <c r="E222" i="5"/>
  <c r="F222" i="5"/>
  <c r="G222" i="5" s="1"/>
  <c r="I222" i="5"/>
  <c r="Q222" i="5"/>
  <c r="E223" i="5"/>
  <c r="F223" i="5"/>
  <c r="G223" i="5"/>
  <c r="I223" i="5" s="1"/>
  <c r="Q223" i="5"/>
  <c r="E224" i="5"/>
  <c r="F224" i="5"/>
  <c r="G224" i="5" s="1"/>
  <c r="I224" i="5" s="1"/>
  <c r="Q224" i="5"/>
  <c r="E225" i="5"/>
  <c r="F225" i="5" s="1"/>
  <c r="G225" i="5" s="1"/>
  <c r="I225" i="5" s="1"/>
  <c r="Q225" i="5"/>
  <c r="E226" i="5"/>
  <c r="F226" i="5" s="1"/>
  <c r="G226" i="5" s="1"/>
  <c r="I226" i="5"/>
  <c r="Q226" i="5"/>
  <c r="E227" i="5"/>
  <c r="F227" i="5" s="1"/>
  <c r="G227" i="5" s="1"/>
  <c r="I227" i="5" s="1"/>
  <c r="Q227" i="5"/>
  <c r="E228" i="5"/>
  <c r="F228" i="5"/>
  <c r="G228" i="5"/>
  <c r="I228" i="5" s="1"/>
  <c r="Q228" i="5"/>
  <c r="E229" i="5"/>
  <c r="F229" i="5"/>
  <c r="G229" i="5"/>
  <c r="I229" i="5" s="1"/>
  <c r="Q229" i="5"/>
  <c r="E230" i="5"/>
  <c r="F230" i="5"/>
  <c r="G230" i="5" s="1"/>
  <c r="I230" i="5" s="1"/>
  <c r="Q230" i="5"/>
  <c r="E231" i="5"/>
  <c r="F231" i="5"/>
  <c r="G231" i="5" s="1"/>
  <c r="J231" i="5" s="1"/>
  <c r="Q231" i="5"/>
  <c r="E232" i="5"/>
  <c r="F232" i="5"/>
  <c r="Q232" i="5"/>
  <c r="E233" i="5"/>
  <c r="F233" i="5"/>
  <c r="G233" i="5" s="1"/>
  <c r="H233" i="5" s="1"/>
  <c r="Q233" i="5"/>
  <c r="E234" i="5"/>
  <c r="F234" i="5"/>
  <c r="G234" i="5" s="1"/>
  <c r="I234" i="5" s="1"/>
  <c r="Q234" i="5"/>
  <c r="E235" i="5"/>
  <c r="F235" i="5"/>
  <c r="G235" i="5"/>
  <c r="I235" i="5" s="1"/>
  <c r="Q235" i="5"/>
  <c r="E236" i="5"/>
  <c r="F236" i="5" s="1"/>
  <c r="G236" i="5" s="1"/>
  <c r="I236" i="5" s="1"/>
  <c r="Q236" i="5"/>
  <c r="E237" i="5"/>
  <c r="F237" i="5" s="1"/>
  <c r="G237" i="5"/>
  <c r="I237" i="5" s="1"/>
  <c r="Q237" i="5"/>
  <c r="E238" i="5"/>
  <c r="F238" i="5"/>
  <c r="G238" i="5"/>
  <c r="I238" i="5" s="1"/>
  <c r="Q238" i="5"/>
  <c r="E239" i="5"/>
  <c r="F239" i="5"/>
  <c r="G239" i="5" s="1"/>
  <c r="I239" i="5" s="1"/>
  <c r="Q239" i="5"/>
  <c r="E240" i="5"/>
  <c r="F240" i="5" s="1"/>
  <c r="G240" i="5" s="1"/>
  <c r="I240" i="5"/>
  <c r="Q240" i="5"/>
  <c r="E241" i="5"/>
  <c r="F241" i="5" s="1"/>
  <c r="G241" i="5" s="1"/>
  <c r="I241" i="5" s="1"/>
  <c r="Q241" i="5"/>
  <c r="E242" i="5"/>
  <c r="F242" i="5"/>
  <c r="G242" i="5"/>
  <c r="I242" i="5" s="1"/>
  <c r="Q242" i="5"/>
  <c r="E243" i="5"/>
  <c r="F243" i="5"/>
  <c r="G243" i="5" s="1"/>
  <c r="I243" i="5" s="1"/>
  <c r="Q243" i="5"/>
  <c r="E244" i="5"/>
  <c r="F244" i="5" s="1"/>
  <c r="G244" i="5" s="1"/>
  <c r="I244" i="5" s="1"/>
  <c r="Q244" i="5"/>
  <c r="E245" i="5"/>
  <c r="F245" i="5"/>
  <c r="G245" i="5"/>
  <c r="I245" i="5"/>
  <c r="Q245" i="5"/>
  <c r="E246" i="5"/>
  <c r="F246" i="5"/>
  <c r="G246" i="5"/>
  <c r="I246" i="5" s="1"/>
  <c r="Q246" i="5"/>
  <c r="E247" i="5"/>
  <c r="F247" i="5" s="1"/>
  <c r="G247" i="5" s="1"/>
  <c r="I247" i="5" s="1"/>
  <c r="Q247" i="5"/>
  <c r="E248" i="5"/>
  <c r="F248" i="5" s="1"/>
  <c r="G248" i="5" s="1"/>
  <c r="I248" i="5" s="1"/>
  <c r="Q248" i="5"/>
  <c r="E249" i="5"/>
  <c r="F249" i="5" s="1"/>
  <c r="G249" i="5" s="1"/>
  <c r="J249" i="5" s="1"/>
  <c r="Q249" i="5"/>
  <c r="E250" i="5"/>
  <c r="F250" i="5"/>
  <c r="G250" i="5"/>
  <c r="I250" i="5" s="1"/>
  <c r="Q250" i="5"/>
  <c r="E251" i="5"/>
  <c r="F251" i="5"/>
  <c r="G251" i="5" s="1"/>
  <c r="I251" i="5" s="1"/>
  <c r="Q251" i="5"/>
  <c r="E252" i="5"/>
  <c r="F252" i="5"/>
  <c r="G252" i="5" s="1"/>
  <c r="I252" i="5" s="1"/>
  <c r="Q252" i="5"/>
  <c r="E253" i="5"/>
  <c r="F253" i="5"/>
  <c r="G253" i="5"/>
  <c r="J253" i="5" s="1"/>
  <c r="Q253" i="5"/>
  <c r="E254" i="5"/>
  <c r="F254" i="5"/>
  <c r="G254" i="5"/>
  <c r="I254" i="5" s="1"/>
  <c r="Q254" i="5"/>
  <c r="E255" i="5"/>
  <c r="F255" i="5"/>
  <c r="G255" i="5" s="1"/>
  <c r="I255" i="5" s="1"/>
  <c r="Q255" i="5"/>
  <c r="E256" i="5"/>
  <c r="F256" i="5" s="1"/>
  <c r="G256" i="5" s="1"/>
  <c r="I256" i="5"/>
  <c r="Q256" i="5"/>
  <c r="E257" i="5"/>
  <c r="F257" i="5" s="1"/>
  <c r="G257" i="5" s="1"/>
  <c r="I257" i="5" s="1"/>
  <c r="Q257" i="5"/>
  <c r="E258" i="5"/>
  <c r="F258" i="5"/>
  <c r="G258" i="5"/>
  <c r="I258" i="5" s="1"/>
  <c r="Q258" i="5"/>
  <c r="E259" i="5"/>
  <c r="F259" i="5"/>
  <c r="G259" i="5" s="1"/>
  <c r="I259" i="5" s="1"/>
  <c r="Q259" i="5"/>
  <c r="E260" i="5"/>
  <c r="F260" i="5" s="1"/>
  <c r="G260" i="5" s="1"/>
  <c r="I260" i="5" s="1"/>
  <c r="Q260" i="5"/>
  <c r="E261" i="5"/>
  <c r="F261" i="5"/>
  <c r="G261" i="5"/>
  <c r="I261" i="5" s="1"/>
  <c r="Q261" i="5"/>
  <c r="E262" i="5"/>
  <c r="F262" i="5"/>
  <c r="G262" i="5"/>
  <c r="I262" i="5" s="1"/>
  <c r="Q262" i="5"/>
  <c r="E263" i="5"/>
  <c r="F263" i="5"/>
  <c r="G263" i="5" s="1"/>
  <c r="I263" i="5" s="1"/>
  <c r="Q263" i="5"/>
  <c r="E264" i="5"/>
  <c r="F264" i="5" s="1"/>
  <c r="G264" i="5" s="1"/>
  <c r="I264" i="5" s="1"/>
  <c r="Q264" i="5"/>
  <c r="E265" i="5"/>
  <c r="F265" i="5" s="1"/>
  <c r="G265" i="5" s="1"/>
  <c r="I265" i="5" s="1"/>
  <c r="Q265" i="5"/>
  <c r="E266" i="5"/>
  <c r="F266" i="5"/>
  <c r="G266" i="5" s="1"/>
  <c r="I266" i="5" s="1"/>
  <c r="Q266" i="5"/>
  <c r="E267" i="5"/>
  <c r="F267" i="5"/>
  <c r="G267" i="5" s="1"/>
  <c r="I267" i="5" s="1"/>
  <c r="Q267" i="5"/>
  <c r="E268" i="5"/>
  <c r="F268" i="5"/>
  <c r="G268" i="5" s="1"/>
  <c r="I268" i="5" s="1"/>
  <c r="Q268" i="5"/>
  <c r="E269" i="5"/>
  <c r="F269" i="5"/>
  <c r="G269" i="5"/>
  <c r="I269" i="5" s="1"/>
  <c r="Q269" i="5"/>
  <c r="E270" i="5"/>
  <c r="F270" i="5"/>
  <c r="G270" i="5"/>
  <c r="I270" i="5" s="1"/>
  <c r="Q270" i="5"/>
  <c r="E271" i="5"/>
  <c r="F271" i="5"/>
  <c r="G271" i="5" s="1"/>
  <c r="I271" i="5" s="1"/>
  <c r="Q271" i="5"/>
  <c r="E272" i="5"/>
  <c r="F272" i="5" s="1"/>
  <c r="G272" i="5" s="1"/>
  <c r="I272" i="5" s="1"/>
  <c r="Q272" i="5"/>
  <c r="E273" i="5"/>
  <c r="F273" i="5" s="1"/>
  <c r="G273" i="5" s="1"/>
  <c r="I273" i="5" s="1"/>
  <c r="Q273" i="5"/>
  <c r="E274" i="5"/>
  <c r="F274" i="5"/>
  <c r="G274" i="5"/>
  <c r="I274" i="5"/>
  <c r="Q274" i="5"/>
  <c r="E275" i="5"/>
  <c r="F275" i="5"/>
  <c r="G275" i="5" s="1"/>
  <c r="I275" i="5" s="1"/>
  <c r="Q275" i="5"/>
  <c r="E276" i="5"/>
  <c r="F276" i="5"/>
  <c r="G276" i="5" s="1"/>
  <c r="I276" i="5" s="1"/>
  <c r="Q276" i="5"/>
  <c r="E277" i="5"/>
  <c r="F277" i="5"/>
  <c r="G277" i="5"/>
  <c r="I277" i="5" s="1"/>
  <c r="Q277" i="5"/>
  <c r="E278" i="5"/>
  <c r="F278" i="5"/>
  <c r="G278" i="5"/>
  <c r="I278" i="5" s="1"/>
  <c r="Q278" i="5"/>
  <c r="E279" i="5"/>
  <c r="F279" i="5"/>
  <c r="G279" i="5" s="1"/>
  <c r="I279" i="5" s="1"/>
  <c r="Q279" i="5"/>
  <c r="E280" i="5"/>
  <c r="F280" i="5" s="1"/>
  <c r="G280" i="5" s="1"/>
  <c r="I280" i="5"/>
  <c r="Q280" i="5"/>
  <c r="E281" i="5"/>
  <c r="F281" i="5" s="1"/>
  <c r="G281" i="5" s="1"/>
  <c r="I281" i="5" s="1"/>
  <c r="Q281" i="5"/>
  <c r="E282" i="5"/>
  <c r="F282" i="5"/>
  <c r="G282" i="5" s="1"/>
  <c r="I282" i="5" s="1"/>
  <c r="Q282" i="5"/>
  <c r="E283" i="5"/>
  <c r="F283" i="5"/>
  <c r="G283" i="5" s="1"/>
  <c r="I283" i="5" s="1"/>
  <c r="Q283" i="5"/>
  <c r="E284" i="5"/>
  <c r="F284" i="5"/>
  <c r="G284" i="5" s="1"/>
  <c r="I284" i="5" s="1"/>
  <c r="Q284" i="5"/>
  <c r="E285" i="5"/>
  <c r="F285" i="5"/>
  <c r="G285" i="5"/>
  <c r="I285" i="5" s="1"/>
  <c r="Q285" i="5"/>
  <c r="E286" i="5"/>
  <c r="F286" i="5"/>
  <c r="G286" i="5"/>
  <c r="I286" i="5" s="1"/>
  <c r="Q286" i="5"/>
  <c r="E287" i="5"/>
  <c r="F287" i="5" s="1"/>
  <c r="G287" i="5" s="1"/>
  <c r="I287" i="5" s="1"/>
  <c r="Q287" i="5"/>
  <c r="E288" i="5"/>
  <c r="F288" i="5" s="1"/>
  <c r="G288" i="5" s="1"/>
  <c r="I288" i="5"/>
  <c r="Q288" i="5"/>
  <c r="E289" i="5"/>
  <c r="F289" i="5" s="1"/>
  <c r="G289" i="5" s="1"/>
  <c r="I289" i="5"/>
  <c r="Q289" i="5"/>
  <c r="E290" i="5"/>
  <c r="F290" i="5"/>
  <c r="G290" i="5" s="1"/>
  <c r="I290" i="5" s="1"/>
  <c r="Q290" i="5"/>
  <c r="E291" i="5"/>
  <c r="F291" i="5"/>
  <c r="G291" i="5" s="1"/>
  <c r="I291" i="5" s="1"/>
  <c r="Q291" i="5"/>
  <c r="E292" i="5"/>
  <c r="F292" i="5"/>
  <c r="G292" i="5" s="1"/>
  <c r="I292" i="5" s="1"/>
  <c r="Q292" i="5"/>
  <c r="E293" i="5"/>
  <c r="F293" i="5"/>
  <c r="G293" i="5"/>
  <c r="I293" i="5"/>
  <c r="Q293" i="5"/>
  <c r="E294" i="5"/>
  <c r="F294" i="5"/>
  <c r="G294" i="5"/>
  <c r="I294" i="5" s="1"/>
  <c r="Q294" i="5"/>
  <c r="E295" i="5"/>
  <c r="F295" i="5"/>
  <c r="G295" i="5"/>
  <c r="I295" i="5" s="1"/>
  <c r="Q295" i="5"/>
  <c r="E296" i="5"/>
  <c r="F296" i="5" s="1"/>
  <c r="G296" i="5" s="1"/>
  <c r="I296" i="5"/>
  <c r="Q296" i="5"/>
  <c r="E297" i="5"/>
  <c r="F297" i="5" s="1"/>
  <c r="G297" i="5" s="1"/>
  <c r="I297" i="5" s="1"/>
  <c r="Q297" i="5"/>
  <c r="E298" i="5"/>
  <c r="F298" i="5"/>
  <c r="G298" i="5" s="1"/>
  <c r="I298" i="5" s="1"/>
  <c r="Q298" i="5"/>
  <c r="E299" i="5"/>
  <c r="F299" i="5"/>
  <c r="G299" i="5" s="1"/>
  <c r="I299" i="5" s="1"/>
  <c r="Q299" i="5"/>
  <c r="E300" i="5"/>
  <c r="F300" i="5"/>
  <c r="G300" i="5" s="1"/>
  <c r="I300" i="5" s="1"/>
  <c r="Q300" i="5"/>
  <c r="E301" i="5"/>
  <c r="F301" i="5"/>
  <c r="G301" i="5"/>
  <c r="I301" i="5" s="1"/>
  <c r="Q301" i="5"/>
  <c r="E302" i="5"/>
  <c r="F302" i="5"/>
  <c r="G302" i="5"/>
  <c r="I302" i="5" s="1"/>
  <c r="Q302" i="5"/>
  <c r="E303" i="5"/>
  <c r="F303" i="5"/>
  <c r="G303" i="5" s="1"/>
  <c r="I303" i="5" s="1"/>
  <c r="Q303" i="5"/>
  <c r="E304" i="5"/>
  <c r="F304" i="5" s="1"/>
  <c r="G304" i="5" s="1"/>
  <c r="I304" i="5" s="1"/>
  <c r="Q304" i="5"/>
  <c r="E305" i="5"/>
  <c r="F305" i="5" s="1"/>
  <c r="G305" i="5" s="1"/>
  <c r="I305" i="5" s="1"/>
  <c r="Q305" i="5"/>
  <c r="E306" i="5"/>
  <c r="F306" i="5"/>
  <c r="G306" i="5"/>
  <c r="I306" i="5" s="1"/>
  <c r="Q306" i="5"/>
  <c r="E307" i="5"/>
  <c r="F307" i="5"/>
  <c r="G307" i="5" s="1"/>
  <c r="I307" i="5" s="1"/>
  <c r="Q307" i="5"/>
  <c r="E308" i="5"/>
  <c r="F308" i="5"/>
  <c r="G308" i="5" s="1"/>
  <c r="I308" i="5" s="1"/>
  <c r="Q308" i="5"/>
  <c r="E309" i="5"/>
  <c r="F309" i="5"/>
  <c r="G309" i="5"/>
  <c r="I309" i="5" s="1"/>
  <c r="Q309" i="5"/>
  <c r="E310" i="5"/>
  <c r="F310" i="5"/>
  <c r="G310" i="5" s="1"/>
  <c r="I310" i="5" s="1"/>
  <c r="Q310" i="5"/>
  <c r="E311" i="5"/>
  <c r="F311" i="5"/>
  <c r="G311" i="5" s="1"/>
  <c r="I311" i="5" s="1"/>
  <c r="Q311" i="5"/>
  <c r="E312" i="5"/>
  <c r="F312" i="5" s="1"/>
  <c r="G312" i="5" s="1"/>
  <c r="I312" i="5"/>
  <c r="Q312" i="5"/>
  <c r="E313" i="5"/>
  <c r="F313" i="5" s="1"/>
  <c r="G313" i="5" s="1"/>
  <c r="I313" i="5" s="1"/>
  <c r="Q313" i="5"/>
  <c r="E314" i="5"/>
  <c r="F314" i="5"/>
  <c r="G314" i="5" s="1"/>
  <c r="I314" i="5" s="1"/>
  <c r="Q314" i="5"/>
  <c r="E315" i="5"/>
  <c r="F315" i="5"/>
  <c r="G315" i="5" s="1"/>
  <c r="I315" i="5" s="1"/>
  <c r="Q315" i="5"/>
  <c r="E316" i="5"/>
  <c r="F316" i="5"/>
  <c r="G316" i="5" s="1"/>
  <c r="I316" i="5"/>
  <c r="Q316" i="5"/>
  <c r="E317" i="5"/>
  <c r="F317" i="5"/>
  <c r="G317" i="5"/>
  <c r="I317" i="5" s="1"/>
  <c r="Q317" i="5"/>
  <c r="E318" i="5"/>
  <c r="F318" i="5"/>
  <c r="G318" i="5" s="1"/>
  <c r="J318" i="5" s="1"/>
  <c r="Q318" i="5"/>
  <c r="E319" i="5"/>
  <c r="F319" i="5"/>
  <c r="G319" i="5" s="1"/>
  <c r="I319" i="5" s="1"/>
  <c r="Q319" i="5"/>
  <c r="E320" i="5"/>
  <c r="F320" i="5" s="1"/>
  <c r="G320" i="5" s="1"/>
  <c r="I320" i="5"/>
  <c r="Q320" i="5"/>
  <c r="E321" i="5"/>
  <c r="F321" i="5" s="1"/>
  <c r="G321" i="5" s="1"/>
  <c r="I321" i="5" s="1"/>
  <c r="Q321" i="5"/>
  <c r="E322" i="5"/>
  <c r="F322" i="5"/>
  <c r="G322" i="5"/>
  <c r="J322" i="5" s="1"/>
  <c r="Q322" i="5"/>
  <c r="E323" i="5"/>
  <c r="F323" i="5"/>
  <c r="G323" i="5" s="1"/>
  <c r="J323" i="5" s="1"/>
  <c r="Q323" i="5"/>
  <c r="E324" i="5"/>
  <c r="F324" i="5"/>
  <c r="G324" i="5" s="1"/>
  <c r="I324" i="5"/>
  <c r="Q324" i="5"/>
  <c r="E325" i="5"/>
  <c r="F325" i="5"/>
  <c r="G325" i="5"/>
  <c r="I325" i="5" s="1"/>
  <c r="Q325" i="5"/>
  <c r="E326" i="5"/>
  <c r="F326" i="5"/>
  <c r="G326" i="5" s="1"/>
  <c r="I326" i="5" s="1"/>
  <c r="Q326" i="5"/>
  <c r="E327" i="5"/>
  <c r="F327" i="5"/>
  <c r="G327" i="5" s="1"/>
  <c r="I327" i="5" s="1"/>
  <c r="Q327" i="5"/>
  <c r="E328" i="5"/>
  <c r="F328" i="5" s="1"/>
  <c r="G328" i="5"/>
  <c r="J328" i="5" s="1"/>
  <c r="Q328" i="5"/>
  <c r="E329" i="5"/>
  <c r="F329" i="5" s="1"/>
  <c r="G329" i="5"/>
  <c r="I329" i="5" s="1"/>
  <c r="Q329" i="5"/>
  <c r="E330" i="5"/>
  <c r="F330" i="5" s="1"/>
  <c r="G330" i="5" s="1"/>
  <c r="J330" i="5" s="1"/>
  <c r="Q330" i="5"/>
  <c r="E331" i="5"/>
  <c r="F331" i="5" s="1"/>
  <c r="G331" i="5" s="1"/>
  <c r="J331" i="5" s="1"/>
  <c r="Q331" i="5"/>
  <c r="E332" i="5"/>
  <c r="F332" i="5" s="1"/>
  <c r="G332" i="5" s="1"/>
  <c r="I332" i="5" s="1"/>
  <c r="Q332" i="5"/>
  <c r="E333" i="5"/>
  <c r="F333" i="5"/>
  <c r="G333" i="5"/>
  <c r="I333" i="5"/>
  <c r="Q333" i="5"/>
  <c r="E334" i="5"/>
  <c r="F334" i="5"/>
  <c r="G334" i="5" s="1"/>
  <c r="J334" i="5" s="1"/>
  <c r="Q334" i="5"/>
  <c r="E335" i="5"/>
  <c r="F335" i="5"/>
  <c r="G335" i="5"/>
  <c r="J335" i="5" s="1"/>
  <c r="Q335" i="5"/>
  <c r="E336" i="5"/>
  <c r="F336" i="5" s="1"/>
  <c r="G336" i="5"/>
  <c r="J336" i="5" s="1"/>
  <c r="Q336" i="5"/>
  <c r="E337" i="5"/>
  <c r="F337" i="5" s="1"/>
  <c r="G337" i="5"/>
  <c r="J337" i="5"/>
  <c r="Q337" i="5"/>
  <c r="E338" i="5"/>
  <c r="F338" i="5"/>
  <c r="G338" i="5" s="1"/>
  <c r="J338" i="5" s="1"/>
  <c r="Q338" i="5"/>
  <c r="E339" i="5"/>
  <c r="F339" i="5"/>
  <c r="G339" i="5" s="1"/>
  <c r="I339" i="5"/>
  <c r="Q339" i="5"/>
  <c r="E340" i="5"/>
  <c r="F340" i="5" s="1"/>
  <c r="G340" i="5" s="1"/>
  <c r="I340" i="5" s="1"/>
  <c r="Q340" i="5"/>
  <c r="E341" i="5"/>
  <c r="F341" i="5"/>
  <c r="G341" i="5" s="1"/>
  <c r="I341" i="5" s="1"/>
  <c r="Q341" i="5"/>
  <c r="E342" i="5"/>
  <c r="F342" i="5"/>
  <c r="G342" i="5" s="1"/>
  <c r="I342" i="5" s="1"/>
  <c r="Q342" i="5"/>
  <c r="E343" i="5"/>
  <c r="F343" i="5"/>
  <c r="G343" i="5" s="1"/>
  <c r="I343" i="5" s="1"/>
  <c r="Q343" i="5"/>
  <c r="E344" i="5"/>
  <c r="F344" i="5" s="1"/>
  <c r="G344" i="5"/>
  <c r="J344" i="5" s="1"/>
  <c r="Q344" i="5"/>
  <c r="E345" i="5"/>
  <c r="F345" i="5" s="1"/>
  <c r="G345" i="5" s="1"/>
  <c r="I345" i="5" s="1"/>
  <c r="Q345" i="5"/>
  <c r="E346" i="5"/>
  <c r="F346" i="5"/>
  <c r="G346" i="5" s="1"/>
  <c r="I346" i="5" s="1"/>
  <c r="Q346" i="5"/>
  <c r="E347" i="5"/>
  <c r="F347" i="5" s="1"/>
  <c r="G347" i="5" s="1"/>
  <c r="I347" i="5" s="1"/>
  <c r="Q347" i="5"/>
  <c r="E348" i="5"/>
  <c r="F348" i="5"/>
  <c r="G348" i="5" s="1"/>
  <c r="J348" i="5"/>
  <c r="Q348" i="5"/>
  <c r="E349" i="5"/>
  <c r="F349" i="5"/>
  <c r="G349" i="5" s="1"/>
  <c r="I349" i="5" s="1"/>
  <c r="Q349" i="5"/>
  <c r="E350" i="5"/>
  <c r="F350" i="5"/>
  <c r="G350" i="5" s="1"/>
  <c r="I350" i="5" s="1"/>
  <c r="Q350" i="5"/>
  <c r="E351" i="5"/>
  <c r="F351" i="5"/>
  <c r="G351" i="5" s="1"/>
  <c r="I351" i="5" s="1"/>
  <c r="Q351" i="5"/>
  <c r="E352" i="5"/>
  <c r="F352" i="5"/>
  <c r="G352" i="5" s="1"/>
  <c r="I352" i="5" s="1"/>
  <c r="Q352" i="5"/>
  <c r="E353" i="5"/>
  <c r="F353" i="5" s="1"/>
  <c r="G353" i="5" s="1"/>
  <c r="I353" i="5" s="1"/>
  <c r="Q353" i="5"/>
  <c r="E354" i="5"/>
  <c r="F354" i="5" s="1"/>
  <c r="G354" i="5" s="1"/>
  <c r="H354" i="5" s="1"/>
  <c r="Q354" i="5"/>
  <c r="E355" i="5"/>
  <c r="F355" i="5"/>
  <c r="G355" i="5"/>
  <c r="H355" i="5" s="1"/>
  <c r="Q355" i="5"/>
  <c r="E356" i="5"/>
  <c r="F356" i="5" s="1"/>
  <c r="G356" i="5" s="1"/>
  <c r="H356" i="5" s="1"/>
  <c r="Q356" i="5"/>
  <c r="E357" i="5"/>
  <c r="F357" i="5"/>
  <c r="G357" i="5"/>
  <c r="H357" i="5" s="1"/>
  <c r="Q357" i="5"/>
  <c r="E358" i="5"/>
  <c r="F358" i="5"/>
  <c r="G358" i="5" s="1"/>
  <c r="H358" i="5" s="1"/>
  <c r="Q358" i="5"/>
  <c r="E359" i="5"/>
  <c r="F359" i="5" s="1"/>
  <c r="G359" i="5" s="1"/>
  <c r="H359" i="5" s="1"/>
  <c r="Q359" i="5"/>
  <c r="E360" i="5"/>
  <c r="F360" i="5" s="1"/>
  <c r="G360" i="5" s="1"/>
  <c r="H360" i="5"/>
  <c r="Q360" i="5"/>
  <c r="E361" i="5"/>
  <c r="F361" i="5" s="1"/>
  <c r="G361" i="5"/>
  <c r="H361" i="5" s="1"/>
  <c r="Q361" i="5"/>
  <c r="E362" i="5"/>
  <c r="F362" i="5"/>
  <c r="G362" i="5"/>
  <c r="H362" i="5"/>
  <c r="Q362" i="5"/>
  <c r="E363" i="5"/>
  <c r="F363" i="5" s="1"/>
  <c r="G363" i="5" s="1"/>
  <c r="H363" i="5" s="1"/>
  <c r="Q363" i="5"/>
  <c r="E364" i="5"/>
  <c r="F364" i="5"/>
  <c r="G364" i="5" s="1"/>
  <c r="H364" i="5" s="1"/>
  <c r="Q364" i="5"/>
  <c r="E365" i="5"/>
  <c r="F365" i="5"/>
  <c r="G365" i="5" s="1"/>
  <c r="H365" i="5" s="1"/>
  <c r="Q365" i="5"/>
  <c r="E366" i="5"/>
  <c r="F366" i="5" s="1"/>
  <c r="G366" i="5" s="1"/>
  <c r="H366" i="5" s="1"/>
  <c r="Q366" i="5"/>
  <c r="E367" i="5"/>
  <c r="F367" i="5"/>
  <c r="G367" i="5"/>
  <c r="H367" i="5" s="1"/>
  <c r="Q367" i="5"/>
  <c r="E368" i="5"/>
  <c r="F368" i="5" s="1"/>
  <c r="G368" i="5" s="1"/>
  <c r="H368" i="5" s="1"/>
  <c r="Q368" i="5"/>
  <c r="E369" i="5"/>
  <c r="F369" i="5" s="1"/>
  <c r="G369" i="5" s="1"/>
  <c r="H369" i="5" s="1"/>
  <c r="Q369" i="5"/>
  <c r="E370" i="5"/>
  <c r="F370" i="5" s="1"/>
  <c r="G370" i="5" s="1"/>
  <c r="H370" i="5" s="1"/>
  <c r="Q370" i="5"/>
  <c r="E371" i="5"/>
  <c r="F371" i="5"/>
  <c r="G371" i="5" s="1"/>
  <c r="H371" i="5" s="1"/>
  <c r="Q371" i="5"/>
  <c r="E372" i="5"/>
  <c r="F372" i="5"/>
  <c r="G372" i="5" s="1"/>
  <c r="H372" i="5" s="1"/>
  <c r="Q372" i="5"/>
  <c r="E373" i="5"/>
  <c r="F373" i="5"/>
  <c r="G373" i="5" s="1"/>
  <c r="H373" i="5" s="1"/>
  <c r="Q373" i="5"/>
  <c r="E374" i="5"/>
  <c r="F374" i="5" s="1"/>
  <c r="G374" i="5" s="1"/>
  <c r="H374" i="5" s="1"/>
  <c r="Q374" i="5"/>
  <c r="E375" i="5"/>
  <c r="F375" i="5"/>
  <c r="G375" i="5"/>
  <c r="H375" i="5"/>
  <c r="Q375" i="5"/>
  <c r="E376" i="5"/>
  <c r="F376" i="5" s="1"/>
  <c r="G376" i="5" s="1"/>
  <c r="H376" i="5" s="1"/>
  <c r="Q376" i="5"/>
  <c r="E377" i="5"/>
  <c r="F377" i="5"/>
  <c r="G377" i="5" s="1"/>
  <c r="H377" i="5" s="1"/>
  <c r="Q377" i="5"/>
  <c r="E378" i="5"/>
  <c r="F378" i="5" s="1"/>
  <c r="G378" i="5" s="1"/>
  <c r="H378" i="5"/>
  <c r="Q378" i="5"/>
  <c r="E379" i="5"/>
  <c r="F379" i="5"/>
  <c r="G379" i="5" s="1"/>
  <c r="H379" i="5" s="1"/>
  <c r="Q379" i="5"/>
  <c r="E380" i="5"/>
  <c r="F380" i="5"/>
  <c r="U380" i="5"/>
  <c r="Q380" i="5"/>
  <c r="E381" i="5"/>
  <c r="F381" i="5" s="1"/>
  <c r="G381" i="5" s="1"/>
  <c r="H381" i="5" s="1"/>
  <c r="Q381" i="5"/>
  <c r="E382" i="5"/>
  <c r="F382" i="5" s="1"/>
  <c r="G382" i="5" s="1"/>
  <c r="H382" i="5" s="1"/>
  <c r="Q382" i="5"/>
  <c r="E383" i="5"/>
  <c r="F383" i="5" s="1"/>
  <c r="G383" i="5" s="1"/>
  <c r="H383" i="5"/>
  <c r="Q383" i="5"/>
  <c r="E384" i="5"/>
  <c r="F384" i="5"/>
  <c r="G384" i="5" s="1"/>
  <c r="H384" i="5"/>
  <c r="Q384" i="5"/>
  <c r="E385" i="5"/>
  <c r="F385" i="5"/>
  <c r="G385" i="5"/>
  <c r="H385" i="5" s="1"/>
  <c r="Q385" i="5"/>
  <c r="E386" i="5"/>
  <c r="F386" i="5"/>
  <c r="G386" i="5" s="1"/>
  <c r="H386" i="5" s="1"/>
  <c r="Q386" i="5"/>
  <c r="E387" i="5"/>
  <c r="F387" i="5" s="1"/>
  <c r="G387" i="5" s="1"/>
  <c r="H387" i="5" s="1"/>
  <c r="Q387" i="5"/>
  <c r="E388" i="5"/>
  <c r="F388" i="5"/>
  <c r="G388" i="5"/>
  <c r="H388" i="5" s="1"/>
  <c r="Q388" i="5"/>
  <c r="E389" i="5"/>
  <c r="F389" i="5" s="1"/>
  <c r="G389" i="5" s="1"/>
  <c r="H389" i="5" s="1"/>
  <c r="Q389" i="5"/>
  <c r="E390" i="5"/>
  <c r="F390" i="5" s="1"/>
  <c r="G390" i="5" s="1"/>
  <c r="H390" i="5" s="1"/>
  <c r="Q390" i="5"/>
  <c r="E391" i="5"/>
  <c r="F391" i="5" s="1"/>
  <c r="G391" i="5" s="1"/>
  <c r="H391" i="5" s="1"/>
  <c r="Q391" i="5"/>
  <c r="E392" i="5"/>
  <c r="F392" i="5"/>
  <c r="G392" i="5" s="1"/>
  <c r="J392" i="5"/>
  <c r="Q392" i="5"/>
  <c r="E393" i="5"/>
  <c r="F393" i="5"/>
  <c r="G393" i="5" s="1"/>
  <c r="H393" i="5" s="1"/>
  <c r="Q393" i="5"/>
  <c r="E394" i="5"/>
  <c r="F394" i="5"/>
  <c r="G394" i="5" s="1"/>
  <c r="H394" i="5" s="1"/>
  <c r="Q394" i="5"/>
  <c r="E395" i="5"/>
  <c r="F395" i="5" s="1"/>
  <c r="G395" i="5" s="1"/>
  <c r="H395" i="5" s="1"/>
  <c r="Q395" i="5"/>
  <c r="E396" i="5"/>
  <c r="F396" i="5"/>
  <c r="G396" i="5"/>
  <c r="H396" i="5" s="1"/>
  <c r="Q396" i="5"/>
  <c r="E397" i="5"/>
  <c r="F397" i="5" s="1"/>
  <c r="G397" i="5"/>
  <c r="H397" i="5" s="1"/>
  <c r="Q397" i="5"/>
  <c r="E398" i="5"/>
  <c r="F398" i="5" s="1"/>
  <c r="G398" i="5" s="1"/>
  <c r="H398" i="5" s="1"/>
  <c r="Q398" i="5"/>
  <c r="E399" i="5"/>
  <c r="F399" i="5" s="1"/>
  <c r="G399" i="5" s="1"/>
  <c r="H399" i="5" s="1"/>
  <c r="Q399" i="5"/>
  <c r="E400" i="5"/>
  <c r="F400" i="5"/>
  <c r="G400" i="5" s="1"/>
  <c r="H400" i="5" s="1"/>
  <c r="Q400" i="5"/>
  <c r="E401" i="5"/>
  <c r="F401" i="5"/>
  <c r="G401" i="5" s="1"/>
  <c r="H401" i="5" s="1"/>
  <c r="Q401" i="5"/>
  <c r="E402" i="5"/>
  <c r="F402" i="5"/>
  <c r="G402" i="5" s="1"/>
  <c r="H402" i="5" s="1"/>
  <c r="Q402" i="5"/>
  <c r="E403" i="5"/>
  <c r="F403" i="5" s="1"/>
  <c r="G403" i="5" s="1"/>
  <c r="H403" i="5" s="1"/>
  <c r="Q403" i="5"/>
  <c r="E404" i="5"/>
  <c r="F404" i="5"/>
  <c r="G404" i="5"/>
  <c r="H404" i="5"/>
  <c r="Q404" i="5"/>
  <c r="E405" i="5"/>
  <c r="F405" i="5" s="1"/>
  <c r="G405" i="5" s="1"/>
  <c r="H405" i="5" s="1"/>
  <c r="Q405" i="5"/>
  <c r="E406" i="5"/>
  <c r="F406" i="5" s="1"/>
  <c r="G406" i="5" s="1"/>
  <c r="H406" i="5" s="1"/>
  <c r="Q406" i="5"/>
  <c r="E407" i="5"/>
  <c r="F407" i="5" s="1"/>
  <c r="G407" i="5" s="1"/>
  <c r="H407" i="5" s="1"/>
  <c r="Q407" i="5"/>
  <c r="E408" i="5"/>
  <c r="F408" i="5"/>
  <c r="G408" i="5" s="1"/>
  <c r="H408" i="5" s="1"/>
  <c r="Q408" i="5"/>
  <c r="E409" i="5"/>
  <c r="F409" i="5"/>
  <c r="G409" i="5" s="1"/>
  <c r="H409" i="5" s="1"/>
  <c r="Q409" i="5"/>
  <c r="E410" i="5"/>
  <c r="F410" i="5"/>
  <c r="G410" i="5" s="1"/>
  <c r="H410" i="5" s="1"/>
  <c r="Q410" i="5"/>
  <c r="E411" i="5"/>
  <c r="F411" i="5" s="1"/>
  <c r="G411" i="5" s="1"/>
  <c r="H411" i="5" s="1"/>
  <c r="Q411" i="5"/>
  <c r="E412" i="5"/>
  <c r="F412" i="5"/>
  <c r="G412" i="5"/>
  <c r="J412" i="5" s="1"/>
  <c r="Q412" i="5"/>
  <c r="E413" i="5"/>
  <c r="F413" i="5" s="1"/>
  <c r="G413" i="5" s="1"/>
  <c r="J413" i="5" s="1"/>
  <c r="Q413" i="5"/>
  <c r="E414" i="5"/>
  <c r="F414" i="5" s="1"/>
  <c r="G414" i="5" s="1"/>
  <c r="H414" i="5" s="1"/>
  <c r="Q414" i="5"/>
  <c r="E415" i="5"/>
  <c r="F415" i="5" s="1"/>
  <c r="G415" i="5" s="1"/>
  <c r="J415" i="5"/>
  <c r="Q415" i="5"/>
  <c r="E416" i="5"/>
  <c r="F416" i="5"/>
  <c r="G416" i="5" s="1"/>
  <c r="J416" i="5"/>
  <c r="Q416" i="5"/>
  <c r="E417" i="5"/>
  <c r="F417" i="5"/>
  <c r="G417" i="5"/>
  <c r="J417" i="5" s="1"/>
  <c r="Q417" i="5"/>
  <c r="E418" i="5"/>
  <c r="F418" i="5"/>
  <c r="G418" i="5" s="1"/>
  <c r="H418" i="5" s="1"/>
  <c r="Q418" i="5"/>
  <c r="E419" i="5"/>
  <c r="F419" i="5" s="1"/>
  <c r="G419" i="5" s="1"/>
  <c r="H419" i="5" s="1"/>
  <c r="Q419" i="5"/>
  <c r="E420" i="5"/>
  <c r="F420" i="5"/>
  <c r="G420" i="5"/>
  <c r="H420" i="5" s="1"/>
  <c r="Q420" i="5"/>
  <c r="E421" i="5"/>
  <c r="F421" i="5" s="1"/>
  <c r="G421" i="5" s="1"/>
  <c r="H421" i="5" s="1"/>
  <c r="Q421" i="5"/>
  <c r="E422" i="5"/>
  <c r="F422" i="5"/>
  <c r="G422" i="5" s="1"/>
  <c r="H422" i="5" s="1"/>
  <c r="Q422" i="5"/>
  <c r="E423" i="5"/>
  <c r="F423" i="5" s="1"/>
  <c r="G423" i="5" s="1"/>
  <c r="H423" i="5"/>
  <c r="Q423" i="5"/>
  <c r="E424" i="5"/>
  <c r="F424" i="5"/>
  <c r="G424" i="5" s="1"/>
  <c r="H424" i="5" s="1"/>
  <c r="Q424" i="5"/>
  <c r="E425" i="5"/>
  <c r="F425" i="5"/>
  <c r="G425" i="5"/>
  <c r="H425" i="5" s="1"/>
  <c r="Q425" i="5"/>
  <c r="E426" i="5"/>
  <c r="F426" i="5"/>
  <c r="G426" i="5" s="1"/>
  <c r="H426" i="5" s="1"/>
  <c r="Q426" i="5"/>
  <c r="E427" i="5"/>
  <c r="F427" i="5" s="1"/>
  <c r="G427" i="5" s="1"/>
  <c r="H427" i="5" s="1"/>
  <c r="Q427" i="5"/>
  <c r="E428" i="5"/>
  <c r="F428" i="5"/>
  <c r="G428" i="5"/>
  <c r="H428" i="5" s="1"/>
  <c r="Q428" i="5"/>
  <c r="E429" i="5"/>
  <c r="F429" i="5" s="1"/>
  <c r="G429" i="5"/>
  <c r="H429" i="5" s="1"/>
  <c r="Q429" i="5"/>
  <c r="E430" i="5"/>
  <c r="F430" i="5"/>
  <c r="G430" i="5" s="1"/>
  <c r="H430" i="5" s="1"/>
  <c r="Q430" i="5"/>
  <c r="E431" i="5"/>
  <c r="F431" i="5" s="1"/>
  <c r="G431" i="5" s="1"/>
  <c r="H431" i="5" s="1"/>
  <c r="Q431" i="5"/>
  <c r="E432" i="5"/>
  <c r="F432" i="5"/>
  <c r="G432" i="5" s="1"/>
  <c r="H432" i="5" s="1"/>
  <c r="Q432" i="5"/>
  <c r="E433" i="5"/>
  <c r="F433" i="5"/>
  <c r="G433" i="5" s="1"/>
  <c r="H433" i="5" s="1"/>
  <c r="Q433" i="5"/>
  <c r="E434" i="5"/>
  <c r="F434" i="5"/>
  <c r="G434" i="5" s="1"/>
  <c r="H434" i="5" s="1"/>
  <c r="Q434" i="5"/>
  <c r="E435" i="5"/>
  <c r="F435" i="5" s="1"/>
  <c r="G435" i="5" s="1"/>
  <c r="H435" i="5" s="1"/>
  <c r="Q435" i="5"/>
  <c r="E436" i="5"/>
  <c r="F436" i="5"/>
  <c r="G436" i="5"/>
  <c r="H436" i="5"/>
  <c r="Q436" i="5"/>
  <c r="E437" i="5"/>
  <c r="F437" i="5" s="1"/>
  <c r="G437" i="5"/>
  <c r="H437" i="5" s="1"/>
  <c r="Q437" i="5"/>
  <c r="E438" i="5"/>
  <c r="F438" i="5" s="1"/>
  <c r="G438" i="5" s="1"/>
  <c r="H438" i="5" s="1"/>
  <c r="Q438" i="5"/>
  <c r="E439" i="5"/>
  <c r="F439" i="5" s="1"/>
  <c r="G439" i="5" s="1"/>
  <c r="H439" i="5" s="1"/>
  <c r="Q439" i="5"/>
  <c r="E440" i="5"/>
  <c r="F440" i="5"/>
  <c r="G440" i="5" s="1"/>
  <c r="H440" i="5" s="1"/>
  <c r="Q440" i="5"/>
  <c r="E441" i="5"/>
  <c r="F441" i="5"/>
  <c r="G441" i="5" s="1"/>
  <c r="H441" i="5" s="1"/>
  <c r="Q441" i="5"/>
  <c r="E442" i="5"/>
  <c r="F442" i="5"/>
  <c r="G442" i="5" s="1"/>
  <c r="H442" i="5" s="1"/>
  <c r="Q442" i="5"/>
  <c r="E443" i="5"/>
  <c r="F443" i="5" s="1"/>
  <c r="G443" i="5" s="1"/>
  <c r="H443" i="5" s="1"/>
  <c r="Q443" i="5"/>
  <c r="E444" i="5"/>
  <c r="F444" i="5"/>
  <c r="G444" i="5"/>
  <c r="H444" i="5"/>
  <c r="Q444" i="5"/>
  <c r="E445" i="5"/>
  <c r="F445" i="5" s="1"/>
  <c r="G445" i="5" s="1"/>
  <c r="H445" i="5" s="1"/>
  <c r="Q445" i="5"/>
  <c r="E446" i="5"/>
  <c r="F446" i="5" s="1"/>
  <c r="G446" i="5" s="1"/>
  <c r="H446" i="5" s="1"/>
  <c r="Q446" i="5"/>
  <c r="E447" i="5"/>
  <c r="F447" i="5" s="1"/>
  <c r="G447" i="5" s="1"/>
  <c r="H447" i="5" s="1"/>
  <c r="Q447" i="5"/>
  <c r="E448" i="5"/>
  <c r="F448" i="5"/>
  <c r="G448" i="5" s="1"/>
  <c r="H448" i="5" s="1"/>
  <c r="Q448" i="5"/>
  <c r="E449" i="5"/>
  <c r="F449" i="5"/>
  <c r="G449" i="5" s="1"/>
  <c r="H449" i="5" s="1"/>
  <c r="Q449" i="5"/>
  <c r="E450" i="5"/>
  <c r="F450" i="5"/>
  <c r="G450" i="5" s="1"/>
  <c r="H450" i="5" s="1"/>
  <c r="Q450" i="5"/>
  <c r="E451" i="5"/>
  <c r="F451" i="5" s="1"/>
  <c r="G451" i="5"/>
  <c r="H451" i="5" s="1"/>
  <c r="Q451" i="5"/>
  <c r="E452" i="5"/>
  <c r="F452" i="5"/>
  <c r="G452" i="5"/>
  <c r="H452" i="5"/>
  <c r="Q452" i="5"/>
  <c r="E453" i="5"/>
  <c r="F453" i="5" s="1"/>
  <c r="G453" i="5"/>
  <c r="H453" i="5" s="1"/>
  <c r="Q453" i="5"/>
  <c r="E454" i="5"/>
  <c r="F454" i="5" s="1"/>
  <c r="G454" i="5" s="1"/>
  <c r="H454" i="5" s="1"/>
  <c r="Q454" i="5"/>
  <c r="E455" i="5"/>
  <c r="F455" i="5" s="1"/>
  <c r="G455" i="5" s="1"/>
  <c r="H455" i="5" s="1"/>
  <c r="Q455" i="5"/>
  <c r="E456" i="5"/>
  <c r="F456" i="5"/>
  <c r="G456" i="5" s="1"/>
  <c r="H456" i="5" s="1"/>
  <c r="Q456" i="5"/>
  <c r="E457" i="5"/>
  <c r="F457" i="5"/>
  <c r="G457" i="5" s="1"/>
  <c r="H457" i="5" s="1"/>
  <c r="Q457" i="5"/>
  <c r="E458" i="5"/>
  <c r="F458" i="5"/>
  <c r="G458" i="5" s="1"/>
  <c r="H458" i="5" s="1"/>
  <c r="Q458" i="5"/>
  <c r="E459" i="5"/>
  <c r="F459" i="5" s="1"/>
  <c r="G459" i="5"/>
  <c r="H459" i="5" s="1"/>
  <c r="Q459" i="5"/>
  <c r="E460" i="5"/>
  <c r="F460" i="5"/>
  <c r="G460" i="5"/>
  <c r="H460" i="5" s="1"/>
  <c r="Q460" i="5"/>
  <c r="E461" i="5"/>
  <c r="F461" i="5" s="1"/>
  <c r="G461" i="5"/>
  <c r="H461" i="5" s="1"/>
  <c r="Q461" i="5"/>
  <c r="E462" i="5"/>
  <c r="F462" i="5"/>
  <c r="G462" i="5" s="1"/>
  <c r="H462" i="5"/>
  <c r="Q462" i="5"/>
  <c r="E463" i="5"/>
  <c r="F463" i="5" s="1"/>
  <c r="G463" i="5" s="1"/>
  <c r="J463" i="5" s="1"/>
  <c r="Q463" i="5"/>
  <c r="E464" i="5"/>
  <c r="F464" i="5"/>
  <c r="G464" i="5" s="1"/>
  <c r="H464" i="5"/>
  <c r="Q464" i="5"/>
  <c r="E465" i="5"/>
  <c r="F465" i="5"/>
  <c r="G465" i="5" s="1"/>
  <c r="H465" i="5" s="1"/>
  <c r="Q465" i="5"/>
  <c r="E466" i="5"/>
  <c r="F466" i="5"/>
  <c r="G466" i="5" s="1"/>
  <c r="J466" i="5"/>
  <c r="Q466" i="5"/>
  <c r="E467" i="5"/>
  <c r="F467" i="5" s="1"/>
  <c r="G467" i="5" s="1"/>
  <c r="J467" i="5" s="1"/>
  <c r="Q467" i="5"/>
  <c r="E468" i="5"/>
  <c r="F468" i="5"/>
  <c r="G468" i="5" s="1"/>
  <c r="J468" i="5"/>
  <c r="Q468" i="5"/>
  <c r="E469" i="5"/>
  <c r="F469" i="5" s="1"/>
  <c r="G469" i="5" s="1"/>
  <c r="J469" i="5" s="1"/>
  <c r="Q469" i="5"/>
  <c r="E470" i="5"/>
  <c r="F470" i="5" s="1"/>
  <c r="G470" i="5" s="1"/>
  <c r="H470" i="5" s="1"/>
  <c r="Q470" i="5"/>
  <c r="E471" i="5"/>
  <c r="F471" i="5" s="1"/>
  <c r="G471" i="5" s="1"/>
  <c r="H471" i="5" s="1"/>
  <c r="Q471" i="5"/>
  <c r="E472" i="5"/>
  <c r="F472" i="5"/>
  <c r="G472" i="5" s="1"/>
  <c r="H472" i="5" s="1"/>
  <c r="Q472" i="5"/>
  <c r="E473" i="5"/>
  <c r="F473" i="5" s="1"/>
  <c r="G473" i="5" s="1"/>
  <c r="H473" i="5" s="1"/>
  <c r="Q473" i="5"/>
  <c r="E474" i="5"/>
  <c r="F474" i="5"/>
  <c r="G474" i="5" s="1"/>
  <c r="H474" i="5" s="1"/>
  <c r="Q474" i="5"/>
  <c r="E475" i="5"/>
  <c r="F475" i="5" s="1"/>
  <c r="G475" i="5" s="1"/>
  <c r="H475" i="5" s="1"/>
  <c r="Q475" i="5"/>
  <c r="E476" i="5"/>
  <c r="F476" i="5"/>
  <c r="G476" i="5" s="1"/>
  <c r="H476" i="5" s="1"/>
  <c r="Q476" i="5"/>
  <c r="E477" i="5"/>
  <c r="F477" i="5" s="1"/>
  <c r="G477" i="5" s="1"/>
  <c r="H477" i="5" s="1"/>
  <c r="Q477" i="5"/>
  <c r="E478" i="5"/>
  <c r="F478" i="5"/>
  <c r="G478" i="5" s="1"/>
  <c r="H478" i="5" s="1"/>
  <c r="Q478" i="5"/>
  <c r="E479" i="5"/>
  <c r="F479" i="5" s="1"/>
  <c r="G479" i="5" s="1"/>
  <c r="H479" i="5" s="1"/>
  <c r="Q479" i="5"/>
  <c r="E480" i="5"/>
  <c r="F480" i="5"/>
  <c r="G480" i="5" s="1"/>
  <c r="H480" i="5" s="1"/>
  <c r="Q480" i="5"/>
  <c r="E481" i="5"/>
  <c r="F481" i="5"/>
  <c r="G481" i="5" s="1"/>
  <c r="H481" i="5" s="1"/>
  <c r="Q481" i="5"/>
  <c r="E482" i="5"/>
  <c r="F482" i="5"/>
  <c r="G482" i="5" s="1"/>
  <c r="H482" i="5" s="1"/>
  <c r="Q482" i="5"/>
  <c r="E483" i="5"/>
  <c r="F483" i="5" s="1"/>
  <c r="U483" i="5" s="1"/>
  <c r="Q483" i="5"/>
  <c r="E484" i="5"/>
  <c r="F484" i="5" s="1"/>
  <c r="G484" i="5" s="1"/>
  <c r="H484" i="5" s="1"/>
  <c r="Q484" i="5"/>
  <c r="E485" i="5"/>
  <c r="F485" i="5"/>
  <c r="G485" i="5"/>
  <c r="H485" i="5" s="1"/>
  <c r="Q485" i="5"/>
  <c r="E486" i="5"/>
  <c r="F486" i="5"/>
  <c r="G486" i="5" s="1"/>
  <c r="H486" i="5" s="1"/>
  <c r="Q486" i="5"/>
  <c r="E487" i="5"/>
  <c r="F487" i="5" s="1"/>
  <c r="G487" i="5" s="1"/>
  <c r="H487" i="5" s="1"/>
  <c r="Q487" i="5"/>
  <c r="E488" i="5"/>
  <c r="F488" i="5" s="1"/>
  <c r="G488" i="5"/>
  <c r="H488" i="5" s="1"/>
  <c r="Q488" i="5"/>
  <c r="E489" i="5"/>
  <c r="F489" i="5"/>
  <c r="G489" i="5" s="1"/>
  <c r="H489" i="5" s="1"/>
  <c r="Q489" i="5"/>
  <c r="E490" i="5"/>
  <c r="F490" i="5" s="1"/>
  <c r="G490" i="5" s="1"/>
  <c r="H490" i="5" s="1"/>
  <c r="Q490" i="5"/>
  <c r="E491" i="5"/>
  <c r="F491" i="5" s="1"/>
  <c r="U491" i="5" s="1"/>
  <c r="Q491" i="5"/>
  <c r="E492" i="5"/>
  <c r="F492" i="5"/>
  <c r="G492" i="5" s="1"/>
  <c r="H492" i="5" s="1"/>
  <c r="Q492" i="5"/>
  <c r="E493" i="5"/>
  <c r="F493" i="5" s="1"/>
  <c r="G493" i="5" s="1"/>
  <c r="H493" i="5" s="1"/>
  <c r="Q493" i="5"/>
  <c r="E494" i="5"/>
  <c r="F494" i="5"/>
  <c r="G494" i="5" s="1"/>
  <c r="H494" i="5" s="1"/>
  <c r="Q494" i="5"/>
  <c r="E495" i="5"/>
  <c r="F495" i="5" s="1"/>
  <c r="G495" i="5" s="1"/>
  <c r="H495" i="5" s="1"/>
  <c r="Q495" i="5"/>
  <c r="E496" i="5"/>
  <c r="F496" i="5" s="1"/>
  <c r="G496" i="5" s="1"/>
  <c r="H496" i="5" s="1"/>
  <c r="Q496" i="5"/>
  <c r="E497" i="5"/>
  <c r="F497" i="5" s="1"/>
  <c r="G497" i="5" s="1"/>
  <c r="H497" i="5" s="1"/>
  <c r="Q497" i="5"/>
  <c r="E498" i="5"/>
  <c r="F498" i="5"/>
  <c r="G498" i="5" s="1"/>
  <c r="H498" i="5"/>
  <c r="Q498" i="5"/>
  <c r="E499" i="5"/>
  <c r="F499" i="5" s="1"/>
  <c r="G499" i="5" s="1"/>
  <c r="H499" i="5" s="1"/>
  <c r="Q499" i="5"/>
  <c r="E500" i="5"/>
  <c r="F500" i="5" s="1"/>
  <c r="G500" i="5" s="1"/>
  <c r="H500" i="5"/>
  <c r="Q500" i="5"/>
  <c r="E501" i="5"/>
  <c r="F501" i="5" s="1"/>
  <c r="G501" i="5" s="1"/>
  <c r="H501" i="5" s="1"/>
  <c r="Q501" i="5"/>
  <c r="E502" i="5"/>
  <c r="F502" i="5"/>
  <c r="G502" i="5" s="1"/>
  <c r="H502" i="5" s="1"/>
  <c r="Q502" i="5"/>
  <c r="E503" i="5"/>
  <c r="F503" i="5"/>
  <c r="G503" i="5" s="1"/>
  <c r="H503" i="5" s="1"/>
  <c r="Q503" i="5"/>
  <c r="E504" i="5"/>
  <c r="F504" i="5" s="1"/>
  <c r="G504" i="5" s="1"/>
  <c r="H504" i="5" s="1"/>
  <c r="Q504" i="5"/>
  <c r="E505" i="5"/>
  <c r="F505" i="5" s="1"/>
  <c r="G505" i="5" s="1"/>
  <c r="J505" i="5" s="1"/>
  <c r="Q505" i="5"/>
  <c r="E506" i="5"/>
  <c r="F506" i="5" s="1"/>
  <c r="G506" i="5" s="1"/>
  <c r="J506" i="5" s="1"/>
  <c r="Q506" i="5"/>
  <c r="E507" i="5"/>
  <c r="F507" i="5"/>
  <c r="G507" i="5" s="1"/>
  <c r="J507" i="5" s="1"/>
  <c r="Q507" i="5"/>
  <c r="E508" i="5"/>
  <c r="F508" i="5" s="1"/>
  <c r="G508" i="5" s="1"/>
  <c r="J508" i="5"/>
  <c r="Q508" i="5"/>
  <c r="E509" i="5"/>
  <c r="F509" i="5" s="1"/>
  <c r="G509" i="5" s="1"/>
  <c r="J509" i="5" s="1"/>
  <c r="Q509" i="5"/>
  <c r="E510" i="5"/>
  <c r="F510" i="5"/>
  <c r="G510" i="5" s="1"/>
  <c r="H510" i="5" s="1"/>
  <c r="Q510" i="5"/>
  <c r="E511" i="5"/>
  <c r="F511" i="5"/>
  <c r="G511" i="5" s="1"/>
  <c r="J511" i="5" s="1"/>
  <c r="Q511" i="5"/>
  <c r="E512" i="5"/>
  <c r="F512" i="5" s="1"/>
  <c r="G512" i="5" s="1"/>
  <c r="J512" i="5" s="1"/>
  <c r="Q512" i="5"/>
  <c r="E513" i="5"/>
  <c r="F513" i="5" s="1"/>
  <c r="G513" i="5" s="1"/>
  <c r="J513" i="5" s="1"/>
  <c r="Q513" i="5"/>
  <c r="E514" i="5"/>
  <c r="F514" i="5" s="1"/>
  <c r="G514" i="5" s="1"/>
  <c r="K514" i="5" s="1"/>
  <c r="Q514" i="5"/>
  <c r="E515" i="5"/>
  <c r="F515" i="5"/>
  <c r="G515" i="5" s="1"/>
  <c r="H515" i="5" s="1"/>
  <c r="Q515" i="5"/>
  <c r="E516" i="5"/>
  <c r="F516" i="5" s="1"/>
  <c r="G516" i="5" s="1"/>
  <c r="I516" i="5"/>
  <c r="Q516" i="5"/>
  <c r="E518" i="5"/>
  <c r="F518" i="5" s="1"/>
  <c r="G518" i="5" s="1"/>
  <c r="J518" i="5"/>
  <c r="Q518" i="5"/>
  <c r="E519" i="5"/>
  <c r="F519" i="5"/>
  <c r="G519" i="5"/>
  <c r="J519" i="5" s="1"/>
  <c r="Q519" i="5"/>
  <c r="E520" i="5"/>
  <c r="F520" i="5"/>
  <c r="G520" i="5" s="1"/>
  <c r="J520" i="5" s="1"/>
  <c r="Q520" i="5"/>
  <c r="E521" i="5"/>
  <c r="F521" i="5" s="1"/>
  <c r="G521" i="5" s="1"/>
  <c r="J521" i="5" s="1"/>
  <c r="Q521" i="5"/>
  <c r="E522" i="5"/>
  <c r="F522" i="5" s="1"/>
  <c r="G522" i="5"/>
  <c r="J522" i="5"/>
  <c r="Q522" i="5"/>
  <c r="E523" i="5"/>
  <c r="F523" i="5" s="1"/>
  <c r="G523" i="5"/>
  <c r="J523" i="5" s="1"/>
  <c r="Q523" i="5"/>
  <c r="E525" i="5"/>
  <c r="F525" i="5" s="1"/>
  <c r="G525" i="5" s="1"/>
  <c r="J525" i="5" s="1"/>
  <c r="Q525" i="5"/>
  <c r="E526" i="5"/>
  <c r="F526" i="5" s="1"/>
  <c r="G526" i="5" s="1"/>
  <c r="J526" i="5" s="1"/>
  <c r="Q526" i="5"/>
  <c r="E527" i="5"/>
  <c r="F527" i="5" s="1"/>
  <c r="G527" i="5" s="1"/>
  <c r="J527" i="5"/>
  <c r="Q527" i="5"/>
  <c r="E528" i="5"/>
  <c r="F528" i="5"/>
  <c r="G528" i="5"/>
  <c r="K528" i="5" s="1"/>
  <c r="Q528" i="5"/>
  <c r="E529" i="5"/>
  <c r="F529" i="5"/>
  <c r="G529" i="5" s="1"/>
  <c r="K529" i="5" s="1"/>
  <c r="Q529" i="5"/>
  <c r="E532" i="5"/>
  <c r="F532" i="5" s="1"/>
  <c r="G532" i="5" s="1"/>
  <c r="K532" i="5" s="1"/>
  <c r="Q532" i="5"/>
  <c r="E533" i="5"/>
  <c r="F533" i="5" s="1"/>
  <c r="G533" i="5"/>
  <c r="K533" i="5" s="1"/>
  <c r="Q533" i="5"/>
  <c r="E534" i="5"/>
  <c r="F534" i="5" s="1"/>
  <c r="G534" i="5"/>
  <c r="K534" i="5" s="1"/>
  <c r="Q534" i="5"/>
  <c r="E538" i="5"/>
  <c r="F538" i="5"/>
  <c r="G538" i="5" s="1"/>
  <c r="K538" i="5" s="1"/>
  <c r="Q538" i="5"/>
  <c r="E539" i="5"/>
  <c r="F539" i="5" s="1"/>
  <c r="G539" i="5" s="1"/>
  <c r="K539" i="5" s="1"/>
  <c r="Q539" i="5"/>
  <c r="E540" i="5"/>
  <c r="F540" i="5" s="1"/>
  <c r="G540" i="5" s="1"/>
  <c r="K540" i="5"/>
  <c r="Q540" i="5"/>
  <c r="E541" i="5"/>
  <c r="F541" i="5"/>
  <c r="G541" i="5" s="1"/>
  <c r="K541" i="5" s="1"/>
  <c r="Q541" i="5"/>
  <c r="E547" i="5"/>
  <c r="F547" i="5"/>
  <c r="G547" i="5" s="1"/>
  <c r="K547" i="5" s="1"/>
  <c r="Q547" i="5"/>
  <c r="E548" i="5"/>
  <c r="F548" i="5" s="1"/>
  <c r="G548" i="5" s="1"/>
  <c r="K548" i="5" s="1"/>
  <c r="Q548" i="5"/>
  <c r="E549" i="5"/>
  <c r="F549" i="5" s="1"/>
  <c r="G549" i="5" s="1"/>
  <c r="K549" i="5" s="1"/>
  <c r="Q549" i="5"/>
  <c r="E550" i="5"/>
  <c r="F550" i="5" s="1"/>
  <c r="G550" i="5"/>
  <c r="J550" i="5" s="1"/>
  <c r="Q550" i="5"/>
  <c r="E551" i="5"/>
  <c r="F551" i="5"/>
  <c r="G551" i="5" s="1"/>
  <c r="K551" i="5" s="1"/>
  <c r="Q551" i="5"/>
  <c r="E552" i="5"/>
  <c r="F552" i="5" s="1"/>
  <c r="G552" i="5" s="1"/>
  <c r="K552" i="5"/>
  <c r="Q552" i="5"/>
  <c r="E553" i="5"/>
  <c r="F553" i="5" s="1"/>
  <c r="G553" i="5" s="1"/>
  <c r="J553" i="5" s="1"/>
  <c r="Q553" i="5"/>
  <c r="E554" i="5"/>
  <c r="F554" i="5"/>
  <c r="G554" i="5" s="1"/>
  <c r="K554" i="5" s="1"/>
  <c r="Q554" i="5"/>
  <c r="E555" i="5"/>
  <c r="F555" i="5"/>
  <c r="G555" i="5" s="1"/>
  <c r="K555" i="5" s="1"/>
  <c r="Q555" i="5"/>
  <c r="E556" i="5"/>
  <c r="F556" i="5" s="1"/>
  <c r="G556" i="5" s="1"/>
  <c r="K556" i="5" s="1"/>
  <c r="Q556" i="5"/>
  <c r="E557" i="5"/>
  <c r="F557" i="5" s="1"/>
  <c r="G557" i="5" s="1"/>
  <c r="K557" i="5" s="1"/>
  <c r="Q557" i="5"/>
  <c r="E558" i="5"/>
  <c r="F558" i="5" s="1"/>
  <c r="G558" i="5" s="1"/>
  <c r="K558" i="5" s="1"/>
  <c r="Q558" i="5"/>
  <c r="E559" i="5"/>
  <c r="F559" i="5" s="1"/>
  <c r="G559" i="5" s="1"/>
  <c r="K559" i="5" s="1"/>
  <c r="Q559" i="5"/>
  <c r="E560" i="5"/>
  <c r="F560" i="5" s="1"/>
  <c r="G560" i="5" s="1"/>
  <c r="K560" i="5"/>
  <c r="Q560" i="5"/>
  <c r="E561" i="5"/>
  <c r="F561" i="5" s="1"/>
  <c r="G561" i="5" s="1"/>
  <c r="K561" i="5"/>
  <c r="Q561" i="5"/>
  <c r="E562" i="5"/>
  <c r="F562" i="5"/>
  <c r="G562" i="5"/>
  <c r="K562" i="5" s="1"/>
  <c r="Q562" i="5"/>
  <c r="E563" i="5"/>
  <c r="F563" i="5"/>
  <c r="G563" i="5" s="1"/>
  <c r="K563" i="5" s="1"/>
  <c r="Q563" i="5"/>
  <c r="E564" i="5"/>
  <c r="F564" i="5" s="1"/>
  <c r="G564" i="5" s="1"/>
  <c r="K564" i="5" s="1"/>
  <c r="Q564" i="5"/>
  <c r="E565" i="5"/>
  <c r="F565" i="5" s="1"/>
  <c r="G565" i="5"/>
  <c r="K565" i="5"/>
  <c r="Q565" i="5"/>
  <c r="E566" i="5"/>
  <c r="F566" i="5" s="1"/>
  <c r="G566" i="5"/>
  <c r="K566" i="5" s="1"/>
  <c r="Q566" i="5"/>
  <c r="E567" i="5"/>
  <c r="F567" i="5" s="1"/>
  <c r="G567" i="5" s="1"/>
  <c r="K567" i="5" s="1"/>
  <c r="Q567" i="5"/>
  <c r="E568" i="5"/>
  <c r="F568" i="5" s="1"/>
  <c r="G568" i="5" s="1"/>
  <c r="K568" i="5"/>
  <c r="Q568" i="5"/>
  <c r="E569" i="5"/>
  <c r="F569" i="5" s="1"/>
  <c r="G569" i="5" s="1"/>
  <c r="K569" i="5"/>
  <c r="Q569" i="5"/>
  <c r="E570" i="5"/>
  <c r="F570" i="5"/>
  <c r="G570" i="5"/>
  <c r="K570" i="5" s="1"/>
  <c r="Q570" i="5"/>
  <c r="E571" i="5"/>
  <c r="F571" i="5"/>
  <c r="G571" i="5" s="1"/>
  <c r="K571" i="5" s="1"/>
  <c r="Q571" i="5"/>
  <c r="E572" i="5"/>
  <c r="F572" i="5" s="1"/>
  <c r="G572" i="5" s="1"/>
  <c r="K572" i="5" s="1"/>
  <c r="Q572" i="5"/>
  <c r="E573" i="5"/>
  <c r="F573" i="5" s="1"/>
  <c r="G573" i="5"/>
  <c r="K573" i="5"/>
  <c r="Q573" i="5"/>
  <c r="E574" i="5"/>
  <c r="F574" i="5" s="1"/>
  <c r="G574" i="5"/>
  <c r="K574" i="5" s="1"/>
  <c r="Q574" i="5"/>
  <c r="E575" i="5"/>
  <c r="F575" i="5"/>
  <c r="G575" i="5" s="1"/>
  <c r="K575" i="5" s="1"/>
  <c r="Q575" i="5"/>
  <c r="E576" i="5"/>
  <c r="F576" i="5" s="1"/>
  <c r="G576" i="5" s="1"/>
  <c r="K576" i="5" s="1"/>
  <c r="Q576" i="5"/>
  <c r="E577" i="5"/>
  <c r="F577" i="5" s="1"/>
  <c r="G577" i="5" s="1"/>
  <c r="K577" i="5" s="1"/>
  <c r="Q577" i="5"/>
  <c r="E578" i="5"/>
  <c r="F578" i="5"/>
  <c r="G578" i="5"/>
  <c r="K578" i="5" s="1"/>
  <c r="Q578" i="5"/>
  <c r="E579" i="5"/>
  <c r="F579" i="5"/>
  <c r="G579" i="5" s="1"/>
  <c r="K579" i="5" s="1"/>
  <c r="Q579" i="5"/>
  <c r="E580" i="5"/>
  <c r="F580" i="5" s="1"/>
  <c r="G580" i="5" s="1"/>
  <c r="K580" i="5" s="1"/>
  <c r="Q580" i="5"/>
  <c r="E581" i="5"/>
  <c r="F581" i="5" s="1"/>
  <c r="G581" i="5"/>
  <c r="K581" i="5" s="1"/>
  <c r="Q581" i="5"/>
  <c r="E582" i="5"/>
  <c r="F582" i="5" s="1"/>
  <c r="G582" i="5" s="1"/>
  <c r="K582" i="5" s="1"/>
  <c r="Q582" i="5"/>
  <c r="E583" i="5"/>
  <c r="F583" i="5"/>
  <c r="G583" i="5" s="1"/>
  <c r="K583" i="5" s="1"/>
  <c r="Q583" i="5"/>
  <c r="E584" i="5"/>
  <c r="F584" i="5" s="1"/>
  <c r="G584" i="5" s="1"/>
  <c r="K584" i="5"/>
  <c r="Q584" i="5"/>
  <c r="E585" i="5"/>
  <c r="F585" i="5" s="1"/>
  <c r="G585" i="5" s="1"/>
  <c r="K585" i="5" s="1"/>
  <c r="Q585" i="5"/>
  <c r="E586" i="5"/>
  <c r="F586" i="5"/>
  <c r="G586" i="5" s="1"/>
  <c r="K586" i="5" s="1"/>
  <c r="Q586" i="5"/>
  <c r="E587" i="5"/>
  <c r="F587" i="5"/>
  <c r="G587" i="5" s="1"/>
  <c r="K587" i="5" s="1"/>
  <c r="Q587" i="5"/>
  <c r="E589" i="5"/>
  <c r="F589" i="5" s="1"/>
  <c r="G589" i="5" s="1"/>
  <c r="K589" i="5" s="1"/>
  <c r="Q589" i="5"/>
  <c r="E590" i="5"/>
  <c r="F590" i="5" s="1"/>
  <c r="G590" i="5" s="1"/>
  <c r="K590" i="5" s="1"/>
  <c r="Q590" i="5"/>
  <c r="E591" i="5"/>
  <c r="F591" i="5" s="1"/>
  <c r="G591" i="5" s="1"/>
  <c r="K591" i="5" s="1"/>
  <c r="Q591" i="5"/>
  <c r="E592" i="5"/>
  <c r="F592" i="5"/>
  <c r="G592" i="5" s="1"/>
  <c r="K592" i="5" s="1"/>
  <c r="Q592" i="5"/>
  <c r="E593" i="5"/>
  <c r="F593" i="5" s="1"/>
  <c r="G593" i="5" s="1"/>
  <c r="K593" i="5"/>
  <c r="Q593" i="5"/>
  <c r="E594" i="5"/>
  <c r="F594" i="5" s="1"/>
  <c r="G594" i="5" s="1"/>
  <c r="K594" i="5"/>
  <c r="Q594" i="5"/>
  <c r="E595" i="5"/>
  <c r="F595" i="5"/>
  <c r="G595" i="5"/>
  <c r="K595" i="5"/>
  <c r="Q595" i="5"/>
  <c r="E596" i="5"/>
  <c r="F596" i="5"/>
  <c r="G596" i="5" s="1"/>
  <c r="K596" i="5" s="1"/>
  <c r="Q596" i="5"/>
  <c r="E597" i="5"/>
  <c r="F597" i="5" s="1"/>
  <c r="G597" i="5" s="1"/>
  <c r="K597" i="5" s="1"/>
  <c r="Q597" i="5"/>
  <c r="E598" i="5"/>
  <c r="F598" i="5" s="1"/>
  <c r="G598" i="5" s="1"/>
  <c r="K598" i="5" s="1"/>
  <c r="Q598" i="5"/>
  <c r="E599" i="5"/>
  <c r="F599" i="5" s="1"/>
  <c r="G599" i="5"/>
  <c r="K599" i="5" s="1"/>
  <c r="Q599" i="5"/>
  <c r="E600" i="5"/>
  <c r="F600" i="5"/>
  <c r="G600" i="5" s="1"/>
  <c r="K600" i="5" s="1"/>
  <c r="Q600" i="5"/>
  <c r="E603" i="5"/>
  <c r="F603" i="5"/>
  <c r="G603" i="5" s="1"/>
  <c r="J603" i="5"/>
  <c r="Q603" i="5"/>
  <c r="E604" i="5"/>
  <c r="F604" i="5" s="1"/>
  <c r="G604" i="5" s="1"/>
  <c r="J604" i="5"/>
  <c r="Q604" i="5"/>
  <c r="E605" i="5"/>
  <c r="F605" i="5"/>
  <c r="G605" i="5"/>
  <c r="J605" i="5"/>
  <c r="Q605" i="5"/>
  <c r="E606" i="5"/>
  <c r="F606" i="5"/>
  <c r="G606" i="5" s="1"/>
  <c r="K606" i="5" s="1"/>
  <c r="Q606" i="5"/>
  <c r="E607" i="5"/>
  <c r="F607" i="5"/>
  <c r="G607" i="5" s="1"/>
  <c r="K607" i="5" s="1"/>
  <c r="Q607" i="5"/>
  <c r="E608" i="5"/>
  <c r="F608" i="5" s="1"/>
  <c r="G608" i="5"/>
  <c r="K608" i="5"/>
  <c r="Q608" i="5"/>
  <c r="E609" i="5"/>
  <c r="F609" i="5" s="1"/>
  <c r="G609" i="5"/>
  <c r="K609" i="5"/>
  <c r="Q609" i="5"/>
  <c r="E610" i="5"/>
  <c r="F610" i="5"/>
  <c r="G610" i="5"/>
  <c r="K610" i="5" s="1"/>
  <c r="Q610" i="5"/>
  <c r="E611" i="5"/>
  <c r="F611" i="5"/>
  <c r="G611" i="5" s="1"/>
  <c r="K611" i="5"/>
  <c r="Q611" i="5"/>
  <c r="E612" i="5"/>
  <c r="F612" i="5" s="1"/>
  <c r="G612" i="5" s="1"/>
  <c r="K612" i="5"/>
  <c r="Q612" i="5"/>
  <c r="E615" i="5"/>
  <c r="F615" i="5"/>
  <c r="U615" i="5"/>
  <c r="Q615" i="5"/>
  <c r="E616" i="5"/>
  <c r="F616" i="5" s="1"/>
  <c r="G616" i="5" s="1"/>
  <c r="K616" i="5" s="1"/>
  <c r="Q616" i="5"/>
  <c r="E617" i="5"/>
  <c r="F617" i="5" s="1"/>
  <c r="G617" i="5" s="1"/>
  <c r="K617" i="5" s="1"/>
  <c r="Q617" i="5"/>
  <c r="E618" i="5"/>
  <c r="F618" i="5" s="1"/>
  <c r="G618" i="5" s="1"/>
  <c r="K618" i="5" s="1"/>
  <c r="Q618" i="5"/>
  <c r="E619" i="5"/>
  <c r="F619" i="5" s="1"/>
  <c r="G619" i="5" s="1"/>
  <c r="K619" i="5" s="1"/>
  <c r="Q619" i="5"/>
  <c r="E620" i="5"/>
  <c r="F620" i="5"/>
  <c r="G620" i="5" s="1"/>
  <c r="K620" i="5" s="1"/>
  <c r="Q620" i="5"/>
  <c r="E621" i="5"/>
  <c r="F621" i="5"/>
  <c r="G621" i="5"/>
  <c r="K621" i="5" s="1"/>
  <c r="Q621" i="5"/>
  <c r="E622" i="5"/>
  <c r="F622" i="5" s="1"/>
  <c r="G622" i="5" s="1"/>
  <c r="K622" i="5" s="1"/>
  <c r="Q622" i="5"/>
  <c r="E623" i="5"/>
  <c r="F623" i="5" s="1"/>
  <c r="G623" i="5" s="1"/>
  <c r="K623" i="5" s="1"/>
  <c r="Q623" i="5"/>
  <c r="E624" i="5"/>
  <c r="F624" i="5" s="1"/>
  <c r="G624" i="5"/>
  <c r="K624" i="5" s="1"/>
  <c r="Q624" i="5"/>
  <c r="E625" i="5"/>
  <c r="F625" i="5" s="1"/>
  <c r="G625" i="5" s="1"/>
  <c r="K625" i="5" s="1"/>
  <c r="Q625" i="5"/>
  <c r="E626" i="5"/>
  <c r="F626" i="5"/>
  <c r="G626" i="5" s="1"/>
  <c r="K626" i="5" s="1"/>
  <c r="Q626" i="5"/>
  <c r="E627" i="5"/>
  <c r="F627" i="5" s="1"/>
  <c r="G627" i="5" s="1"/>
  <c r="K627" i="5" s="1"/>
  <c r="Q627" i="5"/>
  <c r="E628" i="5"/>
  <c r="F628" i="5"/>
  <c r="G628" i="5"/>
  <c r="K628" i="5" s="1"/>
  <c r="Q628" i="5"/>
  <c r="E629" i="5"/>
  <c r="F629" i="5"/>
  <c r="G629" i="5" s="1"/>
  <c r="K629" i="5" s="1"/>
  <c r="Q629" i="5"/>
  <c r="E630" i="5"/>
  <c r="F630" i="5"/>
  <c r="G630" i="5" s="1"/>
  <c r="K630" i="5" s="1"/>
  <c r="Q630" i="5"/>
  <c r="E631" i="5"/>
  <c r="F631" i="5" s="1"/>
  <c r="G631" i="5"/>
  <c r="K631" i="5" s="1"/>
  <c r="Q631" i="5"/>
  <c r="E633" i="5"/>
  <c r="F633" i="5" s="1"/>
  <c r="G633" i="5"/>
  <c r="K633" i="5"/>
  <c r="Q633" i="5"/>
  <c r="E634" i="5"/>
  <c r="F634" i="5"/>
  <c r="G634" i="5" s="1"/>
  <c r="K634" i="5" s="1"/>
  <c r="Q634" i="5"/>
  <c r="E635" i="5"/>
  <c r="F635" i="5"/>
  <c r="G635" i="5" s="1"/>
  <c r="K635" i="5"/>
  <c r="Q635" i="5"/>
  <c r="E636" i="5"/>
  <c r="F636" i="5" s="1"/>
  <c r="G636" i="5" s="1"/>
  <c r="K636" i="5"/>
  <c r="Q636" i="5"/>
  <c r="E637" i="5"/>
  <c r="F637" i="5"/>
  <c r="G637" i="5"/>
  <c r="K637" i="5"/>
  <c r="Q637" i="5"/>
  <c r="E639" i="5"/>
  <c r="F639" i="5"/>
  <c r="G639" i="5" s="1"/>
  <c r="K639" i="5" s="1"/>
  <c r="Q639" i="5"/>
  <c r="E640" i="5"/>
  <c r="F640" i="5"/>
  <c r="G640" i="5" s="1"/>
  <c r="K640" i="5" s="1"/>
  <c r="Q640" i="5"/>
  <c r="E641" i="5"/>
  <c r="F641" i="5" s="1"/>
  <c r="G641" i="5"/>
  <c r="K641" i="5"/>
  <c r="Q641" i="5"/>
  <c r="E642" i="5"/>
  <c r="F642" i="5" s="1"/>
  <c r="G642" i="5"/>
  <c r="K642" i="5"/>
  <c r="Q642" i="5"/>
  <c r="E643" i="5"/>
  <c r="F643" i="5"/>
  <c r="G643" i="5"/>
  <c r="K643" i="5" s="1"/>
  <c r="Q643" i="5"/>
  <c r="E644" i="5"/>
  <c r="F644" i="5"/>
  <c r="G644" i="5" s="1"/>
  <c r="K644" i="5"/>
  <c r="Q644" i="5"/>
  <c r="E645" i="5"/>
  <c r="F645" i="5" s="1"/>
  <c r="G645" i="5" s="1"/>
  <c r="K645" i="5"/>
  <c r="Q645" i="5"/>
  <c r="E646" i="5"/>
  <c r="F646" i="5"/>
  <c r="G646" i="5"/>
  <c r="K646" i="5"/>
  <c r="Q646" i="5"/>
  <c r="E647" i="5"/>
  <c r="F647" i="5"/>
  <c r="G647" i="5"/>
  <c r="K647" i="5" s="1"/>
  <c r="Q647" i="5"/>
  <c r="E648" i="5"/>
  <c r="F648" i="5"/>
  <c r="G648" i="5" s="1"/>
  <c r="K648" i="5" s="1"/>
  <c r="Q648" i="5"/>
  <c r="E649" i="5"/>
  <c r="F649" i="5" s="1"/>
  <c r="G649" i="5" s="1"/>
  <c r="K649" i="5" s="1"/>
  <c r="Q649" i="5"/>
  <c r="E650" i="5"/>
  <c r="F650" i="5" s="1"/>
  <c r="G650" i="5" s="1"/>
  <c r="K650" i="5" s="1"/>
  <c r="Q650" i="5"/>
  <c r="E651" i="5"/>
  <c r="F651" i="5" s="1"/>
  <c r="G651" i="5" s="1"/>
  <c r="K651" i="5" s="1"/>
  <c r="Q651" i="5"/>
  <c r="E652" i="5"/>
  <c r="F652" i="5" s="1"/>
  <c r="G652" i="5" s="1"/>
  <c r="K652" i="5" s="1"/>
  <c r="Q652" i="5"/>
  <c r="E653" i="5"/>
  <c r="F653" i="5" s="1"/>
  <c r="G653" i="5" s="1"/>
  <c r="K653" i="5" s="1"/>
  <c r="Q653" i="5"/>
  <c r="E654" i="5"/>
  <c r="F654" i="5"/>
  <c r="G654" i="5" s="1"/>
  <c r="K654" i="5" s="1"/>
  <c r="Q654" i="5"/>
  <c r="E655" i="5"/>
  <c r="F655" i="5"/>
  <c r="G655" i="5"/>
  <c r="K655" i="5" s="1"/>
  <c r="Q655" i="5"/>
  <c r="E657" i="5"/>
  <c r="F657" i="5" s="1"/>
  <c r="G657" i="5" s="1"/>
  <c r="K657" i="5" s="1"/>
  <c r="Q657" i="5"/>
  <c r="E658" i="5"/>
  <c r="F658" i="5" s="1"/>
  <c r="G658" i="5"/>
  <c r="K658" i="5" s="1"/>
  <c r="Q658" i="5"/>
  <c r="E659" i="5"/>
  <c r="F659" i="5" s="1"/>
  <c r="G659" i="5" s="1"/>
  <c r="K659" i="5" s="1"/>
  <c r="Q659" i="5"/>
  <c r="E660" i="5"/>
  <c r="F660" i="5"/>
  <c r="G660" i="5" s="1"/>
  <c r="K660" i="5" s="1"/>
  <c r="Q660" i="5"/>
  <c r="E661" i="5"/>
  <c r="F661" i="5" s="1"/>
  <c r="G661" i="5" s="1"/>
  <c r="K661" i="5" s="1"/>
  <c r="Q661" i="5"/>
  <c r="E662" i="5"/>
  <c r="F662" i="5" s="1"/>
  <c r="G662" i="5" s="1"/>
  <c r="K662" i="5"/>
  <c r="Q662" i="5"/>
  <c r="E663" i="5"/>
  <c r="F663" i="5"/>
  <c r="G663" i="5" s="1"/>
  <c r="K663" i="5" s="1"/>
  <c r="Q663" i="5"/>
  <c r="E664" i="5"/>
  <c r="F664" i="5"/>
  <c r="G664" i="5" s="1"/>
  <c r="K664" i="5" s="1"/>
  <c r="Q664" i="5"/>
  <c r="E665" i="5"/>
  <c r="F665" i="5" s="1"/>
  <c r="G665" i="5" s="1"/>
  <c r="K665" i="5" s="1"/>
  <c r="Q665" i="5"/>
  <c r="E666" i="5"/>
  <c r="F666" i="5" s="1"/>
  <c r="G666" i="5"/>
  <c r="K666" i="5" s="1"/>
  <c r="Q666" i="5"/>
  <c r="E667" i="5"/>
  <c r="F667" i="5" s="1"/>
  <c r="G667" i="5" s="1"/>
  <c r="K667" i="5" s="1"/>
  <c r="Q667" i="5"/>
  <c r="E668" i="5"/>
  <c r="F668" i="5"/>
  <c r="G668" i="5" s="1"/>
  <c r="K668" i="5" s="1"/>
  <c r="Q668" i="5"/>
  <c r="E669" i="5"/>
  <c r="F669" i="5" s="1"/>
  <c r="G669" i="5" s="1"/>
  <c r="K669" i="5" s="1"/>
  <c r="Q669" i="5"/>
  <c r="E670" i="5"/>
  <c r="F670" i="5" s="1"/>
  <c r="G670" i="5" s="1"/>
  <c r="K670" i="5" s="1"/>
  <c r="Q670" i="5"/>
  <c r="E673" i="5"/>
  <c r="F673" i="5"/>
  <c r="G673" i="5"/>
  <c r="K673" i="5"/>
  <c r="Q673" i="5"/>
  <c r="E674" i="5"/>
  <c r="F674" i="5"/>
  <c r="G674" i="5"/>
  <c r="K674" i="5" s="1"/>
  <c r="Q674" i="5"/>
  <c r="E675" i="5"/>
  <c r="F675" i="5"/>
  <c r="G675" i="5"/>
  <c r="K675" i="5"/>
  <c r="Q675" i="5"/>
  <c r="E676" i="5"/>
  <c r="F676" i="5" s="1"/>
  <c r="G676" i="5"/>
  <c r="K676" i="5" s="1"/>
  <c r="Q676" i="5"/>
  <c r="E677" i="5"/>
  <c r="F677" i="5"/>
  <c r="G677" i="5"/>
  <c r="K677" i="5" s="1"/>
  <c r="Q677" i="5"/>
  <c r="E678" i="5"/>
  <c r="F678" i="5" s="1"/>
  <c r="G678" i="5" s="1"/>
  <c r="K678" i="5" s="1"/>
  <c r="Q678" i="5"/>
  <c r="E679" i="5"/>
  <c r="F679" i="5" s="1"/>
  <c r="G679" i="5" s="1"/>
  <c r="K679" i="5" s="1"/>
  <c r="Q679" i="5"/>
  <c r="E680" i="5"/>
  <c r="F680" i="5"/>
  <c r="G680" i="5"/>
  <c r="K680" i="5"/>
  <c r="Q680" i="5"/>
  <c r="E681" i="5"/>
  <c r="F681" i="5"/>
  <c r="G681" i="5" s="1"/>
  <c r="K681" i="5" s="1"/>
  <c r="Q681" i="5"/>
  <c r="E682" i="5"/>
  <c r="F682" i="5"/>
  <c r="G682" i="5" s="1"/>
  <c r="K682" i="5" s="1"/>
  <c r="Q682" i="5"/>
  <c r="E684" i="5"/>
  <c r="F684" i="5" s="1"/>
  <c r="G684" i="5" s="1"/>
  <c r="K684" i="5" s="1"/>
  <c r="Q684" i="5"/>
  <c r="E685" i="5"/>
  <c r="F685" i="5"/>
  <c r="G685" i="5"/>
  <c r="K685" i="5" s="1"/>
  <c r="Q685" i="5"/>
  <c r="E686" i="5"/>
  <c r="F686" i="5"/>
  <c r="G686" i="5"/>
  <c r="K686" i="5" s="1"/>
  <c r="Q686" i="5"/>
  <c r="E687" i="5"/>
  <c r="F687" i="5" s="1"/>
  <c r="G687" i="5" s="1"/>
  <c r="K687" i="5" s="1"/>
  <c r="Q687" i="5"/>
  <c r="E688" i="5"/>
  <c r="F688" i="5" s="1"/>
  <c r="G688" i="5" s="1"/>
  <c r="K688" i="5"/>
  <c r="Q688" i="5"/>
  <c r="E689" i="5"/>
  <c r="F689" i="5"/>
  <c r="G689" i="5"/>
  <c r="K689" i="5"/>
  <c r="Q689" i="5"/>
  <c r="E690" i="5"/>
  <c r="F690" i="5"/>
  <c r="G690" i="5" s="1"/>
  <c r="K690" i="5" s="1"/>
  <c r="Q690" i="5"/>
  <c r="E691" i="5"/>
  <c r="F691" i="5"/>
  <c r="G691" i="5" s="1"/>
  <c r="K691" i="5" s="1"/>
  <c r="Q691" i="5"/>
  <c r="E692" i="5"/>
  <c r="F692" i="5" s="1"/>
  <c r="G692" i="5" s="1"/>
  <c r="K692" i="5" s="1"/>
  <c r="Q692" i="5"/>
  <c r="E693" i="5"/>
  <c r="F693" i="5"/>
  <c r="G693" i="5"/>
  <c r="K693" i="5" s="1"/>
  <c r="Q693" i="5"/>
  <c r="E696" i="5"/>
  <c r="F696" i="5"/>
  <c r="G696" i="5"/>
  <c r="K696" i="5" s="1"/>
  <c r="Q696" i="5"/>
  <c r="E699" i="5"/>
  <c r="F699" i="5" s="1"/>
  <c r="G699" i="5" s="1"/>
  <c r="K699" i="5" s="1"/>
  <c r="Q699" i="5"/>
  <c r="E700" i="5"/>
  <c r="F700" i="5" s="1"/>
  <c r="G700" i="5" s="1"/>
  <c r="K700" i="5"/>
  <c r="Q700" i="5"/>
  <c r="E704" i="5"/>
  <c r="F704" i="5"/>
  <c r="G704" i="5"/>
  <c r="K704" i="5"/>
  <c r="Q704" i="5"/>
  <c r="E705" i="5"/>
  <c r="F705" i="5"/>
  <c r="G705" i="5" s="1"/>
  <c r="K705" i="5" s="1"/>
  <c r="Q705" i="5"/>
  <c r="E706" i="5"/>
  <c r="F706" i="5"/>
  <c r="G706" i="5" s="1"/>
  <c r="K706" i="5" s="1"/>
  <c r="Q706" i="5"/>
  <c r="E707" i="5"/>
  <c r="F707" i="5" s="1"/>
  <c r="G707" i="5" s="1"/>
  <c r="K707" i="5" s="1"/>
  <c r="Q707" i="5"/>
  <c r="E708" i="5"/>
  <c r="F708" i="5"/>
  <c r="G708" i="5"/>
  <c r="K708" i="5" s="1"/>
  <c r="Q708" i="5"/>
  <c r="E709" i="5"/>
  <c r="F709" i="5"/>
  <c r="G709" i="5"/>
  <c r="K709" i="5" s="1"/>
  <c r="Q709" i="5"/>
  <c r="E710" i="5"/>
  <c r="F710" i="5" s="1"/>
  <c r="G710" i="5" s="1"/>
  <c r="K710" i="5" s="1"/>
  <c r="Q710" i="5"/>
  <c r="E711" i="5"/>
  <c r="F711" i="5" s="1"/>
  <c r="G711" i="5" s="1"/>
  <c r="K711" i="5" s="1"/>
  <c r="Q711" i="5"/>
  <c r="E712" i="5"/>
  <c r="F712" i="5"/>
  <c r="G712" i="5"/>
  <c r="K712" i="5"/>
  <c r="Q712" i="5"/>
  <c r="E713" i="5"/>
  <c r="F713" i="5"/>
  <c r="G713" i="5" s="1"/>
  <c r="K713" i="5" s="1"/>
  <c r="Q713" i="5"/>
  <c r="E714" i="5"/>
  <c r="F714" i="5"/>
  <c r="G714" i="5" s="1"/>
  <c r="K714" i="5" s="1"/>
  <c r="Q714" i="5"/>
  <c r="E719" i="5"/>
  <c r="F719" i="5" s="1"/>
  <c r="G719" i="5" s="1"/>
  <c r="K719" i="5" s="1"/>
  <c r="Q719" i="5"/>
  <c r="E720" i="5"/>
  <c r="F720" i="5"/>
  <c r="G720" i="5"/>
  <c r="K720" i="5" s="1"/>
  <c r="Q720" i="5"/>
  <c r="E721" i="5"/>
  <c r="F721" i="5"/>
  <c r="G721" i="5"/>
  <c r="K721" i="5" s="1"/>
  <c r="Q721" i="5"/>
  <c r="E722" i="5"/>
  <c r="F722" i="5" s="1"/>
  <c r="G722" i="5" s="1"/>
  <c r="K722" i="5" s="1"/>
  <c r="Q722" i="5"/>
  <c r="E723" i="5"/>
  <c r="F723" i="5" s="1"/>
  <c r="G723" i="5" s="1"/>
  <c r="K723" i="5" s="1"/>
  <c r="Q723" i="5"/>
  <c r="E724" i="5"/>
  <c r="F724" i="5"/>
  <c r="G724" i="5"/>
  <c r="K724" i="5"/>
  <c r="Q724" i="5"/>
  <c r="E701" i="5"/>
  <c r="F701" i="5"/>
  <c r="G701" i="5" s="1"/>
  <c r="K701" i="5" s="1"/>
  <c r="Q701" i="5"/>
  <c r="E702" i="5"/>
  <c r="F702" i="5"/>
  <c r="G702" i="5" s="1"/>
  <c r="K702" i="5" s="1"/>
  <c r="Q702" i="5"/>
  <c r="E703" i="5"/>
  <c r="F703" i="5" s="1"/>
  <c r="G703" i="5" s="1"/>
  <c r="K703" i="5" s="1"/>
  <c r="Q703" i="5"/>
  <c r="E715" i="5"/>
  <c r="F715" i="5"/>
  <c r="G715" i="5"/>
  <c r="K715" i="5" s="1"/>
  <c r="Q715" i="5"/>
  <c r="E717" i="5"/>
  <c r="F717" i="5"/>
  <c r="G717" i="5"/>
  <c r="K717" i="5" s="1"/>
  <c r="Q717" i="5"/>
  <c r="E728" i="5"/>
  <c r="F728" i="5" s="1"/>
  <c r="G728" i="5" s="1"/>
  <c r="K728" i="5" s="1"/>
  <c r="Q728" i="5"/>
  <c r="E729" i="5"/>
  <c r="F729" i="5" s="1"/>
  <c r="G729" i="5" s="1"/>
  <c r="K729" i="5"/>
  <c r="Q729" i="5"/>
  <c r="E730" i="5"/>
  <c r="F730" i="5"/>
  <c r="G730" i="5"/>
  <c r="K730" i="5"/>
  <c r="Q730" i="5"/>
  <c r="E725" i="5"/>
  <c r="F725" i="5"/>
  <c r="G725" i="5" s="1"/>
  <c r="K725" i="5" s="1"/>
  <c r="Q725" i="5"/>
  <c r="E726" i="5"/>
  <c r="F726" i="5"/>
  <c r="G726" i="5" s="1"/>
  <c r="K726" i="5" s="1"/>
  <c r="Q726" i="5"/>
  <c r="E727" i="5"/>
  <c r="F727" i="5" s="1"/>
  <c r="G727" i="5" s="1"/>
  <c r="K727" i="5" s="1"/>
  <c r="Q727" i="5"/>
  <c r="E736" i="5"/>
  <c r="F736" i="5"/>
  <c r="G736" i="5"/>
  <c r="K736" i="5" s="1"/>
  <c r="Q736" i="5"/>
  <c r="E737" i="5"/>
  <c r="F737" i="5"/>
  <c r="G737" i="5"/>
  <c r="K737" i="5" s="1"/>
  <c r="Q737" i="5"/>
  <c r="C9" i="4"/>
  <c r="D9" i="4"/>
  <c r="E558" i="4"/>
  <c r="F558" i="4" s="1"/>
  <c r="G558" i="4" s="1"/>
  <c r="E564" i="4"/>
  <c r="F564" i="4"/>
  <c r="G564" i="4" s="1"/>
  <c r="E565" i="4"/>
  <c r="F565" i="4" s="1"/>
  <c r="G565" i="4" s="1"/>
  <c r="E566" i="4"/>
  <c r="F566" i="4" s="1"/>
  <c r="G566" i="4" s="1"/>
  <c r="L566" i="4" s="1"/>
  <c r="E569" i="4"/>
  <c r="F569" i="4"/>
  <c r="G569" i="4" s="1"/>
  <c r="E570" i="4"/>
  <c r="F570" i="4" s="1"/>
  <c r="G570" i="4" s="1"/>
  <c r="E581" i="4"/>
  <c r="F581" i="4"/>
  <c r="G581" i="4" s="1"/>
  <c r="L581" i="4" s="1"/>
  <c r="E582" i="4"/>
  <c r="F582" i="4" s="1"/>
  <c r="G582" i="4" s="1"/>
  <c r="E584" i="4"/>
  <c r="F584" i="4" s="1"/>
  <c r="G584" i="4" s="1"/>
  <c r="E585" i="4"/>
  <c r="F585" i="4" s="1"/>
  <c r="G585" i="4" s="1"/>
  <c r="E586" i="4"/>
  <c r="F586" i="4"/>
  <c r="G586" i="4" s="1"/>
  <c r="L586" i="4" s="1"/>
  <c r="E587" i="4"/>
  <c r="F587" i="4"/>
  <c r="G587" i="4" s="1"/>
  <c r="E588" i="4"/>
  <c r="F588" i="4" s="1"/>
  <c r="G588" i="4" s="1"/>
  <c r="E589" i="4"/>
  <c r="F589" i="4" s="1"/>
  <c r="G589" i="4" s="1"/>
  <c r="E590" i="4"/>
  <c r="F590" i="4" s="1"/>
  <c r="G590" i="4" s="1"/>
  <c r="E605" i="4"/>
  <c r="F605" i="4"/>
  <c r="G605" i="4" s="1"/>
  <c r="E606" i="4"/>
  <c r="F606" i="4" s="1"/>
  <c r="G606" i="4" s="1"/>
  <c r="L606" i="4" s="1"/>
  <c r="E618" i="4"/>
  <c r="F618" i="4" s="1"/>
  <c r="G618" i="4" s="1"/>
  <c r="E633" i="4"/>
  <c r="F633" i="4" s="1"/>
  <c r="G633" i="4" s="1"/>
  <c r="E21" i="4"/>
  <c r="F21" i="4" s="1"/>
  <c r="G21" i="4" s="1"/>
  <c r="J21" i="4" s="1"/>
  <c r="E22" i="4"/>
  <c r="F22" i="4" s="1"/>
  <c r="G22" i="4" s="1"/>
  <c r="J22" i="4" s="1"/>
  <c r="E23" i="4"/>
  <c r="F23" i="4" s="1"/>
  <c r="G23" i="4" s="1"/>
  <c r="E24" i="4"/>
  <c r="F24" i="4"/>
  <c r="G24" i="4" s="1"/>
  <c r="J24" i="4" s="1"/>
  <c r="E25" i="4"/>
  <c r="F25" i="4" s="1"/>
  <c r="G25" i="4" s="1"/>
  <c r="K25" i="4" s="1"/>
  <c r="E26" i="4"/>
  <c r="F26" i="4"/>
  <c r="G26" i="4" s="1"/>
  <c r="J26" i="4" s="1"/>
  <c r="E27" i="4"/>
  <c r="F27" i="4" s="1"/>
  <c r="G27" i="4" s="1"/>
  <c r="J27" i="4" s="1"/>
  <c r="E28" i="4"/>
  <c r="F28" i="4"/>
  <c r="G28" i="4" s="1"/>
  <c r="J28" i="4" s="1"/>
  <c r="E29" i="4"/>
  <c r="F29" i="4" s="1"/>
  <c r="G29" i="4" s="1"/>
  <c r="J29" i="4" s="1"/>
  <c r="E30" i="4"/>
  <c r="F30" i="4"/>
  <c r="G30" i="4" s="1"/>
  <c r="J30" i="4" s="1"/>
  <c r="E31" i="4"/>
  <c r="F31" i="4" s="1"/>
  <c r="G31" i="4" s="1"/>
  <c r="J31" i="4" s="1"/>
  <c r="E32" i="4"/>
  <c r="F32" i="4"/>
  <c r="G32" i="4" s="1"/>
  <c r="J32" i="4" s="1"/>
  <c r="E33" i="4"/>
  <c r="F33" i="4" s="1"/>
  <c r="G33" i="4" s="1"/>
  <c r="J33" i="4" s="1"/>
  <c r="E34" i="4"/>
  <c r="F34" i="4"/>
  <c r="E35" i="4"/>
  <c r="F35" i="4"/>
  <c r="G35" i="4" s="1"/>
  <c r="J35" i="4" s="1"/>
  <c r="E36" i="4"/>
  <c r="F36" i="4"/>
  <c r="E37" i="4"/>
  <c r="F37" i="4"/>
  <c r="G37" i="4" s="1"/>
  <c r="J37" i="4" s="1"/>
  <c r="E38" i="4"/>
  <c r="F38" i="4"/>
  <c r="G38" i="4" s="1"/>
  <c r="J38" i="4" s="1"/>
  <c r="E39" i="4"/>
  <c r="F39" i="4"/>
  <c r="G39" i="4" s="1"/>
  <c r="J39" i="4" s="1"/>
  <c r="E40" i="4"/>
  <c r="F40" i="4" s="1"/>
  <c r="G40" i="4" s="1"/>
  <c r="J40" i="4" s="1"/>
  <c r="E41" i="4"/>
  <c r="F41" i="4" s="1"/>
  <c r="G41" i="4" s="1"/>
  <c r="J41" i="4" s="1"/>
  <c r="E42" i="4"/>
  <c r="F42" i="4" s="1"/>
  <c r="G42" i="4" s="1"/>
  <c r="E43" i="4"/>
  <c r="F43" i="4" s="1"/>
  <c r="G43" i="4" s="1"/>
  <c r="J43" i="4" s="1"/>
  <c r="E44" i="4"/>
  <c r="F44" i="4" s="1"/>
  <c r="G44" i="4" s="1"/>
  <c r="J44" i="4" s="1"/>
  <c r="E45" i="4"/>
  <c r="F45" i="4" s="1"/>
  <c r="G45" i="4" s="1"/>
  <c r="J45" i="4" s="1"/>
  <c r="E46" i="4"/>
  <c r="F46" i="4" s="1"/>
  <c r="G46" i="4" s="1"/>
  <c r="J46" i="4" s="1"/>
  <c r="E47" i="4"/>
  <c r="F47" i="4" s="1"/>
  <c r="G47" i="4" s="1"/>
  <c r="J47" i="4" s="1"/>
  <c r="E48" i="4"/>
  <c r="F48" i="4" s="1"/>
  <c r="G48" i="4" s="1"/>
  <c r="E49" i="4"/>
  <c r="F49" i="4" s="1"/>
  <c r="G49" i="4"/>
  <c r="J49" i="4" s="1"/>
  <c r="E50" i="4"/>
  <c r="F50" i="4" s="1"/>
  <c r="G50" i="4" s="1"/>
  <c r="J50" i="4" s="1"/>
  <c r="E51" i="4"/>
  <c r="F51" i="4" s="1"/>
  <c r="G51" i="4" s="1"/>
  <c r="J51" i="4" s="1"/>
  <c r="E52" i="4"/>
  <c r="F52" i="4" s="1"/>
  <c r="G52" i="4" s="1"/>
  <c r="J52" i="4" s="1"/>
  <c r="E53" i="4"/>
  <c r="F53" i="4" s="1"/>
  <c r="G53" i="4" s="1"/>
  <c r="J53" i="4" s="1"/>
  <c r="E54" i="4"/>
  <c r="F54" i="4" s="1"/>
  <c r="G54" i="4" s="1"/>
  <c r="J54" i="4" s="1"/>
  <c r="E55" i="4"/>
  <c r="F55" i="4" s="1"/>
  <c r="G55" i="4" s="1"/>
  <c r="J55" i="4" s="1"/>
  <c r="E56" i="4"/>
  <c r="F56" i="4" s="1"/>
  <c r="G56" i="4" s="1"/>
  <c r="J56" i="4" s="1"/>
  <c r="E57" i="4"/>
  <c r="F57" i="4" s="1"/>
  <c r="G57" i="4" s="1"/>
  <c r="J57" i="4" s="1"/>
  <c r="E58" i="4"/>
  <c r="F58" i="4" s="1"/>
  <c r="G58" i="4" s="1"/>
  <c r="J58" i="4" s="1"/>
  <c r="E59" i="4"/>
  <c r="F59" i="4" s="1"/>
  <c r="G59" i="4" s="1"/>
  <c r="J59" i="4" s="1"/>
  <c r="E60" i="4"/>
  <c r="F60" i="4" s="1"/>
  <c r="G60" i="4" s="1"/>
  <c r="J60" i="4" s="1"/>
  <c r="E61" i="4"/>
  <c r="F61" i="4" s="1"/>
  <c r="G61" i="4" s="1"/>
  <c r="J61" i="4" s="1"/>
  <c r="E62" i="4"/>
  <c r="F62" i="4" s="1"/>
  <c r="G62" i="4" s="1"/>
  <c r="J62" i="4" s="1"/>
  <c r="E63" i="4"/>
  <c r="F63" i="4" s="1"/>
  <c r="G63" i="4" s="1"/>
  <c r="J63" i="4" s="1"/>
  <c r="E64" i="4"/>
  <c r="F64" i="4" s="1"/>
  <c r="G64" i="4" s="1"/>
  <c r="J64" i="4" s="1"/>
  <c r="E65" i="4"/>
  <c r="F65" i="4" s="1"/>
  <c r="G65" i="4" s="1"/>
  <c r="J65" i="4" s="1"/>
  <c r="E66" i="4"/>
  <c r="F66" i="4" s="1"/>
  <c r="G66" i="4" s="1"/>
  <c r="E67" i="4"/>
  <c r="F67" i="4" s="1"/>
  <c r="G67" i="4"/>
  <c r="J67" i="4" s="1"/>
  <c r="E68" i="4"/>
  <c r="F68" i="4" s="1"/>
  <c r="G68" i="4"/>
  <c r="J68" i="4" s="1"/>
  <c r="E69" i="4"/>
  <c r="F69" i="4" s="1"/>
  <c r="G69" i="4"/>
  <c r="J69" i="4" s="1"/>
  <c r="E70" i="4"/>
  <c r="F70" i="4" s="1"/>
  <c r="G70" i="4" s="1"/>
  <c r="J70" i="4" s="1"/>
  <c r="E71" i="4"/>
  <c r="F71" i="4" s="1"/>
  <c r="G71" i="4"/>
  <c r="J71" i="4" s="1"/>
  <c r="E72" i="4"/>
  <c r="F72" i="4" s="1"/>
  <c r="G72" i="4"/>
  <c r="J72" i="4" s="1"/>
  <c r="E73" i="4"/>
  <c r="F73" i="4" s="1"/>
  <c r="G73" i="4"/>
  <c r="I73" i="4" s="1"/>
  <c r="E74" i="4"/>
  <c r="F74" i="4" s="1"/>
  <c r="G74" i="4" s="1"/>
  <c r="I74" i="4" s="1"/>
  <c r="E75" i="4"/>
  <c r="F75" i="4" s="1"/>
  <c r="G75" i="4"/>
  <c r="I75" i="4" s="1"/>
  <c r="E76" i="4"/>
  <c r="F76" i="4" s="1"/>
  <c r="G76" i="4"/>
  <c r="I76" i="4" s="1"/>
  <c r="E77" i="4"/>
  <c r="F77" i="4" s="1"/>
  <c r="G77" i="4"/>
  <c r="I77" i="4" s="1"/>
  <c r="E78" i="4"/>
  <c r="F78" i="4" s="1"/>
  <c r="G78" i="4" s="1"/>
  <c r="I78" i="4" s="1"/>
  <c r="E79" i="4"/>
  <c r="F79" i="4" s="1"/>
  <c r="G79" i="4"/>
  <c r="I79" i="4" s="1"/>
  <c r="E80" i="4"/>
  <c r="F80" i="4" s="1"/>
  <c r="G80" i="4" s="1"/>
  <c r="E81" i="4"/>
  <c r="F81" i="4" s="1"/>
  <c r="G81" i="4" s="1"/>
  <c r="I81" i="4" s="1"/>
  <c r="E82" i="4"/>
  <c r="F82" i="4" s="1"/>
  <c r="G82" i="4" s="1"/>
  <c r="I82" i="4" s="1"/>
  <c r="E83" i="4"/>
  <c r="F83" i="4" s="1"/>
  <c r="G83" i="4" s="1"/>
  <c r="I83" i="4" s="1"/>
  <c r="E84" i="4"/>
  <c r="F84" i="4" s="1"/>
  <c r="G84" i="4"/>
  <c r="I84" i="4" s="1"/>
  <c r="F16" i="4"/>
  <c r="F17" i="4" s="1"/>
  <c r="C17" i="4"/>
  <c r="Q21" i="4"/>
  <c r="Q22" i="4"/>
  <c r="J23" i="4"/>
  <c r="Q23" i="4"/>
  <c r="Q24" i="4"/>
  <c r="Q25" i="4"/>
  <c r="Q26" i="4"/>
  <c r="Q27" i="4"/>
  <c r="Q28" i="4"/>
  <c r="Q29" i="4"/>
  <c r="Q30" i="4"/>
  <c r="Q31" i="4"/>
  <c r="Q32" i="4"/>
  <c r="Q33" i="4"/>
  <c r="G34" i="4"/>
  <c r="J34" i="4" s="1"/>
  <c r="Q34" i="4"/>
  <c r="Q35" i="4"/>
  <c r="G36" i="4"/>
  <c r="J36" i="4" s="1"/>
  <c r="Q36" i="4"/>
  <c r="Q37" i="4"/>
  <c r="Q38" i="4"/>
  <c r="Q39" i="4"/>
  <c r="Q40" i="4"/>
  <c r="Q41" i="4"/>
  <c r="J42" i="4"/>
  <c r="Q42" i="4"/>
  <c r="Q43" i="4"/>
  <c r="Q44" i="4"/>
  <c r="Q45" i="4"/>
  <c r="Q46" i="4"/>
  <c r="Q47" i="4"/>
  <c r="J48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J66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I80" i="4"/>
  <c r="Q80" i="4"/>
  <c r="Q81" i="4"/>
  <c r="Q82" i="4"/>
  <c r="Q83" i="4"/>
  <c r="Q84" i="4"/>
  <c r="E85" i="4"/>
  <c r="F85" i="4" s="1"/>
  <c r="G85" i="4" s="1"/>
  <c r="I85" i="4" s="1"/>
  <c r="Q85" i="4"/>
  <c r="E86" i="4"/>
  <c r="F86" i="4"/>
  <c r="G86" i="4" s="1"/>
  <c r="I86" i="4" s="1"/>
  <c r="Q86" i="4"/>
  <c r="E87" i="4"/>
  <c r="F87" i="4" s="1"/>
  <c r="G87" i="4" s="1"/>
  <c r="I87" i="4" s="1"/>
  <c r="Q87" i="4"/>
  <c r="E88" i="4"/>
  <c r="F88" i="4"/>
  <c r="G88" i="4" s="1"/>
  <c r="I88" i="4" s="1"/>
  <c r="Q88" i="4"/>
  <c r="E89" i="4"/>
  <c r="F89" i="4"/>
  <c r="G89" i="4"/>
  <c r="I89" i="4"/>
  <c r="Q89" i="4"/>
  <c r="E90" i="4"/>
  <c r="F90" i="4"/>
  <c r="G90" i="4"/>
  <c r="I90" i="4" s="1"/>
  <c r="Q90" i="4"/>
  <c r="E91" i="4"/>
  <c r="F91" i="4" s="1"/>
  <c r="G91" i="4" s="1"/>
  <c r="I91" i="4" s="1"/>
  <c r="Q91" i="4"/>
  <c r="E92" i="4"/>
  <c r="F92" i="4" s="1"/>
  <c r="G92" i="4" s="1"/>
  <c r="I92" i="4" s="1"/>
  <c r="Q92" i="4"/>
  <c r="E93" i="4"/>
  <c r="F93" i="4" s="1"/>
  <c r="G93" i="4" s="1"/>
  <c r="I93" i="4" s="1"/>
  <c r="Q93" i="4"/>
  <c r="E94" i="4"/>
  <c r="F94" i="4"/>
  <c r="G94" i="4" s="1"/>
  <c r="I94" i="4" s="1"/>
  <c r="Q94" i="4"/>
  <c r="E95" i="4"/>
  <c r="F95" i="4" s="1"/>
  <c r="G95" i="4" s="1"/>
  <c r="I95" i="4" s="1"/>
  <c r="Q95" i="4"/>
  <c r="E96" i="4"/>
  <c r="F96" i="4"/>
  <c r="G96" i="4" s="1"/>
  <c r="I96" i="4" s="1"/>
  <c r="Q96" i="4"/>
  <c r="E97" i="4"/>
  <c r="F97" i="4"/>
  <c r="G97" i="4"/>
  <c r="I97" i="4"/>
  <c r="Q97" i="4"/>
  <c r="E98" i="4"/>
  <c r="F98" i="4"/>
  <c r="G98" i="4"/>
  <c r="I98" i="4" s="1"/>
  <c r="Q98" i="4"/>
  <c r="E99" i="4"/>
  <c r="F99" i="4" s="1"/>
  <c r="G99" i="4" s="1"/>
  <c r="I99" i="4" s="1"/>
  <c r="Q99" i="4"/>
  <c r="E100" i="4"/>
  <c r="F100" i="4" s="1"/>
  <c r="G100" i="4" s="1"/>
  <c r="I100" i="4" s="1"/>
  <c r="Q100" i="4"/>
  <c r="E101" i="4"/>
  <c r="F101" i="4" s="1"/>
  <c r="G101" i="4" s="1"/>
  <c r="I101" i="4" s="1"/>
  <c r="Q101" i="4"/>
  <c r="E102" i="4"/>
  <c r="F102" i="4"/>
  <c r="G102" i="4" s="1"/>
  <c r="I102" i="4" s="1"/>
  <c r="Q102" i="4"/>
  <c r="E103" i="4"/>
  <c r="F103" i="4" s="1"/>
  <c r="G103" i="4" s="1"/>
  <c r="I103" i="4" s="1"/>
  <c r="Q103" i="4"/>
  <c r="E104" i="4"/>
  <c r="F104" i="4"/>
  <c r="G104" i="4" s="1"/>
  <c r="I104" i="4" s="1"/>
  <c r="Q104" i="4"/>
  <c r="E105" i="4"/>
  <c r="F105" i="4"/>
  <c r="G105" i="4"/>
  <c r="I105" i="4"/>
  <c r="Q105" i="4"/>
  <c r="E106" i="4"/>
  <c r="F106" i="4"/>
  <c r="G106" i="4"/>
  <c r="I106" i="4" s="1"/>
  <c r="Q106" i="4"/>
  <c r="E107" i="4"/>
  <c r="F107" i="4" s="1"/>
  <c r="G107" i="4" s="1"/>
  <c r="I107" i="4" s="1"/>
  <c r="Q107" i="4"/>
  <c r="E108" i="4"/>
  <c r="F108" i="4" s="1"/>
  <c r="G108" i="4" s="1"/>
  <c r="I108" i="4" s="1"/>
  <c r="Q108" i="4"/>
  <c r="E109" i="4"/>
  <c r="F109" i="4" s="1"/>
  <c r="G109" i="4" s="1"/>
  <c r="I109" i="4" s="1"/>
  <c r="Q109" i="4"/>
  <c r="E110" i="4"/>
  <c r="F110" i="4"/>
  <c r="G110" i="4" s="1"/>
  <c r="I110" i="4" s="1"/>
  <c r="Q110" i="4"/>
  <c r="E111" i="4"/>
  <c r="F111" i="4" s="1"/>
  <c r="G111" i="4" s="1"/>
  <c r="I111" i="4" s="1"/>
  <c r="Q111" i="4"/>
  <c r="E112" i="4"/>
  <c r="F112" i="4"/>
  <c r="G112" i="4" s="1"/>
  <c r="I112" i="4" s="1"/>
  <c r="Q112" i="4"/>
  <c r="E113" i="4"/>
  <c r="F113" i="4"/>
  <c r="G113" i="4"/>
  <c r="I113" i="4"/>
  <c r="Q113" i="4"/>
  <c r="E114" i="4"/>
  <c r="F114" i="4"/>
  <c r="G114" i="4"/>
  <c r="I114" i="4" s="1"/>
  <c r="Q114" i="4"/>
  <c r="E115" i="4"/>
  <c r="F115" i="4" s="1"/>
  <c r="G115" i="4" s="1"/>
  <c r="I115" i="4" s="1"/>
  <c r="Q115" i="4"/>
  <c r="E116" i="4"/>
  <c r="F116" i="4" s="1"/>
  <c r="G116" i="4" s="1"/>
  <c r="I116" i="4" s="1"/>
  <c r="Q116" i="4"/>
  <c r="E117" i="4"/>
  <c r="F117" i="4" s="1"/>
  <c r="G117" i="4" s="1"/>
  <c r="I117" i="4" s="1"/>
  <c r="Q117" i="4"/>
  <c r="E118" i="4"/>
  <c r="F118" i="4" s="1"/>
  <c r="G118" i="4" s="1"/>
  <c r="I118" i="4" s="1"/>
  <c r="Q118" i="4"/>
  <c r="E119" i="4"/>
  <c r="F119" i="4"/>
  <c r="G119" i="4" s="1"/>
  <c r="J119" i="4" s="1"/>
  <c r="Q119" i="4"/>
  <c r="E120" i="4"/>
  <c r="F120" i="4"/>
  <c r="G120" i="4" s="1"/>
  <c r="J120" i="4" s="1"/>
  <c r="Q120" i="4"/>
  <c r="E121" i="4"/>
  <c r="F121" i="4"/>
  <c r="G121" i="4" s="1"/>
  <c r="I121" i="4"/>
  <c r="Q121" i="4"/>
  <c r="E122" i="4"/>
  <c r="F122" i="4"/>
  <c r="G122" i="4" s="1"/>
  <c r="I122" i="4" s="1"/>
  <c r="Q122" i="4"/>
  <c r="E123" i="4"/>
  <c r="F123" i="4" s="1"/>
  <c r="G123" i="4" s="1"/>
  <c r="I123" i="4" s="1"/>
  <c r="Q123" i="4"/>
  <c r="E124" i="4"/>
  <c r="F124" i="4" s="1"/>
  <c r="G124" i="4" s="1"/>
  <c r="I124" i="4" s="1"/>
  <c r="Q124" i="4"/>
  <c r="E125" i="4"/>
  <c r="F125" i="4" s="1"/>
  <c r="G125" i="4" s="1"/>
  <c r="I125" i="4" s="1"/>
  <c r="Q125" i="4"/>
  <c r="E126" i="4"/>
  <c r="F126" i="4" s="1"/>
  <c r="G126" i="4" s="1"/>
  <c r="I126" i="4" s="1"/>
  <c r="Q126" i="4"/>
  <c r="E127" i="4"/>
  <c r="F127" i="4"/>
  <c r="G127" i="4" s="1"/>
  <c r="I127" i="4" s="1"/>
  <c r="Q127" i="4"/>
  <c r="E128" i="4"/>
  <c r="F128" i="4" s="1"/>
  <c r="G128" i="4" s="1"/>
  <c r="I128" i="4" s="1"/>
  <c r="Q128" i="4"/>
  <c r="E129" i="4"/>
  <c r="F129" i="4"/>
  <c r="G129" i="4" s="1"/>
  <c r="I129" i="4" s="1"/>
  <c r="Q129" i="4"/>
  <c r="E130" i="4"/>
  <c r="F130" i="4"/>
  <c r="G130" i="4"/>
  <c r="I130" i="4" s="1"/>
  <c r="Q130" i="4"/>
  <c r="E131" i="4"/>
  <c r="F131" i="4" s="1"/>
  <c r="G131" i="4"/>
  <c r="I131" i="4" s="1"/>
  <c r="Q131" i="4"/>
  <c r="E132" i="4"/>
  <c r="F132" i="4" s="1"/>
  <c r="G132" i="4" s="1"/>
  <c r="I132" i="4" s="1"/>
  <c r="Q132" i="4"/>
  <c r="E133" i="4"/>
  <c r="F133" i="4" s="1"/>
  <c r="G133" i="4" s="1"/>
  <c r="I133" i="4"/>
  <c r="Q133" i="4"/>
  <c r="E134" i="4"/>
  <c r="F134" i="4" s="1"/>
  <c r="G134" i="4" s="1"/>
  <c r="I134" i="4" s="1"/>
  <c r="Q134" i="4"/>
  <c r="E135" i="4"/>
  <c r="F135" i="4"/>
  <c r="G135" i="4" s="1"/>
  <c r="I135" i="4" s="1"/>
  <c r="Q135" i="4"/>
  <c r="E136" i="4"/>
  <c r="F136" i="4"/>
  <c r="G136" i="4" s="1"/>
  <c r="I136" i="4" s="1"/>
  <c r="Q136" i="4"/>
  <c r="E137" i="4"/>
  <c r="F137" i="4"/>
  <c r="G137" i="4" s="1"/>
  <c r="I137" i="4" s="1"/>
  <c r="Q137" i="4"/>
  <c r="E138" i="4"/>
  <c r="F138" i="4"/>
  <c r="G138" i="4"/>
  <c r="I138" i="4" s="1"/>
  <c r="Q138" i="4"/>
  <c r="E139" i="4"/>
  <c r="F139" i="4" s="1"/>
  <c r="G139" i="4" s="1"/>
  <c r="I139" i="4" s="1"/>
  <c r="Q139" i="4"/>
  <c r="E140" i="4"/>
  <c r="F140" i="4" s="1"/>
  <c r="G140" i="4" s="1"/>
  <c r="I140" i="4" s="1"/>
  <c r="Q140" i="4"/>
  <c r="E141" i="4"/>
  <c r="F141" i="4" s="1"/>
  <c r="G141" i="4" s="1"/>
  <c r="I141" i="4" s="1"/>
  <c r="Q141" i="4"/>
  <c r="E142" i="4"/>
  <c r="F142" i="4" s="1"/>
  <c r="G142" i="4" s="1"/>
  <c r="I142" i="4" s="1"/>
  <c r="Q142" i="4"/>
  <c r="E143" i="4"/>
  <c r="F143" i="4" s="1"/>
  <c r="G143" i="4" s="1"/>
  <c r="I143" i="4" s="1"/>
  <c r="Q143" i="4"/>
  <c r="E144" i="4"/>
  <c r="F144" i="4"/>
  <c r="G144" i="4" s="1"/>
  <c r="I144" i="4" s="1"/>
  <c r="Q144" i="4"/>
  <c r="E145" i="4"/>
  <c r="F145" i="4"/>
  <c r="G145" i="4" s="1"/>
  <c r="I145" i="4" s="1"/>
  <c r="Q145" i="4"/>
  <c r="E146" i="4"/>
  <c r="F146" i="4"/>
  <c r="G146" i="4"/>
  <c r="I146" i="4" s="1"/>
  <c r="Q146" i="4"/>
  <c r="E147" i="4"/>
  <c r="F147" i="4" s="1"/>
  <c r="G147" i="4" s="1"/>
  <c r="I147" i="4" s="1"/>
  <c r="Q147" i="4"/>
  <c r="E148" i="4"/>
  <c r="F148" i="4" s="1"/>
  <c r="G148" i="4" s="1"/>
  <c r="I148" i="4"/>
  <c r="Q148" i="4"/>
  <c r="E149" i="4"/>
  <c r="F149" i="4" s="1"/>
  <c r="G149" i="4" s="1"/>
  <c r="I149" i="4" s="1"/>
  <c r="Q149" i="4"/>
  <c r="E150" i="4"/>
  <c r="F150" i="4" s="1"/>
  <c r="G150" i="4" s="1"/>
  <c r="I150" i="4" s="1"/>
  <c r="Q150" i="4"/>
  <c r="E151" i="4"/>
  <c r="F151" i="4"/>
  <c r="G151" i="4" s="1"/>
  <c r="I151" i="4" s="1"/>
  <c r="Q151" i="4"/>
  <c r="E152" i="4"/>
  <c r="F152" i="4"/>
  <c r="G152" i="4" s="1"/>
  <c r="I152" i="4" s="1"/>
  <c r="Q152" i="4"/>
  <c r="E153" i="4"/>
  <c r="F153" i="4"/>
  <c r="G153" i="4" s="1"/>
  <c r="I153" i="4"/>
  <c r="Q153" i="4"/>
  <c r="E154" i="4"/>
  <c r="F154" i="4"/>
  <c r="G154" i="4" s="1"/>
  <c r="I154" i="4" s="1"/>
  <c r="Q154" i="4"/>
  <c r="E155" i="4"/>
  <c r="F155" i="4" s="1"/>
  <c r="G155" i="4" s="1"/>
  <c r="I155" i="4" s="1"/>
  <c r="Q155" i="4"/>
  <c r="E156" i="4"/>
  <c r="F156" i="4" s="1"/>
  <c r="G156" i="4" s="1"/>
  <c r="I156" i="4" s="1"/>
  <c r="Q156" i="4"/>
  <c r="E157" i="4"/>
  <c r="F157" i="4" s="1"/>
  <c r="G157" i="4" s="1"/>
  <c r="I157" i="4" s="1"/>
  <c r="Q157" i="4"/>
  <c r="E158" i="4"/>
  <c r="F158" i="4"/>
  <c r="G158" i="4" s="1"/>
  <c r="I158" i="4" s="1"/>
  <c r="Q158" i="4"/>
  <c r="E159" i="4"/>
  <c r="F159" i="4"/>
  <c r="G159" i="4" s="1"/>
  <c r="I159" i="4" s="1"/>
  <c r="Q159" i="4"/>
  <c r="E160" i="4"/>
  <c r="F160" i="4" s="1"/>
  <c r="G160" i="4" s="1"/>
  <c r="I160" i="4" s="1"/>
  <c r="Q160" i="4"/>
  <c r="E161" i="4"/>
  <c r="F161" i="4"/>
  <c r="G161" i="4" s="1"/>
  <c r="I161" i="4"/>
  <c r="Q161" i="4"/>
  <c r="E162" i="4"/>
  <c r="F162" i="4"/>
  <c r="G162" i="4"/>
  <c r="I162" i="4" s="1"/>
  <c r="Q162" i="4"/>
  <c r="E163" i="4"/>
  <c r="F163" i="4" s="1"/>
  <c r="G163" i="4"/>
  <c r="I163" i="4" s="1"/>
  <c r="Q163" i="4"/>
  <c r="E164" i="4"/>
  <c r="F164" i="4" s="1"/>
  <c r="G164" i="4" s="1"/>
  <c r="I164" i="4" s="1"/>
  <c r="Q164" i="4"/>
  <c r="E165" i="4"/>
  <c r="F165" i="4" s="1"/>
  <c r="G165" i="4" s="1"/>
  <c r="I165" i="4" s="1"/>
  <c r="Q165" i="4"/>
  <c r="E166" i="4"/>
  <c r="F166" i="4" s="1"/>
  <c r="G166" i="4" s="1"/>
  <c r="I166" i="4" s="1"/>
  <c r="Q166" i="4"/>
  <c r="E167" i="4"/>
  <c r="F167" i="4"/>
  <c r="G167" i="4" s="1"/>
  <c r="I167" i="4" s="1"/>
  <c r="Q167" i="4"/>
  <c r="E168" i="4"/>
  <c r="F168" i="4"/>
  <c r="G168" i="4" s="1"/>
  <c r="I168" i="4" s="1"/>
  <c r="Q168" i="4"/>
  <c r="E169" i="4"/>
  <c r="F169" i="4"/>
  <c r="G169" i="4" s="1"/>
  <c r="I169" i="4" s="1"/>
  <c r="Q169" i="4"/>
  <c r="E170" i="4"/>
  <c r="F170" i="4"/>
  <c r="G170" i="4"/>
  <c r="I170" i="4" s="1"/>
  <c r="Q170" i="4"/>
  <c r="E171" i="4"/>
  <c r="F171" i="4"/>
  <c r="G171" i="4" s="1"/>
  <c r="I171" i="4" s="1"/>
  <c r="Q171" i="4"/>
  <c r="E172" i="4"/>
  <c r="F172" i="4" s="1"/>
  <c r="G172" i="4"/>
  <c r="I172" i="4" s="1"/>
  <c r="Q172" i="4"/>
  <c r="E173" i="4"/>
  <c r="F173" i="4" s="1"/>
  <c r="G173" i="4" s="1"/>
  <c r="I173" i="4" s="1"/>
  <c r="Q173" i="4"/>
  <c r="E174" i="4"/>
  <c r="F174" i="4"/>
  <c r="G174" i="4" s="1"/>
  <c r="I174" i="4" s="1"/>
  <c r="Q174" i="4"/>
  <c r="E175" i="4"/>
  <c r="F175" i="4" s="1"/>
  <c r="G175" i="4" s="1"/>
  <c r="I175" i="4" s="1"/>
  <c r="Q175" i="4"/>
  <c r="E176" i="4"/>
  <c r="F176" i="4"/>
  <c r="G176" i="4" s="1"/>
  <c r="I176" i="4"/>
  <c r="Q176" i="4"/>
  <c r="E177" i="4"/>
  <c r="F177" i="4"/>
  <c r="G177" i="4" s="1"/>
  <c r="I177" i="4"/>
  <c r="Q177" i="4"/>
  <c r="E178" i="4"/>
  <c r="F178" i="4"/>
  <c r="G178" i="4" s="1"/>
  <c r="I178" i="4" s="1"/>
  <c r="Q178" i="4"/>
  <c r="E179" i="4"/>
  <c r="F179" i="4"/>
  <c r="G179" i="4" s="1"/>
  <c r="I179" i="4" s="1"/>
  <c r="Q179" i="4"/>
  <c r="E180" i="4"/>
  <c r="F180" i="4" s="1"/>
  <c r="G180" i="4" s="1"/>
  <c r="I180" i="4" s="1"/>
  <c r="Q180" i="4"/>
  <c r="E181" i="4"/>
  <c r="F181" i="4" s="1"/>
  <c r="G181" i="4" s="1"/>
  <c r="I181" i="4" s="1"/>
  <c r="Q181" i="4"/>
  <c r="E182" i="4"/>
  <c r="F182" i="4" s="1"/>
  <c r="G182" i="4" s="1"/>
  <c r="H182" i="4" s="1"/>
  <c r="Q182" i="4"/>
  <c r="E183" i="4"/>
  <c r="F183" i="4"/>
  <c r="G183" i="4" s="1"/>
  <c r="I183" i="4" s="1"/>
  <c r="Q183" i="4"/>
  <c r="E184" i="4"/>
  <c r="F184" i="4" s="1"/>
  <c r="G184" i="4" s="1"/>
  <c r="I184" i="4"/>
  <c r="Q184" i="4"/>
  <c r="E185" i="4"/>
  <c r="F185" i="4" s="1"/>
  <c r="G185" i="4" s="1"/>
  <c r="J185" i="4" s="1"/>
  <c r="Q185" i="4"/>
  <c r="E186" i="4"/>
  <c r="F186" i="4"/>
  <c r="G186" i="4" s="1"/>
  <c r="J186" i="4" s="1"/>
  <c r="Q186" i="4"/>
  <c r="E187" i="4"/>
  <c r="F187" i="4" s="1"/>
  <c r="G187" i="4" s="1"/>
  <c r="J187" i="4" s="1"/>
  <c r="Q187" i="4"/>
  <c r="E188" i="4"/>
  <c r="F188" i="4" s="1"/>
  <c r="G188" i="4" s="1"/>
  <c r="I188" i="4"/>
  <c r="Q188" i="4"/>
  <c r="E189" i="4"/>
  <c r="F189" i="4" s="1"/>
  <c r="G189" i="4"/>
  <c r="I189" i="4" s="1"/>
  <c r="Q189" i="4"/>
  <c r="E190" i="4"/>
  <c r="F190" i="4"/>
  <c r="G190" i="4" s="1"/>
  <c r="I190" i="4" s="1"/>
  <c r="Q190" i="4"/>
  <c r="E191" i="4"/>
  <c r="F191" i="4" s="1"/>
  <c r="G191" i="4"/>
  <c r="I191" i="4" s="1"/>
  <c r="Q191" i="4"/>
  <c r="E192" i="4"/>
  <c r="F192" i="4" s="1"/>
  <c r="G192" i="4" s="1"/>
  <c r="I192" i="4" s="1"/>
  <c r="Q192" i="4"/>
  <c r="E193" i="4"/>
  <c r="F193" i="4"/>
  <c r="G193" i="4" s="1"/>
  <c r="J193" i="4"/>
  <c r="Q193" i="4"/>
  <c r="E194" i="4"/>
  <c r="F194" i="4"/>
  <c r="G194" i="4"/>
  <c r="J194" i="4" s="1"/>
  <c r="Q194" i="4"/>
  <c r="E195" i="4"/>
  <c r="F195" i="4"/>
  <c r="G195" i="4"/>
  <c r="I195" i="4" s="1"/>
  <c r="Q195" i="4"/>
  <c r="E196" i="4"/>
  <c r="F196" i="4"/>
  <c r="G196" i="4" s="1"/>
  <c r="I196" i="4" s="1"/>
  <c r="Q196" i="4"/>
  <c r="E197" i="4"/>
  <c r="F197" i="4" s="1"/>
  <c r="G197" i="4" s="1"/>
  <c r="I197" i="4" s="1"/>
  <c r="Q197" i="4"/>
  <c r="E198" i="4"/>
  <c r="F198" i="4" s="1"/>
  <c r="G198" i="4"/>
  <c r="I198" i="4" s="1"/>
  <c r="Q198" i="4"/>
  <c r="E199" i="4"/>
  <c r="F199" i="4" s="1"/>
  <c r="U199" i="4" s="1"/>
  <c r="Q199" i="4"/>
  <c r="E200" i="4"/>
  <c r="F200" i="4"/>
  <c r="G200" i="4" s="1"/>
  <c r="I200" i="4" s="1"/>
  <c r="Q200" i="4"/>
  <c r="E201" i="4"/>
  <c r="F201" i="4" s="1"/>
  <c r="G201" i="4" s="1"/>
  <c r="I201" i="4"/>
  <c r="Q201" i="4"/>
  <c r="E202" i="4"/>
  <c r="F202" i="4" s="1"/>
  <c r="G202" i="4" s="1"/>
  <c r="I202" i="4" s="1"/>
  <c r="Q202" i="4"/>
  <c r="E203" i="4"/>
  <c r="F203" i="4" s="1"/>
  <c r="G203" i="4"/>
  <c r="I203" i="4" s="1"/>
  <c r="Q203" i="4"/>
  <c r="E204" i="4"/>
  <c r="F204" i="4"/>
  <c r="G204" i="4" s="1"/>
  <c r="I204" i="4" s="1"/>
  <c r="Q204" i="4"/>
  <c r="E205" i="4"/>
  <c r="F205" i="4" s="1"/>
  <c r="G205" i="4" s="1"/>
  <c r="I205" i="4" s="1"/>
  <c r="Q205" i="4"/>
  <c r="E206" i="4"/>
  <c r="F206" i="4"/>
  <c r="G206" i="4" s="1"/>
  <c r="I206" i="4" s="1"/>
  <c r="Q206" i="4"/>
  <c r="E207" i="4"/>
  <c r="F207" i="4"/>
  <c r="G207" i="4" s="1"/>
  <c r="I207" i="4"/>
  <c r="Q207" i="4"/>
  <c r="E208" i="4"/>
  <c r="F208" i="4" s="1"/>
  <c r="G208" i="4" s="1"/>
  <c r="I208" i="4" s="1"/>
  <c r="Q208" i="4"/>
  <c r="E209" i="4"/>
  <c r="F209" i="4" s="1"/>
  <c r="G209" i="4" s="1"/>
  <c r="I209" i="4" s="1"/>
  <c r="Q209" i="4"/>
  <c r="E210" i="4"/>
  <c r="F210" i="4" s="1"/>
  <c r="G210" i="4"/>
  <c r="I210" i="4" s="1"/>
  <c r="Q210" i="4"/>
  <c r="E211" i="4"/>
  <c r="F211" i="4" s="1"/>
  <c r="G211" i="4" s="1"/>
  <c r="I211" i="4" s="1"/>
  <c r="Q211" i="4"/>
  <c r="E212" i="4"/>
  <c r="F212" i="4" s="1"/>
  <c r="G212" i="4"/>
  <c r="I212" i="4" s="1"/>
  <c r="Q212" i="4"/>
  <c r="E213" i="4"/>
  <c r="F213" i="4" s="1"/>
  <c r="G213" i="4" s="1"/>
  <c r="I213" i="4" s="1"/>
  <c r="Q213" i="4"/>
  <c r="E214" i="4"/>
  <c r="F214" i="4"/>
  <c r="G214" i="4" s="1"/>
  <c r="I214" i="4"/>
  <c r="Q214" i="4"/>
  <c r="E215" i="4"/>
  <c r="F215" i="4"/>
  <c r="G215" i="4"/>
  <c r="I215" i="4" s="1"/>
  <c r="Q215" i="4"/>
  <c r="E216" i="4"/>
  <c r="F216" i="4" s="1"/>
  <c r="G216" i="4" s="1"/>
  <c r="I216" i="4" s="1"/>
  <c r="Q216" i="4"/>
  <c r="E217" i="4"/>
  <c r="F217" i="4"/>
  <c r="G217" i="4" s="1"/>
  <c r="I217" i="4" s="1"/>
  <c r="Q217" i="4"/>
  <c r="E218" i="4"/>
  <c r="F218" i="4" s="1"/>
  <c r="G218" i="4" s="1"/>
  <c r="I218" i="4" s="1"/>
  <c r="Q218" i="4"/>
  <c r="E219" i="4"/>
  <c r="F219" i="4" s="1"/>
  <c r="G219" i="4"/>
  <c r="I219" i="4"/>
  <c r="Q219" i="4"/>
  <c r="E220" i="4"/>
  <c r="F220" i="4" s="1"/>
  <c r="G220" i="4" s="1"/>
  <c r="I220" i="4"/>
  <c r="Q220" i="4"/>
  <c r="E221" i="4"/>
  <c r="F221" i="4" s="1"/>
  <c r="G221" i="4" s="1"/>
  <c r="I221" i="4" s="1"/>
  <c r="Q221" i="4"/>
  <c r="E222" i="4"/>
  <c r="F222" i="4" s="1"/>
  <c r="G222" i="4" s="1"/>
  <c r="I222" i="4" s="1"/>
  <c r="Q222" i="4"/>
  <c r="E223" i="4"/>
  <c r="F223" i="4"/>
  <c r="G223" i="4" s="1"/>
  <c r="I223" i="4" s="1"/>
  <c r="Q223" i="4"/>
  <c r="E224" i="4"/>
  <c r="F224" i="4" s="1"/>
  <c r="G224" i="4" s="1"/>
  <c r="I224" i="4" s="1"/>
  <c r="Q224" i="4"/>
  <c r="E225" i="4"/>
  <c r="F225" i="4" s="1"/>
  <c r="G225" i="4" s="1"/>
  <c r="I225" i="4"/>
  <c r="Q225" i="4"/>
  <c r="E226" i="4"/>
  <c r="F226" i="4"/>
  <c r="G226" i="4" s="1"/>
  <c r="I226" i="4" s="1"/>
  <c r="Q226" i="4"/>
  <c r="E227" i="4"/>
  <c r="F227" i="4"/>
  <c r="G227" i="4" s="1"/>
  <c r="I227" i="4" s="1"/>
  <c r="Q227" i="4"/>
  <c r="E228" i="4"/>
  <c r="F228" i="4" s="1"/>
  <c r="G228" i="4" s="1"/>
  <c r="I228" i="4" s="1"/>
  <c r="Q228" i="4"/>
  <c r="E229" i="4"/>
  <c r="F229" i="4"/>
  <c r="G229" i="4"/>
  <c r="I229" i="4" s="1"/>
  <c r="Q229" i="4"/>
  <c r="E230" i="4"/>
  <c r="F230" i="4" s="1"/>
  <c r="G230" i="4" s="1"/>
  <c r="I230" i="4" s="1"/>
  <c r="Q230" i="4"/>
  <c r="E231" i="4"/>
  <c r="F231" i="4" s="1"/>
  <c r="G231" i="4"/>
  <c r="J231" i="4" s="1"/>
  <c r="Q231" i="4"/>
  <c r="E232" i="4"/>
  <c r="F232" i="4" s="1"/>
  <c r="Q232" i="4"/>
  <c r="E233" i="4"/>
  <c r="F233" i="4" s="1"/>
  <c r="G233" i="4" s="1"/>
  <c r="H233" i="4" s="1"/>
  <c r="Q233" i="4"/>
  <c r="E234" i="4"/>
  <c r="F234" i="4" s="1"/>
  <c r="G234" i="4" s="1"/>
  <c r="I234" i="4" s="1"/>
  <c r="Q234" i="4"/>
  <c r="E235" i="4"/>
  <c r="F235" i="4" s="1"/>
  <c r="G235" i="4" s="1"/>
  <c r="I235" i="4" s="1"/>
  <c r="Q235" i="4"/>
  <c r="E236" i="4"/>
  <c r="F236" i="4"/>
  <c r="G236" i="4" s="1"/>
  <c r="I236" i="4" s="1"/>
  <c r="Q236" i="4"/>
  <c r="E237" i="4"/>
  <c r="F237" i="4"/>
  <c r="G237" i="4" s="1"/>
  <c r="I237" i="4"/>
  <c r="Q237" i="4"/>
  <c r="E238" i="4"/>
  <c r="F238" i="4" s="1"/>
  <c r="G238" i="4" s="1"/>
  <c r="I238" i="4" s="1"/>
  <c r="Q238" i="4"/>
  <c r="E239" i="4"/>
  <c r="F239" i="4"/>
  <c r="G239" i="4" s="1"/>
  <c r="I239" i="4" s="1"/>
  <c r="Q239" i="4"/>
  <c r="E240" i="4"/>
  <c r="F240" i="4" s="1"/>
  <c r="G240" i="4" s="1"/>
  <c r="I240" i="4" s="1"/>
  <c r="Q240" i="4"/>
  <c r="E241" i="4"/>
  <c r="F241" i="4" s="1"/>
  <c r="G241" i="4" s="1"/>
  <c r="I241" i="4" s="1"/>
  <c r="Q241" i="4"/>
  <c r="E242" i="4"/>
  <c r="F242" i="4" s="1"/>
  <c r="G242" i="4"/>
  <c r="I242" i="4" s="1"/>
  <c r="Q242" i="4"/>
  <c r="E243" i="4"/>
  <c r="F243" i="4" s="1"/>
  <c r="G243" i="4" s="1"/>
  <c r="I243" i="4" s="1"/>
  <c r="Q243" i="4"/>
  <c r="E244" i="4"/>
  <c r="F244" i="4" s="1"/>
  <c r="G244" i="4"/>
  <c r="I244" i="4" s="1"/>
  <c r="Q244" i="4"/>
  <c r="E245" i="4"/>
  <c r="F245" i="4"/>
  <c r="G245" i="4" s="1"/>
  <c r="I245" i="4" s="1"/>
  <c r="Q245" i="4"/>
  <c r="E246" i="4"/>
  <c r="F246" i="4"/>
  <c r="G246" i="4" s="1"/>
  <c r="I246" i="4" s="1"/>
  <c r="Q246" i="4"/>
  <c r="E247" i="4"/>
  <c r="F247" i="4"/>
  <c r="G247" i="4" s="1"/>
  <c r="I247" i="4" s="1"/>
  <c r="Q247" i="4"/>
  <c r="E248" i="4"/>
  <c r="F248" i="4" s="1"/>
  <c r="G248" i="4"/>
  <c r="I248" i="4" s="1"/>
  <c r="Q248" i="4"/>
  <c r="E249" i="4"/>
  <c r="F249" i="4"/>
  <c r="G249" i="4" s="1"/>
  <c r="J249" i="4" s="1"/>
  <c r="Q249" i="4"/>
  <c r="E250" i="4"/>
  <c r="F250" i="4" s="1"/>
  <c r="G250" i="4" s="1"/>
  <c r="I250" i="4"/>
  <c r="Q250" i="4"/>
  <c r="E251" i="4"/>
  <c r="F251" i="4" s="1"/>
  <c r="G251" i="4" s="1"/>
  <c r="I251" i="4"/>
  <c r="Q251" i="4"/>
  <c r="E252" i="4"/>
  <c r="F252" i="4"/>
  <c r="G252" i="4" s="1"/>
  <c r="I252" i="4" s="1"/>
  <c r="Q252" i="4"/>
  <c r="E253" i="4"/>
  <c r="F253" i="4"/>
  <c r="G253" i="4" s="1"/>
  <c r="J253" i="4" s="1"/>
  <c r="Q253" i="4"/>
  <c r="E254" i="4"/>
  <c r="F254" i="4" s="1"/>
  <c r="G254" i="4" s="1"/>
  <c r="I254" i="4" s="1"/>
  <c r="Q254" i="4"/>
  <c r="E255" i="4"/>
  <c r="F255" i="4"/>
  <c r="G255" i="4"/>
  <c r="I255" i="4" s="1"/>
  <c r="Q255" i="4"/>
  <c r="E256" i="4"/>
  <c r="F256" i="4" s="1"/>
  <c r="G256" i="4" s="1"/>
  <c r="I256" i="4" s="1"/>
  <c r="Q256" i="4"/>
  <c r="E257" i="4"/>
  <c r="F257" i="4"/>
  <c r="G257" i="4"/>
  <c r="I257" i="4" s="1"/>
  <c r="Q257" i="4"/>
  <c r="E258" i="4"/>
  <c r="F258" i="4" s="1"/>
  <c r="G258" i="4"/>
  <c r="I258" i="4" s="1"/>
  <c r="Q258" i="4"/>
  <c r="E259" i="4"/>
  <c r="F259" i="4" s="1"/>
  <c r="G259" i="4" s="1"/>
  <c r="I259" i="4"/>
  <c r="Q259" i="4"/>
  <c r="E260" i="4"/>
  <c r="F260" i="4" s="1"/>
  <c r="G260" i="4" s="1"/>
  <c r="I260" i="4" s="1"/>
  <c r="Q260" i="4"/>
  <c r="E261" i="4"/>
  <c r="F261" i="4"/>
  <c r="G261" i="4" s="1"/>
  <c r="I261" i="4"/>
  <c r="Q261" i="4"/>
  <c r="E262" i="4"/>
  <c r="F262" i="4"/>
  <c r="G262" i="4" s="1"/>
  <c r="I262" i="4" s="1"/>
  <c r="Q262" i="4"/>
  <c r="E263" i="4"/>
  <c r="F263" i="4"/>
  <c r="G263" i="4"/>
  <c r="I263" i="4"/>
  <c r="Q263" i="4"/>
  <c r="E264" i="4"/>
  <c r="F264" i="4" s="1"/>
  <c r="G264" i="4"/>
  <c r="I264" i="4" s="1"/>
  <c r="Q264" i="4"/>
  <c r="E265" i="4"/>
  <c r="F265" i="4" s="1"/>
  <c r="G265" i="4" s="1"/>
  <c r="I265" i="4" s="1"/>
  <c r="Q265" i="4"/>
  <c r="E266" i="4"/>
  <c r="F266" i="4" s="1"/>
  <c r="G266" i="4" s="1"/>
  <c r="I266" i="4" s="1"/>
  <c r="Q266" i="4"/>
  <c r="E267" i="4"/>
  <c r="F267" i="4" s="1"/>
  <c r="G267" i="4" s="1"/>
  <c r="I267" i="4" s="1"/>
  <c r="Q267" i="4"/>
  <c r="E268" i="4"/>
  <c r="F268" i="4" s="1"/>
  <c r="G268" i="4" s="1"/>
  <c r="I268" i="4" s="1"/>
  <c r="Q268" i="4"/>
  <c r="E269" i="4"/>
  <c r="F269" i="4"/>
  <c r="G269" i="4" s="1"/>
  <c r="I269" i="4"/>
  <c r="Q269" i="4"/>
  <c r="E270" i="4"/>
  <c r="F270" i="4" s="1"/>
  <c r="G270" i="4" s="1"/>
  <c r="I270" i="4" s="1"/>
  <c r="Q270" i="4"/>
  <c r="E271" i="4"/>
  <c r="F271" i="4"/>
  <c r="G271" i="4" s="1"/>
  <c r="I271" i="4" s="1"/>
  <c r="Q271" i="4"/>
  <c r="E272" i="4"/>
  <c r="F272" i="4" s="1"/>
  <c r="G272" i="4" s="1"/>
  <c r="I272" i="4" s="1"/>
  <c r="Q272" i="4"/>
  <c r="E273" i="4"/>
  <c r="F273" i="4"/>
  <c r="G273" i="4" s="1"/>
  <c r="I273" i="4" s="1"/>
  <c r="Q273" i="4"/>
  <c r="E274" i="4"/>
  <c r="F274" i="4" s="1"/>
  <c r="G274" i="4" s="1"/>
  <c r="I274" i="4" s="1"/>
  <c r="Q274" i="4"/>
  <c r="E275" i="4"/>
  <c r="F275" i="4" s="1"/>
  <c r="G275" i="4" s="1"/>
  <c r="I275" i="4"/>
  <c r="Q275" i="4"/>
  <c r="E276" i="4"/>
  <c r="F276" i="4"/>
  <c r="G276" i="4" s="1"/>
  <c r="I276" i="4" s="1"/>
  <c r="Q276" i="4"/>
  <c r="E277" i="4"/>
  <c r="F277" i="4"/>
  <c r="G277" i="4" s="1"/>
  <c r="I277" i="4" s="1"/>
  <c r="Q277" i="4"/>
  <c r="E278" i="4"/>
  <c r="F278" i="4" s="1"/>
  <c r="G278" i="4" s="1"/>
  <c r="I278" i="4" s="1"/>
  <c r="Q278" i="4"/>
  <c r="E279" i="4"/>
  <c r="F279" i="4"/>
  <c r="G279" i="4"/>
  <c r="I279" i="4" s="1"/>
  <c r="Q279" i="4"/>
  <c r="E280" i="4"/>
  <c r="F280" i="4" s="1"/>
  <c r="G280" i="4" s="1"/>
  <c r="I280" i="4" s="1"/>
  <c r="Q280" i="4"/>
  <c r="E281" i="4"/>
  <c r="F281" i="4" s="1"/>
  <c r="G281" i="4" s="1"/>
  <c r="I281" i="4" s="1"/>
  <c r="Q281" i="4"/>
  <c r="E282" i="4"/>
  <c r="F282" i="4" s="1"/>
  <c r="G282" i="4"/>
  <c r="I282" i="4" s="1"/>
  <c r="Q282" i="4"/>
  <c r="E283" i="4"/>
  <c r="F283" i="4" s="1"/>
  <c r="G283" i="4" s="1"/>
  <c r="I283" i="4" s="1"/>
  <c r="Q283" i="4"/>
  <c r="E284" i="4"/>
  <c r="F284" i="4"/>
  <c r="G284" i="4"/>
  <c r="I284" i="4" s="1"/>
  <c r="Q284" i="4"/>
  <c r="E285" i="4"/>
  <c r="F285" i="4"/>
  <c r="G285" i="4" s="1"/>
  <c r="I285" i="4"/>
  <c r="Q285" i="4"/>
  <c r="E286" i="4"/>
  <c r="F286" i="4"/>
  <c r="G286" i="4" s="1"/>
  <c r="I286" i="4" s="1"/>
  <c r="Q286" i="4"/>
  <c r="E287" i="4"/>
  <c r="F287" i="4"/>
  <c r="G287" i="4"/>
  <c r="I287" i="4" s="1"/>
  <c r="Q287" i="4"/>
  <c r="E288" i="4"/>
  <c r="F288" i="4" s="1"/>
  <c r="G288" i="4" s="1"/>
  <c r="I288" i="4" s="1"/>
  <c r="Q288" i="4"/>
  <c r="E289" i="4"/>
  <c r="F289" i="4" s="1"/>
  <c r="G289" i="4" s="1"/>
  <c r="I289" i="4" s="1"/>
  <c r="Q289" i="4"/>
  <c r="E290" i="4"/>
  <c r="F290" i="4" s="1"/>
  <c r="G290" i="4" s="1"/>
  <c r="I290" i="4" s="1"/>
  <c r="Q290" i="4"/>
  <c r="E291" i="4"/>
  <c r="F291" i="4"/>
  <c r="G291" i="4" s="1"/>
  <c r="I291" i="4" s="1"/>
  <c r="Q291" i="4"/>
  <c r="E292" i="4"/>
  <c r="F292" i="4" s="1"/>
  <c r="G292" i="4" s="1"/>
  <c r="I292" i="4" s="1"/>
  <c r="Q292" i="4"/>
  <c r="E293" i="4"/>
  <c r="F293" i="4"/>
  <c r="G293" i="4" s="1"/>
  <c r="I293" i="4"/>
  <c r="Q293" i="4"/>
  <c r="E294" i="4"/>
  <c r="F294" i="4" s="1"/>
  <c r="G294" i="4" s="1"/>
  <c r="I294" i="4" s="1"/>
  <c r="Q294" i="4"/>
  <c r="E295" i="4"/>
  <c r="F295" i="4"/>
  <c r="G295" i="4"/>
  <c r="I295" i="4"/>
  <c r="Q295" i="4"/>
  <c r="E296" i="4"/>
  <c r="F296" i="4" s="1"/>
  <c r="G296" i="4"/>
  <c r="I296" i="4" s="1"/>
  <c r="Q296" i="4"/>
  <c r="E297" i="4"/>
  <c r="F297" i="4" s="1"/>
  <c r="G297" i="4" s="1"/>
  <c r="I297" i="4" s="1"/>
  <c r="Q297" i="4"/>
  <c r="E298" i="4"/>
  <c r="F298" i="4" s="1"/>
  <c r="G298" i="4"/>
  <c r="I298" i="4" s="1"/>
  <c r="Q298" i="4"/>
  <c r="E299" i="4"/>
  <c r="F299" i="4"/>
  <c r="G299" i="4" s="1"/>
  <c r="I299" i="4"/>
  <c r="Q299" i="4"/>
  <c r="E300" i="4"/>
  <c r="F300" i="4"/>
  <c r="G300" i="4" s="1"/>
  <c r="I300" i="4"/>
  <c r="Q300" i="4"/>
  <c r="E301" i="4"/>
  <c r="F301" i="4"/>
  <c r="G301" i="4" s="1"/>
  <c r="I301" i="4" s="1"/>
  <c r="Q301" i="4"/>
  <c r="E302" i="4"/>
  <c r="F302" i="4" s="1"/>
  <c r="G302" i="4" s="1"/>
  <c r="I302" i="4" s="1"/>
  <c r="Q302" i="4"/>
  <c r="E303" i="4"/>
  <c r="F303" i="4"/>
  <c r="G303" i="4" s="1"/>
  <c r="I303" i="4" s="1"/>
  <c r="Q303" i="4"/>
  <c r="E304" i="4"/>
  <c r="F304" i="4" s="1"/>
  <c r="G304" i="4"/>
  <c r="I304" i="4" s="1"/>
  <c r="Q304" i="4"/>
  <c r="E305" i="4"/>
  <c r="F305" i="4"/>
  <c r="G305" i="4" s="1"/>
  <c r="I305" i="4" s="1"/>
  <c r="Q305" i="4"/>
  <c r="E306" i="4"/>
  <c r="F306" i="4" s="1"/>
  <c r="G306" i="4"/>
  <c r="I306" i="4" s="1"/>
  <c r="Q306" i="4"/>
  <c r="E307" i="4"/>
  <c r="F307" i="4" s="1"/>
  <c r="G307" i="4" s="1"/>
  <c r="I307" i="4" s="1"/>
  <c r="Q307" i="4"/>
  <c r="E308" i="4"/>
  <c r="F308" i="4"/>
  <c r="G308" i="4" s="1"/>
  <c r="I308" i="4" s="1"/>
  <c r="Q308" i="4"/>
  <c r="E309" i="4"/>
  <c r="F309" i="4"/>
  <c r="G309" i="4" s="1"/>
  <c r="I309" i="4"/>
  <c r="Q309" i="4"/>
  <c r="E310" i="4"/>
  <c r="F310" i="4" s="1"/>
  <c r="G310" i="4" s="1"/>
  <c r="I310" i="4" s="1"/>
  <c r="Q310" i="4"/>
  <c r="E311" i="4"/>
  <c r="F311" i="4"/>
  <c r="G311" i="4"/>
  <c r="I311" i="4" s="1"/>
  <c r="Q311" i="4"/>
  <c r="E312" i="4"/>
  <c r="F312" i="4" s="1"/>
  <c r="G312" i="4"/>
  <c r="I312" i="4" s="1"/>
  <c r="Q312" i="4"/>
  <c r="E313" i="4"/>
  <c r="F313" i="4" s="1"/>
  <c r="G313" i="4" s="1"/>
  <c r="I313" i="4" s="1"/>
  <c r="Q313" i="4"/>
  <c r="E314" i="4"/>
  <c r="F314" i="4" s="1"/>
  <c r="G314" i="4"/>
  <c r="I314" i="4"/>
  <c r="Q314" i="4"/>
  <c r="E315" i="4"/>
  <c r="F315" i="4"/>
  <c r="G315" i="4" s="1"/>
  <c r="I315" i="4" s="1"/>
  <c r="Q315" i="4"/>
  <c r="E316" i="4"/>
  <c r="F316" i="4"/>
  <c r="G316" i="4"/>
  <c r="I316" i="4" s="1"/>
  <c r="Q316" i="4"/>
  <c r="E317" i="4"/>
  <c r="F317" i="4"/>
  <c r="G317" i="4" s="1"/>
  <c r="I317" i="4"/>
  <c r="Q317" i="4"/>
  <c r="E318" i="4"/>
  <c r="F318" i="4"/>
  <c r="G318" i="4" s="1"/>
  <c r="J318" i="4" s="1"/>
  <c r="Q318" i="4"/>
  <c r="E319" i="4"/>
  <c r="F319" i="4"/>
  <c r="G319" i="4"/>
  <c r="I319" i="4" s="1"/>
  <c r="Q319" i="4"/>
  <c r="E320" i="4"/>
  <c r="F320" i="4" s="1"/>
  <c r="G320" i="4" s="1"/>
  <c r="I320" i="4" s="1"/>
  <c r="Q320" i="4"/>
  <c r="E321" i="4"/>
  <c r="F321" i="4" s="1"/>
  <c r="G321" i="4" s="1"/>
  <c r="I321" i="4" s="1"/>
  <c r="Q321" i="4"/>
  <c r="E322" i="4"/>
  <c r="F322" i="4" s="1"/>
  <c r="G322" i="4" s="1"/>
  <c r="J322" i="4" s="1"/>
  <c r="Q322" i="4"/>
  <c r="E323" i="4"/>
  <c r="F323" i="4"/>
  <c r="G323" i="4" s="1"/>
  <c r="J323" i="4" s="1"/>
  <c r="Q323" i="4"/>
  <c r="E324" i="4"/>
  <c r="F324" i="4" s="1"/>
  <c r="G324" i="4" s="1"/>
  <c r="I324" i="4" s="1"/>
  <c r="Q324" i="4"/>
  <c r="E325" i="4"/>
  <c r="F325" i="4"/>
  <c r="G325" i="4" s="1"/>
  <c r="I325" i="4"/>
  <c r="Q325" i="4"/>
  <c r="E326" i="4"/>
  <c r="F326" i="4" s="1"/>
  <c r="G326" i="4"/>
  <c r="I326" i="4" s="1"/>
  <c r="Q326" i="4"/>
  <c r="E327" i="4"/>
  <c r="F327" i="4"/>
  <c r="G327" i="4"/>
  <c r="I327" i="4"/>
  <c r="Q327" i="4"/>
  <c r="E328" i="4"/>
  <c r="F328" i="4" s="1"/>
  <c r="G328" i="4"/>
  <c r="J328" i="4" s="1"/>
  <c r="Q328" i="4"/>
  <c r="E329" i="4"/>
  <c r="F329" i="4" s="1"/>
  <c r="G329" i="4" s="1"/>
  <c r="I329" i="4" s="1"/>
  <c r="Q329" i="4"/>
  <c r="E330" i="4"/>
  <c r="F330" i="4" s="1"/>
  <c r="G330" i="4"/>
  <c r="J330" i="4" s="1"/>
  <c r="Q330" i="4"/>
  <c r="E331" i="4"/>
  <c r="F331" i="4"/>
  <c r="G331" i="4" s="1"/>
  <c r="J331" i="4"/>
  <c r="Q331" i="4"/>
  <c r="E332" i="4"/>
  <c r="F332" i="4"/>
  <c r="G332" i="4" s="1"/>
  <c r="I332" i="4"/>
  <c r="Q332" i="4"/>
  <c r="E333" i="4"/>
  <c r="F333" i="4"/>
  <c r="G333" i="4" s="1"/>
  <c r="I333" i="4" s="1"/>
  <c r="Q333" i="4"/>
  <c r="E334" i="4"/>
  <c r="F334" i="4" s="1"/>
  <c r="G334" i="4" s="1"/>
  <c r="J334" i="4" s="1"/>
  <c r="Q334" i="4"/>
  <c r="E335" i="4"/>
  <c r="F335" i="4" s="1"/>
  <c r="G335" i="4" s="1"/>
  <c r="J335" i="4" s="1"/>
  <c r="Q335" i="4"/>
  <c r="E336" i="4"/>
  <c r="F336" i="4" s="1"/>
  <c r="G336" i="4" s="1"/>
  <c r="J336" i="4" s="1"/>
  <c r="Q336" i="4"/>
  <c r="E337" i="4"/>
  <c r="F337" i="4"/>
  <c r="G337" i="4" s="1"/>
  <c r="J337" i="4"/>
  <c r="Q337" i="4"/>
  <c r="E338" i="4"/>
  <c r="F338" i="4"/>
  <c r="G338" i="4" s="1"/>
  <c r="J338" i="4" s="1"/>
  <c r="Q338" i="4"/>
  <c r="E339" i="4"/>
  <c r="F339" i="4"/>
  <c r="G339" i="4" s="1"/>
  <c r="I339" i="4" s="1"/>
  <c r="Q339" i="4"/>
  <c r="E340" i="4"/>
  <c r="F340" i="4" s="1"/>
  <c r="G340" i="4"/>
  <c r="I340" i="4" s="1"/>
  <c r="Q340" i="4"/>
  <c r="E341" i="4"/>
  <c r="F341" i="4"/>
  <c r="G341" i="4"/>
  <c r="I341" i="4" s="1"/>
  <c r="Q341" i="4"/>
  <c r="E342" i="4"/>
  <c r="F342" i="4" s="1"/>
  <c r="G342" i="4"/>
  <c r="I342" i="4" s="1"/>
  <c r="Q342" i="4"/>
  <c r="E343" i="4"/>
  <c r="F343" i="4" s="1"/>
  <c r="G343" i="4" s="1"/>
  <c r="I343" i="4" s="1"/>
  <c r="Q343" i="4"/>
  <c r="E344" i="4"/>
  <c r="F344" i="4" s="1"/>
  <c r="G344" i="4" s="1"/>
  <c r="J344" i="4" s="1"/>
  <c r="Q344" i="4"/>
  <c r="E345" i="4"/>
  <c r="F345" i="4"/>
  <c r="G345" i="4" s="1"/>
  <c r="I345" i="4"/>
  <c r="Q345" i="4"/>
  <c r="E346" i="4"/>
  <c r="F346" i="4"/>
  <c r="G346" i="4" s="1"/>
  <c r="I346" i="4" s="1"/>
  <c r="Q346" i="4"/>
  <c r="E347" i="4"/>
  <c r="F347" i="4"/>
  <c r="G347" i="4" s="1"/>
  <c r="I347" i="4" s="1"/>
  <c r="Q347" i="4"/>
  <c r="E348" i="4"/>
  <c r="F348" i="4" s="1"/>
  <c r="G348" i="4" s="1"/>
  <c r="J348" i="4" s="1"/>
  <c r="Q348" i="4"/>
  <c r="E349" i="4"/>
  <c r="F349" i="4"/>
  <c r="G349" i="4"/>
  <c r="I349" i="4" s="1"/>
  <c r="Q349" i="4"/>
  <c r="E350" i="4"/>
  <c r="F350" i="4" s="1"/>
  <c r="G350" i="4"/>
  <c r="I350" i="4" s="1"/>
  <c r="Q350" i="4"/>
  <c r="E351" i="4"/>
  <c r="F351" i="4" s="1"/>
  <c r="G351" i="4" s="1"/>
  <c r="I351" i="4"/>
  <c r="Q351" i="4"/>
  <c r="E352" i="4"/>
  <c r="F352" i="4" s="1"/>
  <c r="G352" i="4" s="1"/>
  <c r="I352" i="4" s="1"/>
  <c r="Q352" i="4"/>
  <c r="E353" i="4"/>
  <c r="F353" i="4"/>
  <c r="G353" i="4" s="1"/>
  <c r="I353" i="4" s="1"/>
  <c r="Q353" i="4"/>
  <c r="E354" i="4"/>
  <c r="F354" i="4"/>
  <c r="G354" i="4" s="1"/>
  <c r="H354" i="4" s="1"/>
  <c r="Q354" i="4"/>
  <c r="E355" i="4"/>
  <c r="F355" i="4"/>
  <c r="G355" i="4" s="1"/>
  <c r="H355" i="4" s="1"/>
  <c r="Q355" i="4"/>
  <c r="E356" i="4"/>
  <c r="F356" i="4" s="1"/>
  <c r="G356" i="4"/>
  <c r="H356" i="4" s="1"/>
  <c r="Q356" i="4"/>
  <c r="E357" i="4"/>
  <c r="F357" i="4"/>
  <c r="G357" i="4"/>
  <c r="H357" i="4" s="1"/>
  <c r="Q357" i="4"/>
  <c r="E358" i="4"/>
  <c r="F358" i="4" s="1"/>
  <c r="G358" i="4" s="1"/>
  <c r="H358" i="4" s="1"/>
  <c r="Q358" i="4"/>
  <c r="E359" i="4"/>
  <c r="F359" i="4" s="1"/>
  <c r="G359" i="4" s="1"/>
  <c r="H359" i="4"/>
  <c r="Q359" i="4"/>
  <c r="E360" i="4"/>
  <c r="F360" i="4" s="1"/>
  <c r="G360" i="4" s="1"/>
  <c r="H360" i="4"/>
  <c r="Q360" i="4"/>
  <c r="E361" i="4"/>
  <c r="F361" i="4"/>
  <c r="G361" i="4" s="1"/>
  <c r="H361" i="4" s="1"/>
  <c r="Q361" i="4"/>
  <c r="E362" i="4"/>
  <c r="F362" i="4"/>
  <c r="G362" i="4" s="1"/>
  <c r="H362" i="4" s="1"/>
  <c r="Q362" i="4"/>
  <c r="E363" i="4"/>
  <c r="F363" i="4"/>
  <c r="G363" i="4" s="1"/>
  <c r="H363" i="4" s="1"/>
  <c r="Q363" i="4"/>
  <c r="E364" i="4"/>
  <c r="F364" i="4" s="1"/>
  <c r="G364" i="4"/>
  <c r="H364" i="4" s="1"/>
  <c r="Q364" i="4"/>
  <c r="E365" i="4"/>
  <c r="F365" i="4"/>
  <c r="G365" i="4"/>
  <c r="H365" i="4" s="1"/>
  <c r="Q365" i="4"/>
  <c r="E366" i="4"/>
  <c r="F366" i="4" s="1"/>
  <c r="G366" i="4" s="1"/>
  <c r="H366" i="4" s="1"/>
  <c r="Q366" i="4"/>
  <c r="E367" i="4"/>
  <c r="F367" i="4" s="1"/>
  <c r="G367" i="4" s="1"/>
  <c r="H367" i="4"/>
  <c r="Q367" i="4"/>
  <c r="E368" i="4"/>
  <c r="F368" i="4" s="1"/>
  <c r="G368" i="4" s="1"/>
  <c r="H368" i="4" s="1"/>
  <c r="Q368" i="4"/>
  <c r="E369" i="4"/>
  <c r="F369" i="4"/>
  <c r="G369" i="4" s="1"/>
  <c r="H369" i="4" s="1"/>
  <c r="Q369" i="4"/>
  <c r="E370" i="4"/>
  <c r="F370" i="4"/>
  <c r="G370" i="4" s="1"/>
  <c r="H370" i="4" s="1"/>
  <c r="Q370" i="4"/>
  <c r="E371" i="4"/>
  <c r="F371" i="4"/>
  <c r="G371" i="4" s="1"/>
  <c r="H371" i="4" s="1"/>
  <c r="Q371" i="4"/>
  <c r="E372" i="4"/>
  <c r="F372" i="4" s="1"/>
  <c r="G372" i="4"/>
  <c r="H372" i="4" s="1"/>
  <c r="Q372" i="4"/>
  <c r="E373" i="4"/>
  <c r="F373" i="4"/>
  <c r="G373" i="4"/>
  <c r="H373" i="4" s="1"/>
  <c r="Q373" i="4"/>
  <c r="E374" i="4"/>
  <c r="F374" i="4" s="1"/>
  <c r="G374" i="4" s="1"/>
  <c r="H374" i="4" s="1"/>
  <c r="Q374" i="4"/>
  <c r="E375" i="4"/>
  <c r="F375" i="4" s="1"/>
  <c r="G375" i="4" s="1"/>
  <c r="H375" i="4" s="1"/>
  <c r="Q375" i="4"/>
  <c r="E376" i="4"/>
  <c r="F376" i="4" s="1"/>
  <c r="G376" i="4" s="1"/>
  <c r="H376" i="4" s="1"/>
  <c r="Q376" i="4"/>
  <c r="E377" i="4"/>
  <c r="F377" i="4"/>
  <c r="G377" i="4" s="1"/>
  <c r="H377" i="4" s="1"/>
  <c r="Q377" i="4"/>
  <c r="E378" i="4"/>
  <c r="F378" i="4"/>
  <c r="G378" i="4" s="1"/>
  <c r="H378" i="4" s="1"/>
  <c r="Q378" i="4"/>
  <c r="E379" i="4"/>
  <c r="F379" i="4"/>
  <c r="G379" i="4" s="1"/>
  <c r="H379" i="4" s="1"/>
  <c r="Q379" i="4"/>
  <c r="E380" i="4"/>
  <c r="F380" i="4" s="1"/>
  <c r="U380" i="4" s="1"/>
  <c r="Q380" i="4"/>
  <c r="E381" i="4"/>
  <c r="F381" i="4" s="1"/>
  <c r="G381" i="4" s="1"/>
  <c r="H381" i="4" s="1"/>
  <c r="Q381" i="4"/>
  <c r="E382" i="4"/>
  <c r="F382" i="4"/>
  <c r="G382" i="4" s="1"/>
  <c r="H382" i="4" s="1"/>
  <c r="Q382" i="4"/>
  <c r="E383" i="4"/>
  <c r="F383" i="4"/>
  <c r="G383" i="4" s="1"/>
  <c r="H383" i="4" s="1"/>
  <c r="Q383" i="4"/>
  <c r="E384" i="4"/>
  <c r="F384" i="4"/>
  <c r="G384" i="4" s="1"/>
  <c r="H384" i="4" s="1"/>
  <c r="Q384" i="4"/>
  <c r="E385" i="4"/>
  <c r="F385" i="4" s="1"/>
  <c r="G385" i="4" s="1"/>
  <c r="H385" i="4" s="1"/>
  <c r="Q385" i="4"/>
  <c r="E386" i="4"/>
  <c r="F386" i="4"/>
  <c r="G386" i="4"/>
  <c r="H386" i="4" s="1"/>
  <c r="Q386" i="4"/>
  <c r="E387" i="4"/>
  <c r="F387" i="4" s="1"/>
  <c r="G387" i="4" s="1"/>
  <c r="H387" i="4" s="1"/>
  <c r="Q387" i="4"/>
  <c r="E388" i="4"/>
  <c r="F388" i="4" s="1"/>
  <c r="G388" i="4" s="1"/>
  <c r="H388" i="4"/>
  <c r="Q388" i="4"/>
  <c r="E389" i="4"/>
  <c r="F389" i="4" s="1"/>
  <c r="G389" i="4" s="1"/>
  <c r="H389" i="4" s="1"/>
  <c r="Q389" i="4"/>
  <c r="E390" i="4"/>
  <c r="F390" i="4"/>
  <c r="G390" i="4" s="1"/>
  <c r="H390" i="4" s="1"/>
  <c r="Q390" i="4"/>
  <c r="E391" i="4"/>
  <c r="F391" i="4"/>
  <c r="G391" i="4" s="1"/>
  <c r="H391" i="4" s="1"/>
  <c r="Q391" i="4"/>
  <c r="E392" i="4"/>
  <c r="F392" i="4"/>
  <c r="G392" i="4" s="1"/>
  <c r="J392" i="4" s="1"/>
  <c r="Q392" i="4"/>
  <c r="E393" i="4"/>
  <c r="F393" i="4" s="1"/>
  <c r="G393" i="4"/>
  <c r="H393" i="4" s="1"/>
  <c r="Q393" i="4"/>
  <c r="E394" i="4"/>
  <c r="F394" i="4"/>
  <c r="G394" i="4"/>
  <c r="H394" i="4" s="1"/>
  <c r="Q394" i="4"/>
  <c r="E395" i="4"/>
  <c r="F395" i="4" s="1"/>
  <c r="G395" i="4" s="1"/>
  <c r="H395" i="4" s="1"/>
  <c r="Q395" i="4"/>
  <c r="E396" i="4"/>
  <c r="F396" i="4" s="1"/>
  <c r="G396" i="4" s="1"/>
  <c r="H396" i="4"/>
  <c r="Q396" i="4"/>
  <c r="E397" i="4"/>
  <c r="F397" i="4" s="1"/>
  <c r="G397" i="4" s="1"/>
  <c r="H397" i="4" s="1"/>
  <c r="Q397" i="4"/>
  <c r="E398" i="4"/>
  <c r="F398" i="4"/>
  <c r="G398" i="4" s="1"/>
  <c r="H398" i="4" s="1"/>
  <c r="Q398" i="4"/>
  <c r="E399" i="4"/>
  <c r="F399" i="4"/>
  <c r="G399" i="4" s="1"/>
  <c r="H399" i="4" s="1"/>
  <c r="Q399" i="4"/>
  <c r="E400" i="4"/>
  <c r="F400" i="4"/>
  <c r="G400" i="4" s="1"/>
  <c r="H400" i="4" s="1"/>
  <c r="Q400" i="4"/>
  <c r="E401" i="4"/>
  <c r="F401" i="4" s="1"/>
  <c r="G401" i="4"/>
  <c r="H401" i="4" s="1"/>
  <c r="Q401" i="4"/>
  <c r="E402" i="4"/>
  <c r="F402" i="4"/>
  <c r="G402" i="4"/>
  <c r="H402" i="4" s="1"/>
  <c r="Q402" i="4"/>
  <c r="E403" i="4"/>
  <c r="F403" i="4" s="1"/>
  <c r="G403" i="4" s="1"/>
  <c r="H403" i="4" s="1"/>
  <c r="Q403" i="4"/>
  <c r="E404" i="4"/>
  <c r="F404" i="4" s="1"/>
  <c r="G404" i="4" s="1"/>
  <c r="H404" i="4"/>
  <c r="Q404" i="4"/>
  <c r="E405" i="4"/>
  <c r="F405" i="4" s="1"/>
  <c r="G405" i="4" s="1"/>
  <c r="H405" i="4" s="1"/>
  <c r="Q405" i="4"/>
  <c r="E406" i="4"/>
  <c r="F406" i="4"/>
  <c r="G406" i="4" s="1"/>
  <c r="H406" i="4"/>
  <c r="Q406" i="4"/>
  <c r="E407" i="4"/>
  <c r="F407" i="4" s="1"/>
  <c r="G407" i="4" s="1"/>
  <c r="H407" i="4" s="1"/>
  <c r="Q407" i="4"/>
  <c r="E408" i="4"/>
  <c r="F408" i="4"/>
  <c r="G408" i="4" s="1"/>
  <c r="H408" i="4" s="1"/>
  <c r="Q408" i="4"/>
  <c r="E409" i="4"/>
  <c r="F409" i="4" s="1"/>
  <c r="G409" i="4" s="1"/>
  <c r="H409" i="4" s="1"/>
  <c r="Q409" i="4"/>
  <c r="E410" i="4"/>
  <c r="F410" i="4"/>
  <c r="G410" i="4" s="1"/>
  <c r="H410" i="4" s="1"/>
  <c r="Q410" i="4"/>
  <c r="E411" i="4"/>
  <c r="F411" i="4" s="1"/>
  <c r="G411" i="4" s="1"/>
  <c r="H411" i="4" s="1"/>
  <c r="Q411" i="4"/>
  <c r="E412" i="4"/>
  <c r="F412" i="4" s="1"/>
  <c r="G412" i="4" s="1"/>
  <c r="J412" i="4"/>
  <c r="Q412" i="4"/>
  <c r="E413" i="4"/>
  <c r="F413" i="4" s="1"/>
  <c r="G413" i="4" s="1"/>
  <c r="J413" i="4" s="1"/>
  <c r="Q413" i="4"/>
  <c r="E414" i="4"/>
  <c r="F414" i="4"/>
  <c r="G414" i="4"/>
  <c r="H414" i="4" s="1"/>
  <c r="Q414" i="4"/>
  <c r="E415" i="4"/>
  <c r="F415" i="4" s="1"/>
  <c r="G415" i="4" s="1"/>
  <c r="J415" i="4" s="1"/>
  <c r="Q415" i="4"/>
  <c r="E416" i="4"/>
  <c r="F416" i="4" s="1"/>
  <c r="G416" i="4" s="1"/>
  <c r="J416" i="4"/>
  <c r="Q416" i="4"/>
  <c r="E417" i="4"/>
  <c r="F417" i="4" s="1"/>
  <c r="G417" i="4" s="1"/>
  <c r="J417" i="4" s="1"/>
  <c r="Q417" i="4"/>
  <c r="E418" i="4"/>
  <c r="F418" i="4"/>
  <c r="G418" i="4"/>
  <c r="H418" i="4" s="1"/>
  <c r="Q418" i="4"/>
  <c r="E419" i="4"/>
  <c r="F419" i="4" s="1"/>
  <c r="G419" i="4" s="1"/>
  <c r="H419" i="4" s="1"/>
  <c r="Q419" i="4"/>
  <c r="E420" i="4"/>
  <c r="F420" i="4" s="1"/>
  <c r="G420" i="4" s="1"/>
  <c r="H420" i="4" s="1"/>
  <c r="Q420" i="4"/>
  <c r="E421" i="4"/>
  <c r="F421" i="4" s="1"/>
  <c r="G421" i="4"/>
  <c r="H421" i="4" s="1"/>
  <c r="Q421" i="4"/>
  <c r="E422" i="4"/>
  <c r="F422" i="4"/>
  <c r="G422" i="4" s="1"/>
  <c r="H422" i="4" s="1"/>
  <c r="Q422" i="4"/>
  <c r="E423" i="4"/>
  <c r="F423" i="4" s="1"/>
  <c r="G423" i="4" s="1"/>
  <c r="H423" i="4" s="1"/>
  <c r="Q423" i="4"/>
  <c r="E424" i="4"/>
  <c r="F424" i="4"/>
  <c r="G424" i="4" s="1"/>
  <c r="H424" i="4" s="1"/>
  <c r="Q424" i="4"/>
  <c r="E425" i="4"/>
  <c r="F425" i="4" s="1"/>
  <c r="G425" i="4"/>
  <c r="H425" i="4" s="1"/>
  <c r="Q425" i="4"/>
  <c r="E426" i="4"/>
  <c r="F426" i="4"/>
  <c r="G426" i="4" s="1"/>
  <c r="H426" i="4" s="1"/>
  <c r="Q426" i="4"/>
  <c r="E427" i="4"/>
  <c r="F427" i="4"/>
  <c r="G427" i="4" s="1"/>
  <c r="H427" i="4" s="1"/>
  <c r="Q427" i="4"/>
  <c r="E428" i="4"/>
  <c r="F428" i="4" s="1"/>
  <c r="G428" i="4" s="1"/>
  <c r="H428" i="4"/>
  <c r="Q428" i="4"/>
  <c r="E429" i="4"/>
  <c r="F429" i="4" s="1"/>
  <c r="G429" i="4" s="1"/>
  <c r="H429" i="4" s="1"/>
  <c r="Q429" i="4"/>
  <c r="E430" i="4"/>
  <c r="F430" i="4"/>
  <c r="G430" i="4"/>
  <c r="H430" i="4" s="1"/>
  <c r="Q430" i="4"/>
  <c r="E431" i="4"/>
  <c r="F431" i="4"/>
  <c r="G431" i="4" s="1"/>
  <c r="H431" i="4" s="1"/>
  <c r="Q431" i="4"/>
  <c r="E432" i="4"/>
  <c r="F432" i="4" s="1"/>
  <c r="G432" i="4" s="1"/>
  <c r="H432" i="4" s="1"/>
  <c r="Q432" i="4"/>
  <c r="E433" i="4"/>
  <c r="F433" i="4" s="1"/>
  <c r="G433" i="4" s="1"/>
  <c r="H433" i="4" s="1"/>
  <c r="Q433" i="4"/>
  <c r="E434" i="4"/>
  <c r="F434" i="4"/>
  <c r="G434" i="4"/>
  <c r="H434" i="4" s="1"/>
  <c r="Q434" i="4"/>
  <c r="E435" i="4"/>
  <c r="F435" i="4" s="1"/>
  <c r="G435" i="4"/>
  <c r="H435" i="4" s="1"/>
  <c r="Q435" i="4"/>
  <c r="E436" i="4"/>
  <c r="F436" i="4" s="1"/>
  <c r="G436" i="4" s="1"/>
  <c r="H436" i="4" s="1"/>
  <c r="Q436" i="4"/>
  <c r="E437" i="4"/>
  <c r="F437" i="4" s="1"/>
  <c r="G437" i="4" s="1"/>
  <c r="H437" i="4" s="1"/>
  <c r="Q437" i="4"/>
  <c r="E438" i="4"/>
  <c r="F438" i="4"/>
  <c r="G438" i="4"/>
  <c r="H438" i="4" s="1"/>
  <c r="Q438" i="4"/>
  <c r="E439" i="4"/>
  <c r="F439" i="4"/>
  <c r="G439" i="4" s="1"/>
  <c r="H439" i="4" s="1"/>
  <c r="Q439" i="4"/>
  <c r="E440" i="4"/>
  <c r="F440" i="4"/>
  <c r="G440" i="4" s="1"/>
  <c r="H440" i="4" s="1"/>
  <c r="Q440" i="4"/>
  <c r="E441" i="4"/>
  <c r="F441" i="4" s="1"/>
  <c r="G441" i="4"/>
  <c r="H441" i="4"/>
  <c r="Q441" i="4"/>
  <c r="E442" i="4"/>
  <c r="F442" i="4"/>
  <c r="G442" i="4" s="1"/>
  <c r="H442" i="4"/>
  <c r="Q442" i="4"/>
  <c r="E443" i="4"/>
  <c r="F443" i="4" s="1"/>
  <c r="G443" i="4" s="1"/>
  <c r="H443" i="4" s="1"/>
  <c r="Q443" i="4"/>
  <c r="E444" i="4"/>
  <c r="F444" i="4" s="1"/>
  <c r="G444" i="4" s="1"/>
  <c r="H444" i="4"/>
  <c r="Q444" i="4"/>
  <c r="E445" i="4"/>
  <c r="F445" i="4" s="1"/>
  <c r="G445" i="4" s="1"/>
  <c r="H445" i="4" s="1"/>
  <c r="Q445" i="4"/>
  <c r="E446" i="4"/>
  <c r="F446" i="4"/>
  <c r="G446" i="4"/>
  <c r="H446" i="4" s="1"/>
  <c r="Q446" i="4"/>
  <c r="E447" i="4"/>
  <c r="F447" i="4" s="1"/>
  <c r="G447" i="4" s="1"/>
  <c r="H447" i="4" s="1"/>
  <c r="Q447" i="4"/>
  <c r="E448" i="4"/>
  <c r="F448" i="4"/>
  <c r="G448" i="4" s="1"/>
  <c r="H448" i="4" s="1"/>
  <c r="Q448" i="4"/>
  <c r="E449" i="4"/>
  <c r="F449" i="4" s="1"/>
  <c r="G449" i="4" s="1"/>
  <c r="H449" i="4" s="1"/>
  <c r="Q449" i="4"/>
  <c r="E450" i="4"/>
  <c r="F450" i="4"/>
  <c r="G450" i="4" s="1"/>
  <c r="H450" i="4"/>
  <c r="Q450" i="4"/>
  <c r="E451" i="4"/>
  <c r="F451" i="4" s="1"/>
  <c r="G451" i="4" s="1"/>
  <c r="H451" i="4" s="1"/>
  <c r="Q451" i="4"/>
  <c r="E452" i="4"/>
  <c r="F452" i="4" s="1"/>
  <c r="G452" i="4" s="1"/>
  <c r="H452" i="4" s="1"/>
  <c r="Q452" i="4"/>
  <c r="E453" i="4"/>
  <c r="F453" i="4" s="1"/>
  <c r="G453" i="4" s="1"/>
  <c r="H453" i="4" s="1"/>
  <c r="Q453" i="4"/>
  <c r="E454" i="4"/>
  <c r="F454" i="4"/>
  <c r="G454" i="4"/>
  <c r="H454" i="4"/>
  <c r="Q454" i="4"/>
  <c r="E455" i="4"/>
  <c r="F455" i="4"/>
  <c r="G455" i="4" s="1"/>
  <c r="H455" i="4" s="1"/>
  <c r="Q455" i="4"/>
  <c r="E456" i="4"/>
  <c r="F456" i="4"/>
  <c r="G456" i="4" s="1"/>
  <c r="H456" i="4" s="1"/>
  <c r="Q456" i="4"/>
  <c r="E457" i="4"/>
  <c r="F457" i="4" s="1"/>
  <c r="G457" i="4"/>
  <c r="H457" i="4" s="1"/>
  <c r="Q457" i="4"/>
  <c r="E458" i="4"/>
  <c r="F458" i="4"/>
  <c r="G458" i="4"/>
  <c r="H458" i="4" s="1"/>
  <c r="Q458" i="4"/>
  <c r="E459" i="4"/>
  <c r="F459" i="4" s="1"/>
  <c r="G459" i="4" s="1"/>
  <c r="H459" i="4" s="1"/>
  <c r="Q459" i="4"/>
  <c r="E460" i="4"/>
  <c r="F460" i="4"/>
  <c r="G460" i="4" s="1"/>
  <c r="H460" i="4" s="1"/>
  <c r="Q460" i="4"/>
  <c r="E461" i="4"/>
  <c r="F461" i="4" s="1"/>
  <c r="G461" i="4" s="1"/>
  <c r="H461" i="4" s="1"/>
  <c r="Q461" i="4"/>
  <c r="E462" i="4"/>
  <c r="F462" i="4"/>
  <c r="G462" i="4" s="1"/>
  <c r="H462" i="4" s="1"/>
  <c r="Q462" i="4"/>
  <c r="E463" i="4"/>
  <c r="F463" i="4"/>
  <c r="G463" i="4" s="1"/>
  <c r="J463" i="4" s="1"/>
  <c r="Q463" i="4"/>
  <c r="E464" i="4"/>
  <c r="F464" i="4" s="1"/>
  <c r="G464" i="4" s="1"/>
  <c r="H464" i="4" s="1"/>
  <c r="Q464" i="4"/>
  <c r="E465" i="4"/>
  <c r="F465" i="4" s="1"/>
  <c r="G465" i="4"/>
  <c r="H465" i="4" s="1"/>
  <c r="Q465" i="4"/>
  <c r="E466" i="4"/>
  <c r="F466" i="4"/>
  <c r="G466" i="4" s="1"/>
  <c r="J466" i="4"/>
  <c r="Q466" i="4"/>
  <c r="E467" i="4"/>
  <c r="F467" i="4" s="1"/>
  <c r="G467" i="4" s="1"/>
  <c r="J467" i="4" s="1"/>
  <c r="Q467" i="4"/>
  <c r="E468" i="4"/>
  <c r="F468" i="4" s="1"/>
  <c r="G468" i="4" s="1"/>
  <c r="J468" i="4"/>
  <c r="Q468" i="4"/>
  <c r="E469" i="4"/>
  <c r="F469" i="4" s="1"/>
  <c r="G469" i="4" s="1"/>
  <c r="J469" i="4" s="1"/>
  <c r="Q469" i="4"/>
  <c r="E470" i="4"/>
  <c r="F470" i="4"/>
  <c r="G470" i="4" s="1"/>
  <c r="H470" i="4"/>
  <c r="Q470" i="4"/>
  <c r="E471" i="4"/>
  <c r="F471" i="4" s="1"/>
  <c r="G471" i="4" s="1"/>
  <c r="H471" i="4" s="1"/>
  <c r="Q471" i="4"/>
  <c r="E472" i="4"/>
  <c r="F472" i="4" s="1"/>
  <c r="G472" i="4"/>
  <c r="H472" i="4" s="1"/>
  <c r="Q472" i="4"/>
  <c r="E473" i="4"/>
  <c r="F473" i="4" s="1"/>
  <c r="G473" i="4" s="1"/>
  <c r="H473" i="4" s="1"/>
  <c r="Q473" i="4"/>
  <c r="E474" i="4"/>
  <c r="F474" i="4"/>
  <c r="G474" i="4" s="1"/>
  <c r="H474" i="4"/>
  <c r="Q474" i="4"/>
  <c r="E475" i="4"/>
  <c r="F475" i="4" s="1"/>
  <c r="G475" i="4"/>
  <c r="H475" i="4" s="1"/>
  <c r="Q475" i="4"/>
  <c r="E476" i="4"/>
  <c r="F476" i="4"/>
  <c r="G476" i="4" s="1"/>
  <c r="H476" i="4" s="1"/>
  <c r="Q476" i="4"/>
  <c r="E477" i="4"/>
  <c r="F477" i="4"/>
  <c r="G477" i="4" s="1"/>
  <c r="H477" i="4"/>
  <c r="Q477" i="4"/>
  <c r="E478" i="4"/>
  <c r="F478" i="4"/>
  <c r="G478" i="4" s="1"/>
  <c r="H478" i="4" s="1"/>
  <c r="Q478" i="4"/>
  <c r="E479" i="4"/>
  <c r="F479" i="4"/>
  <c r="G479" i="4" s="1"/>
  <c r="H479" i="4" s="1"/>
  <c r="Q479" i="4"/>
  <c r="E480" i="4"/>
  <c r="F480" i="4" s="1"/>
  <c r="G480" i="4" s="1"/>
  <c r="H480" i="4"/>
  <c r="Q480" i="4"/>
  <c r="E481" i="4"/>
  <c r="F481" i="4" s="1"/>
  <c r="G481" i="4" s="1"/>
  <c r="H481" i="4" s="1"/>
  <c r="Q481" i="4"/>
  <c r="E482" i="4"/>
  <c r="F482" i="4" s="1"/>
  <c r="G482" i="4"/>
  <c r="H482" i="4" s="1"/>
  <c r="Q482" i="4"/>
  <c r="E483" i="4"/>
  <c r="F483" i="4"/>
  <c r="U483" i="4"/>
  <c r="Q483" i="4"/>
  <c r="E484" i="4"/>
  <c r="F484" i="4"/>
  <c r="G484" i="4" s="1"/>
  <c r="H484" i="4" s="1"/>
  <c r="Q484" i="4"/>
  <c r="E485" i="4"/>
  <c r="F485" i="4"/>
  <c r="G485" i="4" s="1"/>
  <c r="H485" i="4" s="1"/>
  <c r="Q485" i="4"/>
  <c r="E486" i="4"/>
  <c r="F486" i="4" s="1"/>
  <c r="G486" i="4" s="1"/>
  <c r="H486" i="4"/>
  <c r="Q486" i="4"/>
  <c r="E487" i="4"/>
  <c r="F487" i="4"/>
  <c r="G487" i="4" s="1"/>
  <c r="H487" i="4" s="1"/>
  <c r="Q487" i="4"/>
  <c r="E488" i="4"/>
  <c r="F488" i="4"/>
  <c r="G488" i="4" s="1"/>
  <c r="H488" i="4" s="1"/>
  <c r="Q488" i="4"/>
  <c r="E489" i="4"/>
  <c r="F489" i="4" s="1"/>
  <c r="G489" i="4" s="1"/>
  <c r="H489" i="4"/>
  <c r="Q489" i="4"/>
  <c r="E490" i="4"/>
  <c r="F490" i="4" s="1"/>
  <c r="G490" i="4" s="1"/>
  <c r="H490" i="4" s="1"/>
  <c r="Q490" i="4"/>
  <c r="E491" i="4"/>
  <c r="F491" i="4"/>
  <c r="U491" i="4" s="1"/>
  <c r="Q491" i="4"/>
  <c r="E492" i="4"/>
  <c r="F492" i="4"/>
  <c r="G492" i="4" s="1"/>
  <c r="H492" i="4" s="1"/>
  <c r="Q492" i="4"/>
  <c r="E493" i="4"/>
  <c r="F493" i="4" s="1"/>
  <c r="G493" i="4"/>
  <c r="H493" i="4" s="1"/>
  <c r="Q493" i="4"/>
  <c r="E494" i="4"/>
  <c r="F494" i="4" s="1"/>
  <c r="G494" i="4" s="1"/>
  <c r="H494" i="4" s="1"/>
  <c r="Q494" i="4"/>
  <c r="E495" i="4"/>
  <c r="F495" i="4"/>
  <c r="G495" i="4" s="1"/>
  <c r="H495" i="4"/>
  <c r="Q495" i="4"/>
  <c r="E496" i="4"/>
  <c r="F496" i="4" s="1"/>
  <c r="G496" i="4" s="1"/>
  <c r="H496" i="4" s="1"/>
  <c r="Q496" i="4"/>
  <c r="E497" i="4"/>
  <c r="F497" i="4"/>
  <c r="G497" i="4" s="1"/>
  <c r="H497" i="4" s="1"/>
  <c r="Q497" i="4"/>
  <c r="E498" i="4"/>
  <c r="F498" i="4" s="1"/>
  <c r="G498" i="4"/>
  <c r="H498" i="4" s="1"/>
  <c r="Q498" i="4"/>
  <c r="E499" i="4"/>
  <c r="F499" i="4" s="1"/>
  <c r="G499" i="4" s="1"/>
  <c r="H499" i="4" s="1"/>
  <c r="Q499" i="4"/>
  <c r="E500" i="4"/>
  <c r="F500" i="4" s="1"/>
  <c r="G500" i="4"/>
  <c r="H500" i="4" s="1"/>
  <c r="Q500" i="4"/>
  <c r="E501" i="4"/>
  <c r="F501" i="4"/>
  <c r="G501" i="4" s="1"/>
  <c r="H501" i="4" s="1"/>
  <c r="Q501" i="4"/>
  <c r="E502" i="4"/>
  <c r="F502" i="4"/>
  <c r="G502" i="4" s="1"/>
  <c r="H502" i="4" s="1"/>
  <c r="Q502" i="4"/>
  <c r="E503" i="4"/>
  <c r="F503" i="4"/>
  <c r="G503" i="4" s="1"/>
  <c r="H503" i="4"/>
  <c r="Q503" i="4"/>
  <c r="E504" i="4"/>
  <c r="F504" i="4" s="1"/>
  <c r="G504" i="4" s="1"/>
  <c r="H504" i="4" s="1"/>
  <c r="Q504" i="4"/>
  <c r="E505" i="4"/>
  <c r="F505" i="4"/>
  <c r="G505" i="4" s="1"/>
  <c r="J505" i="4" s="1"/>
  <c r="Q505" i="4"/>
  <c r="E506" i="4"/>
  <c r="F506" i="4" s="1"/>
  <c r="G506" i="4"/>
  <c r="J506" i="4" s="1"/>
  <c r="Q506" i="4"/>
  <c r="E507" i="4"/>
  <c r="F507" i="4" s="1"/>
  <c r="G507" i="4" s="1"/>
  <c r="J507" i="4"/>
  <c r="Q507" i="4"/>
  <c r="E508" i="4"/>
  <c r="F508" i="4" s="1"/>
  <c r="G508" i="4" s="1"/>
  <c r="J508" i="4" s="1"/>
  <c r="Q508" i="4"/>
  <c r="E509" i="4"/>
  <c r="F509" i="4"/>
  <c r="G509" i="4" s="1"/>
  <c r="J509" i="4" s="1"/>
  <c r="Q509" i="4"/>
  <c r="E510" i="4"/>
  <c r="F510" i="4"/>
  <c r="G510" i="4" s="1"/>
  <c r="H510" i="4" s="1"/>
  <c r="Q510" i="4"/>
  <c r="E511" i="4"/>
  <c r="F511" i="4"/>
  <c r="G511" i="4"/>
  <c r="J511" i="4" s="1"/>
  <c r="Q511" i="4"/>
  <c r="E512" i="4"/>
  <c r="F512" i="4" s="1"/>
  <c r="G512" i="4"/>
  <c r="J512" i="4" s="1"/>
  <c r="Q512" i="4"/>
  <c r="E513" i="4"/>
  <c r="F513" i="4" s="1"/>
  <c r="G513" i="4" s="1"/>
  <c r="J513" i="4" s="1"/>
  <c r="Q513" i="4"/>
  <c r="E514" i="4"/>
  <c r="F514" i="4" s="1"/>
  <c r="G514" i="4" s="1"/>
  <c r="K514" i="4" s="1"/>
  <c r="Q514" i="4"/>
  <c r="E515" i="4"/>
  <c r="F515" i="4" s="1"/>
  <c r="G515" i="4" s="1"/>
  <c r="H515" i="4" s="1"/>
  <c r="Q515" i="4"/>
  <c r="E516" i="4"/>
  <c r="F516" i="4"/>
  <c r="G516" i="4" s="1"/>
  <c r="I516" i="4" s="1"/>
  <c r="Q516" i="4"/>
  <c r="E517" i="4"/>
  <c r="F517" i="4"/>
  <c r="G517" i="4" s="1"/>
  <c r="J517" i="4"/>
  <c r="Q517" i="4"/>
  <c r="E518" i="4"/>
  <c r="F518" i="4" s="1"/>
  <c r="G518" i="4" s="1"/>
  <c r="J518" i="4" s="1"/>
  <c r="Q518" i="4"/>
  <c r="E519" i="4"/>
  <c r="F519" i="4"/>
  <c r="G519" i="4" s="1"/>
  <c r="J519" i="4" s="1"/>
  <c r="Q519" i="4"/>
  <c r="E520" i="4"/>
  <c r="F520" i="4" s="1"/>
  <c r="G520" i="4" s="1"/>
  <c r="J520" i="4" s="1"/>
  <c r="Q520" i="4"/>
  <c r="E521" i="4"/>
  <c r="F521" i="4"/>
  <c r="G521" i="4" s="1"/>
  <c r="J521" i="4" s="1"/>
  <c r="Q521" i="4"/>
  <c r="E522" i="4"/>
  <c r="F522" i="4" s="1"/>
  <c r="G522" i="4"/>
  <c r="J522" i="4" s="1"/>
  <c r="Q522" i="4"/>
  <c r="E523" i="4"/>
  <c r="F523" i="4" s="1"/>
  <c r="G523" i="4" s="1"/>
  <c r="J523" i="4"/>
  <c r="Q523" i="4"/>
  <c r="E524" i="4"/>
  <c r="F524" i="4" s="1"/>
  <c r="G524" i="4" s="1"/>
  <c r="J524" i="4" s="1"/>
  <c r="Q524" i="4"/>
  <c r="E525" i="4"/>
  <c r="F525" i="4"/>
  <c r="G525" i="4" s="1"/>
  <c r="J525" i="4" s="1"/>
  <c r="Q525" i="4"/>
  <c r="E526" i="4"/>
  <c r="F526" i="4"/>
  <c r="G526" i="4" s="1"/>
  <c r="K526" i="4" s="1"/>
  <c r="Q526" i="4"/>
  <c r="E527" i="4"/>
  <c r="F527" i="4"/>
  <c r="G527" i="4"/>
  <c r="K527" i="4" s="1"/>
  <c r="Q527" i="4"/>
  <c r="E528" i="4"/>
  <c r="F528" i="4" s="1"/>
  <c r="G528" i="4"/>
  <c r="K528" i="4" s="1"/>
  <c r="Q528" i="4"/>
  <c r="E529" i="4"/>
  <c r="F529" i="4" s="1"/>
  <c r="G529" i="4" s="1"/>
  <c r="K529" i="4" s="1"/>
  <c r="Q529" i="4"/>
  <c r="E530" i="4"/>
  <c r="F530" i="4" s="1"/>
  <c r="G530" i="4" s="1"/>
  <c r="K530" i="4" s="1"/>
  <c r="Q530" i="4"/>
  <c r="E531" i="4"/>
  <c r="F531" i="4" s="1"/>
  <c r="G531" i="4" s="1"/>
  <c r="K531" i="4" s="1"/>
  <c r="Q531" i="4"/>
  <c r="E532" i="4"/>
  <c r="F532" i="4"/>
  <c r="G532" i="4" s="1"/>
  <c r="K532" i="4" s="1"/>
  <c r="Q532" i="4"/>
  <c r="E533" i="4"/>
  <c r="F533" i="4"/>
  <c r="G533" i="4" s="1"/>
  <c r="K533" i="4"/>
  <c r="Q533" i="4"/>
  <c r="E534" i="4"/>
  <c r="F534" i="4" s="1"/>
  <c r="G534" i="4" s="1"/>
  <c r="K534" i="4" s="1"/>
  <c r="Q534" i="4"/>
  <c r="E535" i="4"/>
  <c r="F535" i="4"/>
  <c r="G535" i="4" s="1"/>
  <c r="K535" i="4" s="1"/>
  <c r="Q535" i="4"/>
  <c r="E536" i="4"/>
  <c r="F536" i="4" s="1"/>
  <c r="G536" i="4" s="1"/>
  <c r="K536" i="4" s="1"/>
  <c r="Q536" i="4"/>
  <c r="E537" i="4"/>
  <c r="F537" i="4"/>
  <c r="G537" i="4" s="1"/>
  <c r="K537" i="4" s="1"/>
  <c r="Q537" i="4"/>
  <c r="E538" i="4"/>
  <c r="F538" i="4" s="1"/>
  <c r="G538" i="4"/>
  <c r="J538" i="4" s="1"/>
  <c r="Q538" i="4"/>
  <c r="E539" i="4"/>
  <c r="F539" i="4" s="1"/>
  <c r="G539" i="4" s="1"/>
  <c r="K539" i="4"/>
  <c r="Q539" i="4"/>
  <c r="E540" i="4"/>
  <c r="F540" i="4" s="1"/>
  <c r="G540" i="4" s="1"/>
  <c r="K540" i="4" s="1"/>
  <c r="Q540" i="4"/>
  <c r="E541" i="4"/>
  <c r="F541" i="4"/>
  <c r="G541" i="4" s="1"/>
  <c r="J541" i="4" s="1"/>
  <c r="Q541" i="4"/>
  <c r="E542" i="4"/>
  <c r="F542" i="4"/>
  <c r="G542" i="4" s="1"/>
  <c r="K542" i="4" s="1"/>
  <c r="Q542" i="4"/>
  <c r="E543" i="4"/>
  <c r="F543" i="4"/>
  <c r="G543" i="4"/>
  <c r="K543" i="4" s="1"/>
  <c r="Q543" i="4"/>
  <c r="E544" i="4"/>
  <c r="F544" i="4" s="1"/>
  <c r="G544" i="4"/>
  <c r="K544" i="4" s="1"/>
  <c r="Q544" i="4"/>
  <c r="E545" i="4"/>
  <c r="F545" i="4" s="1"/>
  <c r="G545" i="4" s="1"/>
  <c r="K545" i="4" s="1"/>
  <c r="Q545" i="4"/>
  <c r="E546" i="4"/>
  <c r="F546" i="4" s="1"/>
  <c r="G546" i="4" s="1"/>
  <c r="K546" i="4" s="1"/>
  <c r="Q546" i="4"/>
  <c r="E547" i="4"/>
  <c r="F547" i="4" s="1"/>
  <c r="G547" i="4" s="1"/>
  <c r="K547" i="4" s="1"/>
  <c r="Q547" i="4"/>
  <c r="E548" i="4"/>
  <c r="F548" i="4"/>
  <c r="G548" i="4" s="1"/>
  <c r="K548" i="4" s="1"/>
  <c r="Q548" i="4"/>
  <c r="E549" i="4"/>
  <c r="F549" i="4"/>
  <c r="G549" i="4" s="1"/>
  <c r="K549" i="4"/>
  <c r="Q549" i="4"/>
  <c r="E550" i="4"/>
  <c r="F550" i="4" s="1"/>
  <c r="G550" i="4" s="1"/>
  <c r="K550" i="4" s="1"/>
  <c r="Q550" i="4"/>
  <c r="E551" i="4"/>
  <c r="F551" i="4"/>
  <c r="G551" i="4" s="1"/>
  <c r="K551" i="4" s="1"/>
  <c r="Q551" i="4"/>
  <c r="E552" i="4"/>
  <c r="F552" i="4" s="1"/>
  <c r="G552" i="4" s="1"/>
  <c r="K552" i="4" s="1"/>
  <c r="Q552" i="4"/>
  <c r="E553" i="4"/>
  <c r="F553" i="4"/>
  <c r="G553" i="4" s="1"/>
  <c r="K553" i="4" s="1"/>
  <c r="Q553" i="4"/>
  <c r="E554" i="4"/>
  <c r="F554" i="4" s="1"/>
  <c r="G554" i="4"/>
  <c r="K554" i="4" s="1"/>
  <c r="Q554" i="4"/>
  <c r="E555" i="4"/>
  <c r="F555" i="4" s="1"/>
  <c r="G555" i="4" s="1"/>
  <c r="K555" i="4"/>
  <c r="Q555" i="4"/>
  <c r="E556" i="4"/>
  <c r="F556" i="4" s="1"/>
  <c r="G556" i="4" s="1"/>
  <c r="K556" i="4" s="1"/>
  <c r="Q556" i="4"/>
  <c r="E557" i="4"/>
  <c r="F557" i="4"/>
  <c r="G557" i="4" s="1"/>
  <c r="K557" i="4" s="1"/>
  <c r="Q557" i="4"/>
  <c r="E559" i="4"/>
  <c r="F559" i="4"/>
  <c r="G559" i="4" s="1"/>
  <c r="K559" i="4" s="1"/>
  <c r="Q559" i="4"/>
  <c r="E560" i="4"/>
  <c r="F560" i="4"/>
  <c r="G560" i="4"/>
  <c r="K560" i="4" s="1"/>
  <c r="Q560" i="4"/>
  <c r="E561" i="4"/>
  <c r="F561" i="4" s="1"/>
  <c r="G561" i="4"/>
  <c r="K561" i="4" s="1"/>
  <c r="Q561" i="4"/>
  <c r="E562" i="4"/>
  <c r="F562" i="4" s="1"/>
  <c r="G562" i="4" s="1"/>
  <c r="K562" i="4" s="1"/>
  <c r="Q562" i="4"/>
  <c r="E563" i="4"/>
  <c r="F563" i="4" s="1"/>
  <c r="G563" i="4" s="1"/>
  <c r="K563" i="4" s="1"/>
  <c r="Q563" i="4"/>
  <c r="E567" i="4"/>
  <c r="F567" i="4" s="1"/>
  <c r="G567" i="4" s="1"/>
  <c r="K567" i="4" s="1"/>
  <c r="Q567" i="4"/>
  <c r="E568" i="4"/>
  <c r="F568" i="4"/>
  <c r="G568" i="4" s="1"/>
  <c r="K568" i="4" s="1"/>
  <c r="Q568" i="4"/>
  <c r="E571" i="4"/>
  <c r="F571" i="4"/>
  <c r="G571" i="4" s="1"/>
  <c r="K571" i="4"/>
  <c r="Q571" i="4"/>
  <c r="E572" i="4"/>
  <c r="F572" i="4" s="1"/>
  <c r="G572" i="4" s="1"/>
  <c r="K572" i="4" s="1"/>
  <c r="Q572" i="4"/>
  <c r="E573" i="4"/>
  <c r="F573" i="4"/>
  <c r="G573" i="4" s="1"/>
  <c r="K573" i="4" s="1"/>
  <c r="Q573" i="4"/>
  <c r="E574" i="4"/>
  <c r="F574" i="4" s="1"/>
  <c r="G574" i="4" s="1"/>
  <c r="K574" i="4" s="1"/>
  <c r="Q574" i="4"/>
  <c r="E575" i="4"/>
  <c r="F575" i="4"/>
  <c r="G575" i="4" s="1"/>
  <c r="K575" i="4" s="1"/>
  <c r="Q575" i="4"/>
  <c r="E576" i="4"/>
  <c r="F576" i="4" s="1"/>
  <c r="G576" i="4"/>
  <c r="K576" i="4" s="1"/>
  <c r="Q576" i="4"/>
  <c r="E577" i="4"/>
  <c r="F577" i="4" s="1"/>
  <c r="G577" i="4" s="1"/>
  <c r="K577" i="4"/>
  <c r="Q577" i="4"/>
  <c r="E578" i="4"/>
  <c r="F578" i="4" s="1"/>
  <c r="G578" i="4" s="1"/>
  <c r="K578" i="4" s="1"/>
  <c r="Q578" i="4"/>
  <c r="E579" i="4"/>
  <c r="F579" i="4"/>
  <c r="G579" i="4" s="1"/>
  <c r="K579" i="4" s="1"/>
  <c r="Q579" i="4"/>
  <c r="E580" i="4"/>
  <c r="F580" i="4"/>
  <c r="G580" i="4" s="1"/>
  <c r="K580" i="4" s="1"/>
  <c r="Q580" i="4"/>
  <c r="E583" i="4"/>
  <c r="F583" i="4"/>
  <c r="G583" i="4"/>
  <c r="K583" i="4" s="1"/>
  <c r="Q583" i="4"/>
  <c r="E591" i="4"/>
  <c r="F591" i="4" s="1"/>
  <c r="G591" i="4"/>
  <c r="K591" i="4" s="1"/>
  <c r="Q591" i="4"/>
  <c r="E592" i="4"/>
  <c r="F592" i="4" s="1"/>
  <c r="G592" i="4" s="1"/>
  <c r="K592" i="4" s="1"/>
  <c r="Q592" i="4"/>
  <c r="E593" i="4"/>
  <c r="F593" i="4" s="1"/>
  <c r="G593" i="4" s="1"/>
  <c r="K593" i="4" s="1"/>
  <c r="Q593" i="4"/>
  <c r="E594" i="4"/>
  <c r="F594" i="4" s="1"/>
  <c r="G594" i="4" s="1"/>
  <c r="K594" i="4" s="1"/>
  <c r="Q594" i="4"/>
  <c r="E595" i="4"/>
  <c r="F595" i="4"/>
  <c r="G595" i="4" s="1"/>
  <c r="K595" i="4" s="1"/>
  <c r="Q595" i="4"/>
  <c r="E596" i="4"/>
  <c r="F596" i="4"/>
  <c r="G596" i="4" s="1"/>
  <c r="K596" i="4"/>
  <c r="Q596" i="4"/>
  <c r="E597" i="4"/>
  <c r="F597" i="4" s="1"/>
  <c r="G597" i="4" s="1"/>
  <c r="K597" i="4" s="1"/>
  <c r="Q597" i="4"/>
  <c r="E598" i="4"/>
  <c r="F598" i="4"/>
  <c r="G598" i="4" s="1"/>
  <c r="K598" i="4" s="1"/>
  <c r="Q598" i="4"/>
  <c r="E599" i="4"/>
  <c r="F599" i="4" s="1"/>
  <c r="G599" i="4" s="1"/>
  <c r="K599" i="4" s="1"/>
  <c r="Q599" i="4"/>
  <c r="E600" i="4"/>
  <c r="F600" i="4"/>
  <c r="G600" i="4" s="1"/>
  <c r="K600" i="4" s="1"/>
  <c r="Q600" i="4"/>
  <c r="E601" i="4"/>
  <c r="F601" i="4" s="1"/>
  <c r="G601" i="4"/>
  <c r="K601" i="4" s="1"/>
  <c r="Q601" i="4"/>
  <c r="E602" i="4"/>
  <c r="F602" i="4" s="1"/>
  <c r="G602" i="4" s="1"/>
  <c r="K602" i="4"/>
  <c r="Q602" i="4"/>
  <c r="E603" i="4"/>
  <c r="F603" i="4" s="1"/>
  <c r="G603" i="4" s="1"/>
  <c r="J603" i="4" s="1"/>
  <c r="Q603" i="4"/>
  <c r="E604" i="4"/>
  <c r="F604" i="4"/>
  <c r="G604" i="4" s="1"/>
  <c r="J604" i="4" s="1"/>
  <c r="Q604" i="4"/>
  <c r="E607" i="4"/>
  <c r="F607" i="4"/>
  <c r="G607" i="4" s="1"/>
  <c r="J607" i="4" s="1"/>
  <c r="Q607" i="4"/>
  <c r="E608" i="4"/>
  <c r="F608" i="4"/>
  <c r="G608" i="4"/>
  <c r="K608" i="4" s="1"/>
  <c r="Q608" i="4"/>
  <c r="E609" i="4"/>
  <c r="F609" i="4" s="1"/>
  <c r="G609" i="4"/>
  <c r="K609" i="4" s="1"/>
  <c r="Q609" i="4"/>
  <c r="E610" i="4"/>
  <c r="F610" i="4" s="1"/>
  <c r="G610" i="4" s="1"/>
  <c r="K610" i="4" s="1"/>
  <c r="Q610" i="4"/>
  <c r="E611" i="4"/>
  <c r="F611" i="4" s="1"/>
  <c r="G611" i="4" s="1"/>
  <c r="K611" i="4" s="1"/>
  <c r="Q611" i="4"/>
  <c r="E612" i="4"/>
  <c r="F612" i="4" s="1"/>
  <c r="G612" i="4" s="1"/>
  <c r="K612" i="4" s="1"/>
  <c r="Q612" i="4"/>
  <c r="E613" i="4"/>
  <c r="F613" i="4" s="1"/>
  <c r="G613" i="4" s="1"/>
  <c r="K613" i="4" s="1"/>
  <c r="Q613" i="4"/>
  <c r="E614" i="4"/>
  <c r="F614" i="4"/>
  <c r="G614" i="4" s="1"/>
  <c r="K614" i="4" s="1"/>
  <c r="Q614" i="4"/>
  <c r="E615" i="4"/>
  <c r="F615" i="4"/>
  <c r="U615" i="4" s="1"/>
  <c r="Q615" i="4"/>
  <c r="E616" i="4"/>
  <c r="F616" i="4" s="1"/>
  <c r="G616" i="4"/>
  <c r="K616" i="4" s="1"/>
  <c r="Q616" i="4"/>
  <c r="E617" i="4"/>
  <c r="F617" i="4"/>
  <c r="G617" i="4" s="1"/>
  <c r="K617" i="4" s="1"/>
  <c r="Q617" i="4"/>
  <c r="E619" i="4"/>
  <c r="F619" i="4"/>
  <c r="G619" i="4" s="1"/>
  <c r="K619" i="4" s="1"/>
  <c r="Q619" i="4"/>
  <c r="E620" i="4"/>
  <c r="F620" i="4"/>
  <c r="G620" i="4" s="1"/>
  <c r="K620" i="4"/>
  <c r="Q620" i="4"/>
  <c r="E621" i="4"/>
  <c r="F621" i="4" s="1"/>
  <c r="G621" i="4" s="1"/>
  <c r="K621" i="4" s="1"/>
  <c r="Q621" i="4"/>
  <c r="E622" i="4"/>
  <c r="F622" i="4"/>
  <c r="G622" i="4"/>
  <c r="K622" i="4" s="1"/>
  <c r="Q622" i="4"/>
  <c r="E623" i="4"/>
  <c r="F623" i="4" s="1"/>
  <c r="G623" i="4"/>
  <c r="K623" i="4" s="1"/>
  <c r="Q623" i="4"/>
  <c r="E624" i="4"/>
  <c r="F624" i="4" s="1"/>
  <c r="G624" i="4" s="1"/>
  <c r="K624" i="4" s="1"/>
  <c r="Q624" i="4"/>
  <c r="E625" i="4"/>
  <c r="F625" i="4" s="1"/>
  <c r="G625" i="4"/>
  <c r="K625" i="4" s="1"/>
  <c r="Q625" i="4"/>
  <c r="E626" i="4"/>
  <c r="F626" i="4"/>
  <c r="G626" i="4" s="1"/>
  <c r="K626" i="4" s="1"/>
  <c r="Q626" i="4"/>
  <c r="E627" i="4"/>
  <c r="F627" i="4"/>
  <c r="G627" i="4" s="1"/>
  <c r="K627" i="4" s="1"/>
  <c r="Q627" i="4"/>
  <c r="E628" i="4"/>
  <c r="F628" i="4"/>
  <c r="G628" i="4" s="1"/>
  <c r="K628" i="4"/>
  <c r="Q628" i="4"/>
  <c r="E629" i="4"/>
  <c r="F629" i="4" s="1"/>
  <c r="G629" i="4" s="1"/>
  <c r="K629" i="4" s="1"/>
  <c r="Q629" i="4"/>
  <c r="E630" i="4"/>
  <c r="F630" i="4"/>
  <c r="G630" i="4"/>
  <c r="K630" i="4" s="1"/>
  <c r="Q630" i="4"/>
  <c r="E631" i="4"/>
  <c r="F631" i="4" s="1"/>
  <c r="G631" i="4"/>
  <c r="K631" i="4" s="1"/>
  <c r="Q631" i="4"/>
  <c r="E632" i="4"/>
  <c r="F632" i="4" s="1"/>
  <c r="G632" i="4" s="1"/>
  <c r="K632" i="4" s="1"/>
  <c r="Q632" i="4"/>
  <c r="E634" i="4"/>
  <c r="F634" i="4" s="1"/>
  <c r="G634" i="4"/>
  <c r="K634" i="4" s="1"/>
  <c r="Q634" i="4"/>
  <c r="E635" i="4"/>
  <c r="F635" i="4"/>
  <c r="G635" i="4" s="1"/>
  <c r="K635" i="4" s="1"/>
  <c r="Q635" i="4"/>
  <c r="E636" i="4"/>
  <c r="F636" i="4"/>
  <c r="G636" i="4" s="1"/>
  <c r="K636" i="4" s="1"/>
  <c r="Q636" i="4"/>
  <c r="E637" i="4"/>
  <c r="F637" i="4"/>
  <c r="G637" i="4" s="1"/>
  <c r="K637" i="4"/>
  <c r="Q637" i="4"/>
  <c r="E638" i="4"/>
  <c r="F638" i="4" s="1"/>
  <c r="G638" i="4" s="1"/>
  <c r="K638" i="4" s="1"/>
  <c r="Q638" i="4"/>
  <c r="E639" i="4"/>
  <c r="F639" i="4"/>
  <c r="G639" i="4"/>
  <c r="K639" i="4" s="1"/>
  <c r="Q639" i="4"/>
  <c r="E640" i="4"/>
  <c r="F640" i="4" s="1"/>
  <c r="G640" i="4"/>
  <c r="K640" i="4" s="1"/>
  <c r="Q640" i="4"/>
  <c r="E641" i="4"/>
  <c r="F641" i="4" s="1"/>
  <c r="G641" i="4" s="1"/>
  <c r="K641" i="4" s="1"/>
  <c r="Q641" i="4"/>
  <c r="E642" i="4"/>
  <c r="F642" i="4" s="1"/>
  <c r="G642" i="4"/>
  <c r="K642" i="4" s="1"/>
  <c r="Q642" i="4"/>
  <c r="E643" i="4"/>
  <c r="F643" i="4"/>
  <c r="G643" i="4" s="1"/>
  <c r="K643" i="4" s="1"/>
  <c r="Q643" i="4"/>
  <c r="E644" i="4"/>
  <c r="F644" i="4"/>
  <c r="G644" i="4" s="1"/>
  <c r="K644" i="4" s="1"/>
  <c r="Q644" i="4"/>
  <c r="E645" i="4"/>
  <c r="F645" i="4"/>
  <c r="G645" i="4" s="1"/>
  <c r="K645" i="4"/>
  <c r="Q645" i="4"/>
  <c r="E646" i="4"/>
  <c r="F646" i="4" s="1"/>
  <c r="G646" i="4" s="1"/>
  <c r="K646" i="4" s="1"/>
  <c r="Q646" i="4"/>
  <c r="E647" i="4"/>
  <c r="F647" i="4"/>
  <c r="G647" i="4"/>
  <c r="K647" i="4" s="1"/>
  <c r="Q647" i="4"/>
  <c r="E648" i="4"/>
  <c r="F648" i="4" s="1"/>
  <c r="G648" i="4"/>
  <c r="K648" i="4" s="1"/>
  <c r="Q648" i="4"/>
  <c r="E649" i="4"/>
  <c r="F649" i="4" s="1"/>
  <c r="G649" i="4" s="1"/>
  <c r="K649" i="4" s="1"/>
  <c r="Q649" i="4"/>
  <c r="E650" i="4"/>
  <c r="F650" i="4" s="1"/>
  <c r="G650" i="4"/>
  <c r="K650" i="4" s="1"/>
  <c r="Q650" i="4"/>
  <c r="E651" i="4"/>
  <c r="F651" i="4"/>
  <c r="G651" i="4" s="1"/>
  <c r="K651" i="4" s="1"/>
  <c r="Q651" i="4"/>
  <c r="E652" i="4"/>
  <c r="F652" i="4"/>
  <c r="G652" i="4" s="1"/>
  <c r="K652" i="4" s="1"/>
  <c r="Q652" i="4"/>
  <c r="E653" i="4"/>
  <c r="F653" i="4"/>
  <c r="G653" i="4" s="1"/>
  <c r="K653" i="4"/>
  <c r="Q653" i="4"/>
  <c r="E654" i="4"/>
  <c r="F654" i="4" s="1"/>
  <c r="G654" i="4" s="1"/>
  <c r="K654" i="4" s="1"/>
  <c r="Q654" i="4"/>
  <c r="E655" i="4"/>
  <c r="F655" i="4"/>
  <c r="G655" i="4" s="1"/>
  <c r="K655" i="4" s="1"/>
  <c r="Q655" i="4"/>
  <c r="E656" i="4"/>
  <c r="F656" i="4" s="1"/>
  <c r="G656" i="4" s="1"/>
  <c r="K656" i="4" s="1"/>
  <c r="Q656" i="4"/>
  <c r="E657" i="4"/>
  <c r="F657" i="4"/>
  <c r="G657" i="4" s="1"/>
  <c r="K657" i="4" s="1"/>
  <c r="Q657" i="4"/>
  <c r="E658" i="4"/>
  <c r="F658" i="4" s="1"/>
  <c r="G658" i="4" s="1"/>
  <c r="K658" i="4" s="1"/>
  <c r="Q658" i="4"/>
  <c r="E659" i="4"/>
  <c r="F659" i="4"/>
  <c r="G659" i="4" s="1"/>
  <c r="K659" i="4" s="1"/>
  <c r="Q659" i="4"/>
  <c r="E660" i="4"/>
  <c r="F660" i="4" s="1"/>
  <c r="G660" i="4" s="1"/>
  <c r="K660" i="4" s="1"/>
  <c r="Q660" i="4"/>
  <c r="E661" i="4"/>
  <c r="F661" i="4"/>
  <c r="G661" i="4" s="1"/>
  <c r="K661" i="4" s="1"/>
  <c r="Q661" i="4"/>
  <c r="E662" i="4"/>
  <c r="F662" i="4" s="1"/>
  <c r="G662" i="4" s="1"/>
  <c r="K662" i="4" s="1"/>
  <c r="Q662" i="4"/>
  <c r="E663" i="4"/>
  <c r="F663" i="4"/>
  <c r="G663" i="4" s="1"/>
  <c r="K663" i="4" s="1"/>
  <c r="Q663" i="4"/>
  <c r="E664" i="4"/>
  <c r="F664" i="4" s="1"/>
  <c r="G664" i="4" s="1"/>
  <c r="K664" i="4" s="1"/>
  <c r="Q664" i="4"/>
  <c r="E665" i="4"/>
  <c r="F665" i="4"/>
  <c r="G665" i="4" s="1"/>
  <c r="K665" i="4" s="1"/>
  <c r="Q665" i="4"/>
  <c r="E666" i="4"/>
  <c r="F666" i="4" s="1"/>
  <c r="G666" i="4" s="1"/>
  <c r="K666" i="4" s="1"/>
  <c r="Q666" i="4"/>
  <c r="E667" i="4"/>
  <c r="F667" i="4"/>
  <c r="G667" i="4" s="1"/>
  <c r="K667" i="4" s="1"/>
  <c r="Q667" i="4"/>
  <c r="E668" i="4"/>
  <c r="F668" i="4" s="1"/>
  <c r="G668" i="4" s="1"/>
  <c r="K668" i="4" s="1"/>
  <c r="Q668" i="4"/>
  <c r="E669" i="4"/>
  <c r="F669" i="4"/>
  <c r="G669" i="4" s="1"/>
  <c r="K669" i="4" s="1"/>
  <c r="Q669" i="4"/>
  <c r="E670" i="4"/>
  <c r="F670" i="4" s="1"/>
  <c r="G670" i="4" s="1"/>
  <c r="K670" i="4" s="1"/>
  <c r="Q670" i="4"/>
  <c r="E671" i="4"/>
  <c r="F671" i="4"/>
  <c r="G671" i="4" s="1"/>
  <c r="K671" i="4" s="1"/>
  <c r="Q671" i="4"/>
  <c r="E672" i="4"/>
  <c r="F672" i="4" s="1"/>
  <c r="G672" i="4" s="1"/>
  <c r="K672" i="4" s="1"/>
  <c r="Q672" i="4"/>
  <c r="E673" i="4"/>
  <c r="F673" i="4"/>
  <c r="G673" i="4" s="1"/>
  <c r="K673" i="4" s="1"/>
  <c r="Q673" i="4"/>
  <c r="E674" i="4"/>
  <c r="F674" i="4" s="1"/>
  <c r="G674" i="4" s="1"/>
  <c r="K674" i="4" s="1"/>
  <c r="Q674" i="4"/>
  <c r="E675" i="4"/>
  <c r="F675" i="4"/>
  <c r="G675" i="4" s="1"/>
  <c r="K675" i="4" s="1"/>
  <c r="Q675" i="4"/>
  <c r="E676" i="4"/>
  <c r="F676" i="4" s="1"/>
  <c r="G676" i="4" s="1"/>
  <c r="K676" i="4" s="1"/>
  <c r="Q676" i="4"/>
  <c r="E677" i="4"/>
  <c r="F677" i="4"/>
  <c r="G677" i="4" s="1"/>
  <c r="K677" i="4" s="1"/>
  <c r="Q677" i="4"/>
  <c r="E678" i="4"/>
  <c r="F678" i="4" s="1"/>
  <c r="G678" i="4" s="1"/>
  <c r="K678" i="4" s="1"/>
  <c r="Q678" i="4"/>
  <c r="E679" i="4"/>
  <c r="F679" i="4"/>
  <c r="G679" i="4" s="1"/>
  <c r="K679" i="4" s="1"/>
  <c r="Q679" i="4"/>
  <c r="E680" i="4"/>
  <c r="F680" i="4" s="1"/>
  <c r="G680" i="4" s="1"/>
  <c r="K680" i="4" s="1"/>
  <c r="Q680" i="4"/>
  <c r="E681" i="4"/>
  <c r="F681" i="4"/>
  <c r="G681" i="4" s="1"/>
  <c r="K681" i="4" s="1"/>
  <c r="Q681" i="4"/>
  <c r="E682" i="4"/>
  <c r="F682" i="4" s="1"/>
  <c r="G682" i="4" s="1"/>
  <c r="K682" i="4" s="1"/>
  <c r="Q682" i="4"/>
  <c r="E683" i="4"/>
  <c r="F683" i="4"/>
  <c r="G683" i="4" s="1"/>
  <c r="K683" i="4" s="1"/>
  <c r="Q683" i="4"/>
  <c r="E684" i="4"/>
  <c r="F684" i="4" s="1"/>
  <c r="G684" i="4" s="1"/>
  <c r="K684" i="4" s="1"/>
  <c r="Q684" i="4"/>
  <c r="E685" i="4"/>
  <c r="F685" i="4"/>
  <c r="G685" i="4" s="1"/>
  <c r="K685" i="4" s="1"/>
  <c r="Q685" i="4"/>
  <c r="E686" i="4"/>
  <c r="F686" i="4" s="1"/>
  <c r="G686" i="4" s="1"/>
  <c r="K686" i="4" s="1"/>
  <c r="Q686" i="4"/>
  <c r="E687" i="4"/>
  <c r="F687" i="4"/>
  <c r="G687" i="4" s="1"/>
  <c r="K687" i="4" s="1"/>
  <c r="Q687" i="4"/>
  <c r="E688" i="4"/>
  <c r="F688" i="4" s="1"/>
  <c r="G688" i="4" s="1"/>
  <c r="K688" i="4" s="1"/>
  <c r="Q688" i="4"/>
  <c r="E689" i="4"/>
  <c r="F689" i="4"/>
  <c r="G689" i="4" s="1"/>
  <c r="K689" i="4" s="1"/>
  <c r="Q689" i="4"/>
  <c r="E690" i="4"/>
  <c r="F690" i="4" s="1"/>
  <c r="G690" i="4" s="1"/>
  <c r="K690" i="4" s="1"/>
  <c r="Q690" i="4"/>
  <c r="E691" i="4"/>
  <c r="F691" i="4"/>
  <c r="G691" i="4" s="1"/>
  <c r="K691" i="4" s="1"/>
  <c r="Q691" i="4"/>
  <c r="E692" i="4"/>
  <c r="F692" i="4" s="1"/>
  <c r="G692" i="4" s="1"/>
  <c r="K692" i="4" s="1"/>
  <c r="Q692" i="4"/>
  <c r="E696" i="4"/>
  <c r="F696" i="4"/>
  <c r="G696" i="4" s="1"/>
  <c r="K696" i="4" s="1"/>
  <c r="Q696" i="4"/>
  <c r="E697" i="4"/>
  <c r="F697" i="4" s="1"/>
  <c r="G697" i="4" s="1"/>
  <c r="K697" i="4" s="1"/>
  <c r="Q697" i="4"/>
  <c r="E698" i="4"/>
  <c r="F698" i="4"/>
  <c r="G698" i="4" s="1"/>
  <c r="K698" i="4" s="1"/>
  <c r="Q698" i="4"/>
  <c r="E699" i="4"/>
  <c r="F699" i="4" s="1"/>
  <c r="G699" i="4" s="1"/>
  <c r="K699" i="4" s="1"/>
  <c r="Q699" i="4"/>
  <c r="E700" i="4"/>
  <c r="F700" i="4"/>
  <c r="G700" i="4" s="1"/>
  <c r="K700" i="4" s="1"/>
  <c r="Q700" i="4"/>
  <c r="E701" i="4"/>
  <c r="F701" i="4" s="1"/>
  <c r="G701" i="4" s="1"/>
  <c r="K701" i="4" s="1"/>
  <c r="Q701" i="4"/>
  <c r="E702" i="4"/>
  <c r="F702" i="4"/>
  <c r="G702" i="4" s="1"/>
  <c r="K702" i="4" s="1"/>
  <c r="Q702" i="4"/>
  <c r="E703" i="4"/>
  <c r="F703" i="4" s="1"/>
  <c r="G703" i="4" s="1"/>
  <c r="K703" i="4" s="1"/>
  <c r="Q703" i="4"/>
  <c r="E704" i="4"/>
  <c r="F704" i="4"/>
  <c r="G704" i="4" s="1"/>
  <c r="K704" i="4" s="1"/>
  <c r="Q704" i="4"/>
  <c r="E705" i="4"/>
  <c r="F705" i="4" s="1"/>
  <c r="G705" i="4" s="1"/>
  <c r="K705" i="4" s="1"/>
  <c r="Q705" i="4"/>
  <c r="E706" i="4"/>
  <c r="F706" i="4"/>
  <c r="G706" i="4" s="1"/>
  <c r="K706" i="4" s="1"/>
  <c r="Q706" i="4"/>
  <c r="E709" i="4"/>
  <c r="F709" i="4" s="1"/>
  <c r="G709" i="4" s="1"/>
  <c r="K709" i="4" s="1"/>
  <c r="Q709" i="4"/>
  <c r="E710" i="4"/>
  <c r="F710" i="4"/>
  <c r="G710" i="4" s="1"/>
  <c r="K710" i="4" s="1"/>
  <c r="Q710" i="4"/>
  <c r="E711" i="4"/>
  <c r="F711" i="4" s="1"/>
  <c r="G711" i="4" s="1"/>
  <c r="K711" i="4" s="1"/>
  <c r="Q711" i="4"/>
  <c r="E712" i="4"/>
  <c r="F712" i="4"/>
  <c r="G712" i="4" s="1"/>
  <c r="K712" i="4" s="1"/>
  <c r="Q712" i="4"/>
  <c r="E713" i="4"/>
  <c r="F713" i="4" s="1"/>
  <c r="G713" i="4" s="1"/>
  <c r="K713" i="4" s="1"/>
  <c r="Q713" i="4"/>
  <c r="E714" i="4"/>
  <c r="F714" i="4"/>
  <c r="G714" i="4" s="1"/>
  <c r="K714" i="4" s="1"/>
  <c r="Q714" i="4"/>
  <c r="E693" i="4"/>
  <c r="F693" i="4" s="1"/>
  <c r="G693" i="4" s="1"/>
  <c r="K693" i="4" s="1"/>
  <c r="Q693" i="4"/>
  <c r="E694" i="4"/>
  <c r="F694" i="4"/>
  <c r="G694" i="4" s="1"/>
  <c r="K694" i="4" s="1"/>
  <c r="Q694" i="4"/>
  <c r="E695" i="4"/>
  <c r="F695" i="4" s="1"/>
  <c r="G695" i="4" s="1"/>
  <c r="K695" i="4" s="1"/>
  <c r="Q695" i="4"/>
  <c r="E707" i="4"/>
  <c r="F707" i="4"/>
  <c r="G707" i="4" s="1"/>
  <c r="K707" i="4" s="1"/>
  <c r="Q707" i="4"/>
  <c r="E708" i="4"/>
  <c r="F708" i="4" s="1"/>
  <c r="G708" i="4" s="1"/>
  <c r="K708" i="4" s="1"/>
  <c r="Q708" i="4"/>
  <c r="E718" i="4"/>
  <c r="F718" i="4"/>
  <c r="G718" i="4" s="1"/>
  <c r="K718" i="4" s="1"/>
  <c r="Q718" i="4"/>
  <c r="E719" i="4"/>
  <c r="F719" i="4" s="1"/>
  <c r="G719" i="4" s="1"/>
  <c r="K719" i="4" s="1"/>
  <c r="Q719" i="4"/>
  <c r="E720" i="4"/>
  <c r="F720" i="4"/>
  <c r="G720" i="4" s="1"/>
  <c r="K720" i="4" s="1"/>
  <c r="Q720" i="4"/>
  <c r="E715" i="4"/>
  <c r="F715" i="4" s="1"/>
  <c r="G715" i="4" s="1"/>
  <c r="K715" i="4" s="1"/>
  <c r="Q715" i="4"/>
  <c r="E716" i="4"/>
  <c r="F716" i="4"/>
  <c r="G716" i="4" s="1"/>
  <c r="K716" i="4" s="1"/>
  <c r="Q716" i="4"/>
  <c r="E717" i="4"/>
  <c r="F717" i="4" s="1"/>
  <c r="G717" i="4" s="1"/>
  <c r="K717" i="4" s="1"/>
  <c r="Q717" i="4"/>
  <c r="E726" i="4"/>
  <c r="F726" i="4"/>
  <c r="G726" i="4" s="1"/>
  <c r="K726" i="4" s="1"/>
  <c r="Q726" i="4"/>
  <c r="E727" i="4"/>
  <c r="F727" i="4" s="1"/>
  <c r="G727" i="4" s="1"/>
  <c r="K727" i="4" s="1"/>
  <c r="Q727" i="4"/>
  <c r="L558" i="4"/>
  <c r="Q558" i="4"/>
  <c r="L564" i="4"/>
  <c r="Q564" i="4"/>
  <c r="L565" i="4"/>
  <c r="Q565" i="4"/>
  <c r="Q566" i="4"/>
  <c r="L569" i="4"/>
  <c r="Q569" i="4"/>
  <c r="L570" i="4"/>
  <c r="Q570" i="4"/>
  <c r="Q581" i="4"/>
  <c r="L582" i="4"/>
  <c r="Q582" i="4"/>
  <c r="L584" i="4"/>
  <c r="Q584" i="4"/>
  <c r="L585" i="4"/>
  <c r="Q585" i="4"/>
  <c r="Q586" i="4"/>
  <c r="L587" i="4"/>
  <c r="Q587" i="4"/>
  <c r="L588" i="4"/>
  <c r="Q588" i="4"/>
  <c r="L589" i="4"/>
  <c r="Q589" i="4"/>
  <c r="L590" i="4"/>
  <c r="Q590" i="4"/>
  <c r="L605" i="4"/>
  <c r="Q605" i="4"/>
  <c r="Q606" i="4"/>
  <c r="L618" i="4"/>
  <c r="Q618" i="4"/>
  <c r="L633" i="4"/>
  <c r="Q633" i="4"/>
  <c r="D9" i="1"/>
  <c r="C9" i="1"/>
  <c r="E350" i="1"/>
  <c r="F350" i="1" s="1"/>
  <c r="G350" i="1" s="1"/>
  <c r="I350" i="1" s="1"/>
  <c r="E351" i="1"/>
  <c r="F351" i="1" s="1"/>
  <c r="G351" i="1" s="1"/>
  <c r="E352" i="1"/>
  <c r="F352" i="1"/>
  <c r="G352" i="1" s="1"/>
  <c r="I352" i="1" s="1"/>
  <c r="E353" i="1"/>
  <c r="F353" i="1" s="1"/>
  <c r="G353" i="1" s="1"/>
  <c r="E354" i="1"/>
  <c r="F354" i="1" s="1"/>
  <c r="G354" i="1" s="1"/>
  <c r="E355" i="1"/>
  <c r="F355" i="1" s="1"/>
  <c r="G355" i="1" s="1"/>
  <c r="E356" i="1"/>
  <c r="F356" i="1" s="1"/>
  <c r="G356" i="1" s="1"/>
  <c r="E357" i="1"/>
  <c r="F357" i="1"/>
  <c r="G357" i="1"/>
  <c r="E358" i="1"/>
  <c r="F358" i="1"/>
  <c r="G358" i="1" s="1"/>
  <c r="E359" i="1"/>
  <c r="F359" i="1"/>
  <c r="G359" i="1" s="1"/>
  <c r="E360" i="1"/>
  <c r="F360" i="1"/>
  <c r="G360" i="1" s="1"/>
  <c r="E361" i="1"/>
  <c r="F361" i="1" s="1"/>
  <c r="G361" i="1" s="1"/>
  <c r="E362" i="1"/>
  <c r="F362" i="1" s="1"/>
  <c r="G362" i="1" s="1"/>
  <c r="E363" i="1"/>
  <c r="F363" i="1" s="1"/>
  <c r="G363" i="1" s="1"/>
  <c r="H363" i="1" s="1"/>
  <c r="E364" i="1"/>
  <c r="F364" i="1" s="1"/>
  <c r="G364" i="1" s="1"/>
  <c r="H364" i="1" s="1"/>
  <c r="E365" i="1"/>
  <c r="F365" i="1"/>
  <c r="G365" i="1" s="1"/>
  <c r="E366" i="1"/>
  <c r="F366" i="1" s="1"/>
  <c r="G366" i="1" s="1"/>
  <c r="E367" i="1"/>
  <c r="F367" i="1" s="1"/>
  <c r="G367" i="1" s="1"/>
  <c r="E368" i="1"/>
  <c r="F368" i="1" s="1"/>
  <c r="G368" i="1" s="1"/>
  <c r="E369" i="1"/>
  <c r="F369" i="1" s="1"/>
  <c r="G369" i="1" s="1"/>
  <c r="E370" i="1"/>
  <c r="F370" i="1"/>
  <c r="G370" i="1"/>
  <c r="E371" i="1"/>
  <c r="F371" i="1"/>
  <c r="G371" i="1" s="1"/>
  <c r="E372" i="1"/>
  <c r="F372" i="1"/>
  <c r="G372" i="1" s="1"/>
  <c r="E373" i="1"/>
  <c r="F373" i="1"/>
  <c r="G373" i="1" s="1"/>
  <c r="E374" i="1"/>
  <c r="F374" i="1" s="1"/>
  <c r="G374" i="1" s="1"/>
  <c r="E375" i="1"/>
  <c r="F375" i="1" s="1"/>
  <c r="G375" i="1" s="1"/>
  <c r="H375" i="1" s="1"/>
  <c r="E376" i="1"/>
  <c r="F376" i="1"/>
  <c r="G376" i="1" s="1"/>
  <c r="E377" i="1"/>
  <c r="F377" i="1"/>
  <c r="G377" i="1" s="1"/>
  <c r="E378" i="1"/>
  <c r="F378" i="1"/>
  <c r="G378" i="1" s="1"/>
  <c r="E379" i="1"/>
  <c r="F379" i="1" s="1"/>
  <c r="G379" i="1" s="1"/>
  <c r="E381" i="1"/>
  <c r="F381" i="1" s="1"/>
  <c r="G381" i="1" s="1"/>
  <c r="E382" i="1"/>
  <c r="F382" i="1" s="1"/>
  <c r="G382" i="1" s="1"/>
  <c r="E383" i="1"/>
  <c r="F383" i="1" s="1"/>
  <c r="G383" i="1" s="1"/>
  <c r="E384" i="1"/>
  <c r="F384" i="1"/>
  <c r="G384" i="1"/>
  <c r="E385" i="1"/>
  <c r="F385" i="1"/>
  <c r="G385" i="1" s="1"/>
  <c r="E386" i="1"/>
  <c r="F386" i="1"/>
  <c r="G386" i="1" s="1"/>
  <c r="E387" i="1"/>
  <c r="F387" i="1"/>
  <c r="G387" i="1" s="1"/>
  <c r="E388" i="1"/>
  <c r="F388" i="1" s="1"/>
  <c r="G388" i="1" s="1"/>
  <c r="E389" i="1"/>
  <c r="F389" i="1" s="1"/>
  <c r="G389" i="1" s="1"/>
  <c r="E390" i="1"/>
  <c r="F390" i="1" s="1"/>
  <c r="G390" i="1" s="1"/>
  <c r="E391" i="1"/>
  <c r="F391" i="1" s="1"/>
  <c r="G391" i="1" s="1"/>
  <c r="E392" i="1"/>
  <c r="F392" i="1"/>
  <c r="G392" i="1"/>
  <c r="E393" i="1"/>
  <c r="F393" i="1"/>
  <c r="G393" i="1" s="1"/>
  <c r="E394" i="1"/>
  <c r="F394" i="1"/>
  <c r="G394" i="1" s="1"/>
  <c r="H394" i="1" s="1"/>
  <c r="E395" i="1"/>
  <c r="F395" i="1" s="1"/>
  <c r="G395" i="1" s="1"/>
  <c r="E396" i="1"/>
  <c r="F396" i="1" s="1"/>
  <c r="G396" i="1" s="1"/>
  <c r="E397" i="1"/>
  <c r="F397" i="1"/>
  <c r="G397" i="1"/>
  <c r="H397" i="1" s="1"/>
  <c r="E398" i="1"/>
  <c r="F398" i="1" s="1"/>
  <c r="G398" i="1" s="1"/>
  <c r="E399" i="1"/>
  <c r="F399" i="1" s="1"/>
  <c r="G399" i="1" s="1"/>
  <c r="E400" i="1"/>
  <c r="F400" i="1" s="1"/>
  <c r="G400" i="1" s="1"/>
  <c r="E401" i="1"/>
  <c r="F401" i="1" s="1"/>
  <c r="G401" i="1" s="1"/>
  <c r="E402" i="1"/>
  <c r="F402" i="1"/>
  <c r="G402" i="1"/>
  <c r="E403" i="1"/>
  <c r="F403" i="1"/>
  <c r="G403" i="1" s="1"/>
  <c r="E404" i="1"/>
  <c r="F404" i="1"/>
  <c r="G404" i="1" s="1"/>
  <c r="E405" i="1"/>
  <c r="F405" i="1"/>
  <c r="G405" i="1" s="1"/>
  <c r="E406" i="1"/>
  <c r="F406" i="1" s="1"/>
  <c r="G406" i="1" s="1"/>
  <c r="E407" i="1"/>
  <c r="F407" i="1" s="1"/>
  <c r="G407" i="1" s="1"/>
  <c r="E408" i="1"/>
  <c r="F408" i="1" s="1"/>
  <c r="G408" i="1" s="1"/>
  <c r="E409" i="1"/>
  <c r="F409" i="1" s="1"/>
  <c r="G409" i="1" s="1"/>
  <c r="E410" i="1"/>
  <c r="F410" i="1"/>
  <c r="G410" i="1"/>
  <c r="E411" i="1"/>
  <c r="F411" i="1"/>
  <c r="G411" i="1" s="1"/>
  <c r="H411" i="1" s="1"/>
  <c r="E412" i="1"/>
  <c r="F412" i="1" s="1"/>
  <c r="G412" i="1" s="1"/>
  <c r="E413" i="1"/>
  <c r="F413" i="1" s="1"/>
  <c r="G413" i="1" s="1"/>
  <c r="E414" i="1"/>
  <c r="F414" i="1" s="1"/>
  <c r="G414" i="1" s="1"/>
  <c r="E415" i="1"/>
  <c r="F415" i="1"/>
  <c r="G415" i="1"/>
  <c r="E416" i="1"/>
  <c r="F416" i="1"/>
  <c r="G416" i="1" s="1"/>
  <c r="J416" i="1" s="1"/>
  <c r="E417" i="1"/>
  <c r="F417" i="1" s="1"/>
  <c r="G417" i="1" s="1"/>
  <c r="E418" i="1"/>
  <c r="F418" i="1" s="1"/>
  <c r="G418" i="1" s="1"/>
  <c r="E419" i="1"/>
  <c r="F419" i="1" s="1"/>
  <c r="G419" i="1" s="1"/>
  <c r="E420" i="1"/>
  <c r="F420" i="1"/>
  <c r="G420" i="1"/>
  <c r="E421" i="1"/>
  <c r="F421" i="1"/>
  <c r="G421" i="1" s="1"/>
  <c r="E422" i="1"/>
  <c r="F422" i="1"/>
  <c r="G422" i="1" s="1"/>
  <c r="E423" i="1"/>
  <c r="F423" i="1"/>
  <c r="G423" i="1" s="1"/>
  <c r="E424" i="1"/>
  <c r="F424" i="1" s="1"/>
  <c r="G424" i="1" s="1"/>
  <c r="E425" i="1"/>
  <c r="F425" i="1" s="1"/>
  <c r="G425" i="1" s="1"/>
  <c r="E426" i="1"/>
  <c r="F426" i="1" s="1"/>
  <c r="G426" i="1" s="1"/>
  <c r="E427" i="1"/>
  <c r="F427" i="1" s="1"/>
  <c r="G427" i="1" s="1"/>
  <c r="E428" i="1"/>
  <c r="F428" i="1"/>
  <c r="G428" i="1"/>
  <c r="E429" i="1"/>
  <c r="F429" i="1"/>
  <c r="G429" i="1" s="1"/>
  <c r="H429" i="1" s="1"/>
  <c r="E430" i="1"/>
  <c r="F430" i="1" s="1"/>
  <c r="G430" i="1" s="1"/>
  <c r="E431" i="1"/>
  <c r="F431" i="1" s="1"/>
  <c r="G431" i="1" s="1"/>
  <c r="E432" i="1"/>
  <c r="F432" i="1" s="1"/>
  <c r="G432" i="1" s="1"/>
  <c r="E433" i="1"/>
  <c r="F433" i="1"/>
  <c r="G433" i="1"/>
  <c r="E434" i="1"/>
  <c r="F434" i="1"/>
  <c r="G434" i="1" s="1"/>
  <c r="E435" i="1"/>
  <c r="F435" i="1"/>
  <c r="G435" i="1" s="1"/>
  <c r="E436" i="1"/>
  <c r="F436" i="1"/>
  <c r="G436" i="1" s="1"/>
  <c r="H436" i="1" s="1"/>
  <c r="E437" i="1"/>
  <c r="F437" i="1" s="1"/>
  <c r="G437" i="1" s="1"/>
  <c r="E438" i="1"/>
  <c r="F438" i="1"/>
  <c r="G438" i="1"/>
  <c r="E439" i="1"/>
  <c r="F439" i="1"/>
  <c r="G439" i="1" s="1"/>
  <c r="E440" i="1"/>
  <c r="F440" i="1"/>
  <c r="G440" i="1" s="1"/>
  <c r="E441" i="1"/>
  <c r="F441" i="1"/>
  <c r="G441" i="1" s="1"/>
  <c r="E442" i="1"/>
  <c r="F442" i="1" s="1"/>
  <c r="G442" i="1" s="1"/>
  <c r="E443" i="1"/>
  <c r="F443" i="1" s="1"/>
  <c r="G443" i="1" s="1"/>
  <c r="E444" i="1"/>
  <c r="F444" i="1" s="1"/>
  <c r="G444" i="1" s="1"/>
  <c r="E445" i="1"/>
  <c r="F445" i="1" s="1"/>
  <c r="G445" i="1" s="1"/>
  <c r="E446" i="1"/>
  <c r="F446" i="1"/>
  <c r="G446" i="1"/>
  <c r="E447" i="1"/>
  <c r="F447" i="1"/>
  <c r="G447" i="1" s="1"/>
  <c r="E448" i="1"/>
  <c r="F448" i="1"/>
  <c r="G448" i="1" s="1"/>
  <c r="E449" i="1"/>
  <c r="F449" i="1"/>
  <c r="G449" i="1" s="1"/>
  <c r="E450" i="1"/>
  <c r="F450" i="1" s="1"/>
  <c r="G450" i="1" s="1"/>
  <c r="E451" i="1"/>
  <c r="F451" i="1" s="1"/>
  <c r="G451" i="1" s="1"/>
  <c r="E452" i="1"/>
  <c r="F452" i="1" s="1"/>
  <c r="G452" i="1" s="1"/>
  <c r="E453" i="1"/>
  <c r="F453" i="1" s="1"/>
  <c r="G453" i="1" s="1"/>
  <c r="E454" i="1"/>
  <c r="F454" i="1"/>
  <c r="G454" i="1"/>
  <c r="E455" i="1"/>
  <c r="F455" i="1"/>
  <c r="G455" i="1" s="1"/>
  <c r="E456" i="1"/>
  <c r="F456" i="1"/>
  <c r="G456" i="1" s="1"/>
  <c r="E457" i="1"/>
  <c r="F457" i="1"/>
  <c r="G457" i="1" s="1"/>
  <c r="E458" i="1"/>
  <c r="F458" i="1" s="1"/>
  <c r="G458" i="1" s="1"/>
  <c r="E459" i="1"/>
  <c r="F459" i="1" s="1"/>
  <c r="G459" i="1" s="1"/>
  <c r="E460" i="1"/>
  <c r="F460" i="1" s="1"/>
  <c r="G460" i="1" s="1"/>
  <c r="E461" i="1"/>
  <c r="F461" i="1" s="1"/>
  <c r="G461" i="1" s="1"/>
  <c r="H461" i="1" s="1"/>
  <c r="E462" i="1"/>
  <c r="F462" i="1"/>
  <c r="G462" i="1" s="1"/>
  <c r="H462" i="1" s="1"/>
  <c r="E463" i="1"/>
  <c r="F463" i="1" s="1"/>
  <c r="G463" i="1" s="1"/>
  <c r="E464" i="1"/>
  <c r="F464" i="1"/>
  <c r="G464" i="1"/>
  <c r="E465" i="1"/>
  <c r="F465" i="1"/>
  <c r="G465" i="1" s="1"/>
  <c r="E466" i="1"/>
  <c r="F466" i="1"/>
  <c r="G466" i="1" s="1"/>
  <c r="E467" i="1"/>
  <c r="F467" i="1"/>
  <c r="G467" i="1" s="1"/>
  <c r="E468" i="1"/>
  <c r="F468" i="1" s="1"/>
  <c r="G468" i="1" s="1"/>
  <c r="E469" i="1"/>
  <c r="F469" i="1" s="1"/>
  <c r="G469" i="1" s="1"/>
  <c r="E470" i="1"/>
  <c r="F470" i="1" s="1"/>
  <c r="G470" i="1" s="1"/>
  <c r="E471" i="1"/>
  <c r="F471" i="1" s="1"/>
  <c r="G471" i="1" s="1"/>
  <c r="E472" i="1"/>
  <c r="F472" i="1"/>
  <c r="G472" i="1"/>
  <c r="H472" i="1" s="1"/>
  <c r="E473" i="1"/>
  <c r="F473" i="1" s="1"/>
  <c r="G473" i="1" s="1"/>
  <c r="E474" i="1"/>
  <c r="F474" i="1" s="1"/>
  <c r="G474" i="1" s="1"/>
  <c r="E475" i="1"/>
  <c r="F475" i="1" s="1"/>
  <c r="G475" i="1" s="1"/>
  <c r="E476" i="1"/>
  <c r="F476" i="1" s="1"/>
  <c r="G476" i="1" s="1"/>
  <c r="E477" i="1"/>
  <c r="F477" i="1"/>
  <c r="G477" i="1"/>
  <c r="E478" i="1"/>
  <c r="F478" i="1"/>
  <c r="G478" i="1" s="1"/>
  <c r="E479" i="1"/>
  <c r="F479" i="1"/>
  <c r="G479" i="1" s="1"/>
  <c r="E480" i="1"/>
  <c r="F480" i="1"/>
  <c r="G480" i="1" s="1"/>
  <c r="E481" i="1"/>
  <c r="F481" i="1" s="1"/>
  <c r="G481" i="1" s="1"/>
  <c r="E482" i="1"/>
  <c r="F482" i="1" s="1"/>
  <c r="G482" i="1" s="1"/>
  <c r="E484" i="1"/>
  <c r="F484" i="1" s="1"/>
  <c r="G484" i="1" s="1"/>
  <c r="E485" i="1"/>
  <c r="F485" i="1" s="1"/>
  <c r="G485" i="1" s="1"/>
  <c r="E486" i="1"/>
  <c r="F486" i="1"/>
  <c r="G486" i="1"/>
  <c r="E487" i="1"/>
  <c r="F487" i="1"/>
  <c r="G487" i="1" s="1"/>
  <c r="E488" i="1"/>
  <c r="F488" i="1"/>
  <c r="G488" i="1" s="1"/>
  <c r="E489" i="1"/>
  <c r="F489" i="1"/>
  <c r="G489" i="1" s="1"/>
  <c r="E490" i="1"/>
  <c r="F490" i="1" s="1"/>
  <c r="G490" i="1" s="1"/>
  <c r="E492" i="1"/>
  <c r="F492" i="1" s="1"/>
  <c r="G492" i="1" s="1"/>
  <c r="E493" i="1"/>
  <c r="F493" i="1" s="1"/>
  <c r="G493" i="1" s="1"/>
  <c r="E494" i="1"/>
  <c r="F494" i="1" s="1"/>
  <c r="G494" i="1" s="1"/>
  <c r="E495" i="1"/>
  <c r="F495" i="1"/>
  <c r="G495" i="1"/>
  <c r="H495" i="1" s="1"/>
  <c r="E496" i="1"/>
  <c r="F496" i="1" s="1"/>
  <c r="G496" i="1" s="1"/>
  <c r="E497" i="1"/>
  <c r="F497" i="1" s="1"/>
  <c r="G497" i="1" s="1"/>
  <c r="E498" i="1"/>
  <c r="F498" i="1" s="1"/>
  <c r="G498" i="1" s="1"/>
  <c r="E499" i="1"/>
  <c r="F499" i="1" s="1"/>
  <c r="G499" i="1" s="1"/>
  <c r="E500" i="1"/>
  <c r="F500" i="1"/>
  <c r="G500" i="1"/>
  <c r="E501" i="1"/>
  <c r="F501" i="1"/>
  <c r="G501" i="1" s="1"/>
  <c r="E502" i="1"/>
  <c r="F502" i="1"/>
  <c r="G502" i="1" s="1"/>
  <c r="E503" i="1"/>
  <c r="F503" i="1"/>
  <c r="G503" i="1" s="1"/>
  <c r="E504" i="1"/>
  <c r="F504" i="1" s="1"/>
  <c r="G504" i="1" s="1"/>
  <c r="E505" i="1"/>
  <c r="F505" i="1" s="1"/>
  <c r="G505" i="1" s="1"/>
  <c r="E506" i="1"/>
  <c r="F506" i="1" s="1"/>
  <c r="G506" i="1" s="1"/>
  <c r="E507" i="1"/>
  <c r="F507" i="1" s="1"/>
  <c r="G507" i="1" s="1"/>
  <c r="E508" i="1"/>
  <c r="F508" i="1"/>
  <c r="G508" i="1"/>
  <c r="E509" i="1"/>
  <c r="F509" i="1"/>
  <c r="G509" i="1" s="1"/>
  <c r="E510" i="1"/>
  <c r="F510" i="1"/>
  <c r="G510" i="1" s="1"/>
  <c r="E511" i="1"/>
  <c r="F511" i="1"/>
  <c r="G511" i="1" s="1"/>
  <c r="E512" i="1"/>
  <c r="F512" i="1" s="1"/>
  <c r="G512" i="1" s="1"/>
  <c r="E513" i="1"/>
  <c r="F513" i="1" s="1"/>
  <c r="G513" i="1" s="1"/>
  <c r="E514" i="1"/>
  <c r="F514" i="1" s="1"/>
  <c r="G514" i="1" s="1"/>
  <c r="E515" i="1"/>
  <c r="F515" i="1" s="1"/>
  <c r="G515" i="1" s="1"/>
  <c r="E516" i="1"/>
  <c r="F516" i="1"/>
  <c r="G516" i="1"/>
  <c r="I516" i="1" s="1"/>
  <c r="E517" i="1"/>
  <c r="F517" i="1" s="1"/>
  <c r="G517" i="1" s="1"/>
  <c r="E518" i="1"/>
  <c r="F518" i="1" s="1"/>
  <c r="G518" i="1" s="1"/>
  <c r="E519" i="1"/>
  <c r="F519" i="1" s="1"/>
  <c r="G519" i="1" s="1"/>
  <c r="E520" i="1"/>
  <c r="F520" i="1" s="1"/>
  <c r="G520" i="1" s="1"/>
  <c r="J520" i="1" s="1"/>
  <c r="E521" i="1"/>
  <c r="F521" i="1"/>
  <c r="G521" i="1" s="1"/>
  <c r="E522" i="1"/>
  <c r="F522" i="1" s="1"/>
  <c r="G522" i="1" s="1"/>
  <c r="E523" i="1"/>
  <c r="F523" i="1" s="1"/>
  <c r="G523" i="1" s="1"/>
  <c r="E524" i="1"/>
  <c r="F524" i="1" s="1"/>
  <c r="G524" i="1" s="1"/>
  <c r="E525" i="1"/>
  <c r="F525" i="1" s="1"/>
  <c r="G525" i="1" s="1"/>
  <c r="E526" i="1"/>
  <c r="F526" i="1"/>
  <c r="G526" i="1"/>
  <c r="E527" i="1"/>
  <c r="F527" i="1"/>
  <c r="G527" i="1" s="1"/>
  <c r="E528" i="1"/>
  <c r="F528" i="1"/>
  <c r="G528" i="1" s="1"/>
  <c r="E529" i="1"/>
  <c r="F529" i="1"/>
  <c r="G529" i="1" s="1"/>
  <c r="E530" i="1"/>
  <c r="F530" i="1" s="1"/>
  <c r="G530" i="1" s="1"/>
  <c r="E531" i="1"/>
  <c r="F531" i="1" s="1"/>
  <c r="G531" i="1" s="1"/>
  <c r="E532" i="1"/>
  <c r="F532" i="1" s="1"/>
  <c r="G532" i="1" s="1"/>
  <c r="E533" i="1"/>
  <c r="F533" i="1" s="1"/>
  <c r="G533" i="1" s="1"/>
  <c r="E534" i="1"/>
  <c r="F534" i="1"/>
  <c r="G534" i="1"/>
  <c r="E535" i="1"/>
  <c r="F535" i="1"/>
  <c r="G535" i="1" s="1"/>
  <c r="E536" i="1"/>
  <c r="F536" i="1"/>
  <c r="G536" i="1" s="1"/>
  <c r="K536" i="1" s="1"/>
  <c r="E537" i="1"/>
  <c r="F537" i="1" s="1"/>
  <c r="G537" i="1" s="1"/>
  <c r="E538" i="1"/>
  <c r="F538" i="1" s="1"/>
  <c r="G538" i="1" s="1"/>
  <c r="E539" i="1"/>
  <c r="F539" i="1"/>
  <c r="G539" i="1"/>
  <c r="E540" i="1"/>
  <c r="F540" i="1"/>
  <c r="G540" i="1" s="1"/>
  <c r="E541" i="1"/>
  <c r="F541" i="1"/>
  <c r="G541" i="1" s="1"/>
  <c r="E542" i="1"/>
  <c r="F542" i="1"/>
  <c r="G542" i="1" s="1"/>
  <c r="E543" i="1"/>
  <c r="F543" i="1" s="1"/>
  <c r="G543" i="1" s="1"/>
  <c r="E544" i="1"/>
  <c r="F544" i="1" s="1"/>
  <c r="G544" i="1" s="1"/>
  <c r="E545" i="1"/>
  <c r="F545" i="1" s="1"/>
  <c r="G545" i="1" s="1"/>
  <c r="E546" i="1"/>
  <c r="F546" i="1" s="1"/>
  <c r="G546" i="1" s="1"/>
  <c r="E547" i="1"/>
  <c r="F547" i="1"/>
  <c r="G547" i="1"/>
  <c r="K547" i="1" s="1"/>
  <c r="E548" i="1"/>
  <c r="F548" i="1" s="1"/>
  <c r="G548" i="1" s="1"/>
  <c r="E549" i="1"/>
  <c r="F549" i="1" s="1"/>
  <c r="G549" i="1" s="1"/>
  <c r="E550" i="1"/>
  <c r="F550" i="1" s="1"/>
  <c r="G550" i="1" s="1"/>
  <c r="E551" i="1"/>
  <c r="F551" i="1" s="1"/>
  <c r="G551" i="1" s="1"/>
  <c r="E552" i="1"/>
  <c r="F552" i="1"/>
  <c r="G552" i="1"/>
  <c r="E553" i="1"/>
  <c r="F553" i="1"/>
  <c r="G553" i="1" s="1"/>
  <c r="E554" i="1"/>
  <c r="F554" i="1"/>
  <c r="G554" i="1" s="1"/>
  <c r="E555" i="1"/>
  <c r="F555" i="1"/>
  <c r="G555" i="1" s="1"/>
  <c r="E556" i="1"/>
  <c r="F556" i="1" s="1"/>
  <c r="G556" i="1" s="1"/>
  <c r="E557" i="1"/>
  <c r="F557" i="1" s="1"/>
  <c r="G557" i="1" s="1"/>
  <c r="E558" i="1"/>
  <c r="F558" i="1" s="1"/>
  <c r="G558" i="1" s="1"/>
  <c r="E559" i="1"/>
  <c r="F559" i="1" s="1"/>
  <c r="G559" i="1" s="1"/>
  <c r="K559" i="1" s="1"/>
  <c r="E560" i="1"/>
  <c r="F560" i="1"/>
  <c r="G560" i="1" s="1"/>
  <c r="E561" i="1"/>
  <c r="F561" i="1" s="1"/>
  <c r="G561" i="1" s="1"/>
  <c r="E562" i="1"/>
  <c r="F562" i="1" s="1"/>
  <c r="G562" i="1" s="1"/>
  <c r="E563" i="1"/>
  <c r="F563" i="1" s="1"/>
  <c r="G563" i="1" s="1"/>
  <c r="K563" i="1" s="1"/>
  <c r="E564" i="1"/>
  <c r="F564" i="1"/>
  <c r="G564" i="1" s="1"/>
  <c r="E565" i="1"/>
  <c r="F565" i="1"/>
  <c r="G565" i="1" s="1"/>
  <c r="E566" i="1"/>
  <c r="F566" i="1" s="1"/>
  <c r="G566" i="1" s="1"/>
  <c r="E567" i="1"/>
  <c r="F567" i="1" s="1"/>
  <c r="G567" i="1" s="1"/>
  <c r="K567" i="1"/>
  <c r="E568" i="1"/>
  <c r="F568" i="1"/>
  <c r="G568" i="1" s="1"/>
  <c r="E569" i="1"/>
  <c r="F569" i="1"/>
  <c r="G569" i="1" s="1"/>
  <c r="E570" i="1"/>
  <c r="F570" i="1"/>
  <c r="G570" i="1" s="1"/>
  <c r="E571" i="1"/>
  <c r="F571" i="1" s="1"/>
  <c r="G571" i="1" s="1"/>
  <c r="E572" i="1"/>
  <c r="F572" i="1" s="1"/>
  <c r="G572" i="1" s="1"/>
  <c r="E573" i="1"/>
  <c r="F573" i="1" s="1"/>
  <c r="G573" i="1" s="1"/>
  <c r="E574" i="1"/>
  <c r="F574" i="1" s="1"/>
  <c r="G574" i="1" s="1"/>
  <c r="E575" i="1"/>
  <c r="F575" i="1"/>
  <c r="G575" i="1"/>
  <c r="E576" i="1"/>
  <c r="F576" i="1"/>
  <c r="G576" i="1" s="1"/>
  <c r="E577" i="1"/>
  <c r="F577" i="1"/>
  <c r="G577" i="1" s="1"/>
  <c r="E578" i="1"/>
  <c r="F578" i="1"/>
  <c r="G578" i="1" s="1"/>
  <c r="E579" i="1"/>
  <c r="F579" i="1" s="1"/>
  <c r="G579" i="1" s="1"/>
  <c r="K579" i="1" s="1"/>
  <c r="E580" i="1"/>
  <c r="F580" i="1"/>
  <c r="G580" i="1"/>
  <c r="E581" i="1"/>
  <c r="F581" i="1"/>
  <c r="G581" i="1" s="1"/>
  <c r="E582" i="1"/>
  <c r="F582" i="1"/>
  <c r="G582" i="1" s="1"/>
  <c r="E583" i="1"/>
  <c r="F583" i="1"/>
  <c r="G583" i="1" s="1"/>
  <c r="E584" i="1"/>
  <c r="F584" i="1" s="1"/>
  <c r="G584" i="1" s="1"/>
  <c r="E585" i="1"/>
  <c r="F585" i="1" s="1"/>
  <c r="G585" i="1" s="1"/>
  <c r="E586" i="1"/>
  <c r="F586" i="1" s="1"/>
  <c r="G586" i="1" s="1"/>
  <c r="K586" i="1" s="1"/>
  <c r="E587" i="1"/>
  <c r="F587" i="1"/>
  <c r="G587" i="1" s="1"/>
  <c r="E588" i="1"/>
  <c r="F588" i="1"/>
  <c r="G588" i="1" s="1"/>
  <c r="E589" i="1"/>
  <c r="F589" i="1" s="1"/>
  <c r="G589" i="1" s="1"/>
  <c r="E590" i="1"/>
  <c r="F590" i="1" s="1"/>
  <c r="G590" i="1" s="1"/>
  <c r="E591" i="1"/>
  <c r="F591" i="1" s="1"/>
  <c r="G591" i="1"/>
  <c r="E592" i="1"/>
  <c r="F592" i="1" s="1"/>
  <c r="G592" i="1" s="1"/>
  <c r="E593" i="1"/>
  <c r="F593" i="1"/>
  <c r="G593" i="1"/>
  <c r="E594" i="1"/>
  <c r="F594" i="1"/>
  <c r="G594" i="1" s="1"/>
  <c r="E595" i="1"/>
  <c r="F595" i="1"/>
  <c r="G595" i="1" s="1"/>
  <c r="E596" i="1"/>
  <c r="F596" i="1" s="1"/>
  <c r="G596" i="1" s="1"/>
  <c r="E597" i="1"/>
  <c r="F597" i="1" s="1"/>
  <c r="G597" i="1" s="1"/>
  <c r="K597" i="1" s="1"/>
  <c r="E599" i="1"/>
  <c r="F599" i="1"/>
  <c r="G599" i="1" s="1"/>
  <c r="E600" i="1"/>
  <c r="F600" i="1"/>
  <c r="G600" i="1" s="1"/>
  <c r="E601" i="1"/>
  <c r="F601" i="1"/>
  <c r="G601" i="1" s="1"/>
  <c r="E602" i="1"/>
  <c r="F602" i="1"/>
  <c r="G602" i="1" s="1"/>
  <c r="E603" i="1"/>
  <c r="F603" i="1" s="1"/>
  <c r="G603" i="1" s="1"/>
  <c r="E604" i="1"/>
  <c r="F604" i="1" s="1"/>
  <c r="G604" i="1" s="1"/>
  <c r="K604" i="1"/>
  <c r="E605" i="1"/>
  <c r="F605" i="1"/>
  <c r="G605" i="1" s="1"/>
  <c r="E606" i="1"/>
  <c r="F606" i="1"/>
  <c r="G606" i="1" s="1"/>
  <c r="K606" i="1" s="1"/>
  <c r="E607" i="1"/>
  <c r="F607" i="1" s="1"/>
  <c r="G607" i="1"/>
  <c r="E608" i="1"/>
  <c r="F608" i="1" s="1"/>
  <c r="G608" i="1"/>
  <c r="K608" i="1" s="1"/>
  <c r="E609" i="1"/>
  <c r="F609" i="1"/>
  <c r="G609" i="1" s="1"/>
  <c r="E610" i="1"/>
  <c r="F610" i="1" s="1"/>
  <c r="G610" i="1" s="1"/>
  <c r="E611" i="1"/>
  <c r="F611" i="1" s="1"/>
  <c r="G611" i="1" s="1"/>
  <c r="E612" i="1"/>
  <c r="F612" i="1" s="1"/>
  <c r="G612" i="1"/>
  <c r="E613" i="1"/>
  <c r="F613" i="1" s="1"/>
  <c r="G613" i="1" s="1"/>
  <c r="E614" i="1"/>
  <c r="F614" i="1"/>
  <c r="G614" i="1" s="1"/>
  <c r="E615" i="1"/>
  <c r="F615" i="1"/>
  <c r="G615" i="1" s="1"/>
  <c r="E616" i="1"/>
  <c r="F616" i="1"/>
  <c r="G616" i="1" s="1"/>
  <c r="K616" i="1" s="1"/>
  <c r="E617" i="1"/>
  <c r="F617" i="1"/>
  <c r="G617" i="1" s="1"/>
  <c r="E618" i="1"/>
  <c r="F618" i="1" s="1"/>
  <c r="G618" i="1" s="1"/>
  <c r="E619" i="1"/>
  <c r="F619" i="1" s="1"/>
  <c r="G619" i="1" s="1"/>
  <c r="E620" i="1"/>
  <c r="F620" i="1" s="1"/>
  <c r="G620" i="1"/>
  <c r="E621" i="1"/>
  <c r="F621" i="1" s="1"/>
  <c r="G621" i="1" s="1"/>
  <c r="E622" i="1"/>
  <c r="F622" i="1"/>
  <c r="G622" i="1" s="1"/>
  <c r="E623" i="1"/>
  <c r="F623" i="1"/>
  <c r="G623" i="1" s="1"/>
  <c r="E624" i="1"/>
  <c r="F624" i="1"/>
  <c r="G624" i="1" s="1"/>
  <c r="E625" i="1"/>
  <c r="F625" i="1"/>
  <c r="G625" i="1" s="1"/>
  <c r="E626" i="1"/>
  <c r="F626" i="1" s="1"/>
  <c r="G626" i="1" s="1"/>
  <c r="E627" i="1"/>
  <c r="F627" i="1" s="1"/>
  <c r="G627" i="1" s="1"/>
  <c r="E628" i="1"/>
  <c r="F628" i="1" s="1"/>
  <c r="G628" i="1"/>
  <c r="E629" i="1"/>
  <c r="F629" i="1" s="1"/>
  <c r="G629" i="1" s="1"/>
  <c r="E630" i="1"/>
  <c r="F630" i="1"/>
  <c r="G630" i="1" s="1"/>
  <c r="E631" i="1"/>
  <c r="F631" i="1"/>
  <c r="G631" i="1" s="1"/>
  <c r="E632" i="1"/>
  <c r="F632" i="1"/>
  <c r="G632" i="1" s="1"/>
  <c r="E633" i="1"/>
  <c r="F633" i="1"/>
  <c r="G633" i="1" s="1"/>
  <c r="E634" i="1"/>
  <c r="F634" i="1" s="1"/>
  <c r="G634" i="1" s="1"/>
  <c r="E635" i="1"/>
  <c r="F635" i="1" s="1"/>
  <c r="G635" i="1" s="1"/>
  <c r="E636" i="1"/>
  <c r="F636" i="1" s="1"/>
  <c r="G636" i="1"/>
  <c r="K636" i="1" s="1"/>
  <c r="E637" i="1"/>
  <c r="F637" i="1"/>
  <c r="G637" i="1" s="1"/>
  <c r="E638" i="1"/>
  <c r="F638" i="1"/>
  <c r="G638" i="1" s="1"/>
  <c r="K638" i="1" s="1"/>
  <c r="E639" i="1"/>
  <c r="F639" i="1" s="1"/>
  <c r="G639" i="1"/>
  <c r="E640" i="1"/>
  <c r="F640" i="1"/>
  <c r="G640" i="1" s="1"/>
  <c r="K640" i="1" s="1"/>
  <c r="E641" i="1"/>
  <c r="F641" i="1" s="1"/>
  <c r="G641" i="1" s="1"/>
  <c r="E642" i="1"/>
  <c r="F642" i="1" s="1"/>
  <c r="G642" i="1" s="1"/>
  <c r="E643" i="1"/>
  <c r="F643" i="1" s="1"/>
  <c r="G643" i="1"/>
  <c r="E644" i="1"/>
  <c r="F644" i="1" s="1"/>
  <c r="G644" i="1"/>
  <c r="E645" i="1"/>
  <c r="F645" i="1"/>
  <c r="G645" i="1"/>
  <c r="E646" i="1"/>
  <c r="F646" i="1"/>
  <c r="G646" i="1" s="1"/>
  <c r="E647" i="1"/>
  <c r="F647" i="1"/>
  <c r="G647" i="1" s="1"/>
  <c r="E648" i="1"/>
  <c r="F648" i="1" s="1"/>
  <c r="G648" i="1" s="1"/>
  <c r="E649" i="1"/>
  <c r="F649" i="1" s="1"/>
  <c r="G649" i="1" s="1"/>
  <c r="E650" i="1"/>
  <c r="F650" i="1" s="1"/>
  <c r="G650" i="1" s="1"/>
  <c r="E651" i="1"/>
  <c r="F651" i="1" s="1"/>
  <c r="G651" i="1"/>
  <c r="E652" i="1"/>
  <c r="F652" i="1" s="1"/>
  <c r="G652" i="1" s="1"/>
  <c r="E653" i="1"/>
  <c r="F653" i="1"/>
  <c r="G653" i="1"/>
  <c r="E654" i="1"/>
  <c r="F654" i="1"/>
  <c r="G654" i="1" s="1"/>
  <c r="E655" i="1"/>
  <c r="F655" i="1"/>
  <c r="G655" i="1" s="1"/>
  <c r="E656" i="1"/>
  <c r="F656" i="1"/>
  <c r="G656" i="1" s="1"/>
  <c r="K656" i="1"/>
  <c r="E657" i="1"/>
  <c r="F657" i="1" s="1"/>
  <c r="G657" i="1" s="1"/>
  <c r="K657" i="1" s="1"/>
  <c r="E658" i="1"/>
  <c r="F658" i="1"/>
  <c r="G658" i="1"/>
  <c r="E659" i="1"/>
  <c r="F659" i="1"/>
  <c r="G659" i="1"/>
  <c r="E660" i="1"/>
  <c r="F660" i="1"/>
  <c r="G660" i="1"/>
  <c r="E661" i="1"/>
  <c r="F661" i="1"/>
  <c r="G661" i="1" s="1"/>
  <c r="E662" i="1"/>
  <c r="F662" i="1"/>
  <c r="G662" i="1" s="1"/>
  <c r="E663" i="1"/>
  <c r="F663" i="1" s="1"/>
  <c r="G663" i="1" s="1"/>
  <c r="E664" i="1"/>
  <c r="F664" i="1"/>
  <c r="G664" i="1" s="1"/>
  <c r="K664" i="1" s="1"/>
  <c r="E665" i="1"/>
  <c r="F665" i="1"/>
  <c r="G665" i="1"/>
  <c r="E666" i="1"/>
  <c r="F666" i="1" s="1"/>
  <c r="G666" i="1" s="1"/>
  <c r="E667" i="1"/>
  <c r="F667" i="1"/>
  <c r="G667" i="1" s="1"/>
  <c r="E668" i="1"/>
  <c r="F668" i="1"/>
  <c r="G668" i="1" s="1"/>
  <c r="E669" i="1"/>
  <c r="F669" i="1"/>
  <c r="G669" i="1"/>
  <c r="E670" i="1"/>
  <c r="F670" i="1" s="1"/>
  <c r="G670" i="1" s="1"/>
  <c r="E671" i="1"/>
  <c r="F671" i="1" s="1"/>
  <c r="G671" i="1" s="1"/>
  <c r="E672" i="1"/>
  <c r="F672" i="1"/>
  <c r="G672" i="1" s="1"/>
  <c r="K672" i="1" s="1"/>
  <c r="E673" i="1"/>
  <c r="F673" i="1"/>
  <c r="G673" i="1" s="1"/>
  <c r="E677" i="1"/>
  <c r="F677" i="1"/>
  <c r="G677" i="1"/>
  <c r="E678" i="1"/>
  <c r="F678" i="1" s="1"/>
  <c r="G678" i="1" s="1"/>
  <c r="E679" i="1"/>
  <c r="F679" i="1" s="1"/>
  <c r="G679" i="1" s="1"/>
  <c r="E680" i="1"/>
  <c r="F680" i="1"/>
  <c r="G680" i="1"/>
  <c r="E681" i="1"/>
  <c r="F681" i="1"/>
  <c r="G681" i="1"/>
  <c r="E682" i="1"/>
  <c r="F682" i="1" s="1"/>
  <c r="G682" i="1" s="1"/>
  <c r="E683" i="1"/>
  <c r="F683" i="1" s="1"/>
  <c r="G683" i="1" s="1"/>
  <c r="E684" i="1"/>
  <c r="F684" i="1"/>
  <c r="G684" i="1" s="1"/>
  <c r="E685" i="1"/>
  <c r="F685" i="1"/>
  <c r="G685" i="1"/>
  <c r="E686" i="1"/>
  <c r="F686" i="1" s="1"/>
  <c r="G686" i="1" s="1"/>
  <c r="E687" i="1"/>
  <c r="F687" i="1" s="1"/>
  <c r="G687" i="1" s="1"/>
  <c r="E690" i="1"/>
  <c r="F690" i="1"/>
  <c r="G690" i="1"/>
  <c r="E691" i="1"/>
  <c r="F691" i="1"/>
  <c r="G691" i="1"/>
  <c r="E692" i="1"/>
  <c r="F692" i="1" s="1"/>
  <c r="G692" i="1" s="1"/>
  <c r="E693" i="1"/>
  <c r="F693" i="1" s="1"/>
  <c r="G693" i="1" s="1"/>
  <c r="K693" i="1" s="1"/>
  <c r="E694" i="1"/>
  <c r="F694" i="1" s="1"/>
  <c r="G694" i="1" s="1"/>
  <c r="E695" i="1"/>
  <c r="F695" i="1"/>
  <c r="G695" i="1"/>
  <c r="E674" i="1"/>
  <c r="F674" i="1"/>
  <c r="G674" i="1"/>
  <c r="E675" i="1"/>
  <c r="F675" i="1" s="1"/>
  <c r="G675" i="1" s="1"/>
  <c r="E676" i="1"/>
  <c r="F676" i="1"/>
  <c r="G676" i="1" s="1"/>
  <c r="E688" i="1"/>
  <c r="F688" i="1"/>
  <c r="G688" i="1" s="1"/>
  <c r="E689" i="1"/>
  <c r="F689" i="1"/>
  <c r="G689" i="1"/>
  <c r="E699" i="1"/>
  <c r="F699" i="1" s="1"/>
  <c r="G699" i="1" s="1"/>
  <c r="E700" i="1"/>
  <c r="F700" i="1" s="1"/>
  <c r="G700" i="1" s="1"/>
  <c r="E701" i="1"/>
  <c r="F701" i="1"/>
  <c r="G701" i="1"/>
  <c r="E696" i="1"/>
  <c r="F696" i="1"/>
  <c r="G696" i="1"/>
  <c r="E697" i="1"/>
  <c r="F697" i="1" s="1"/>
  <c r="G697" i="1" s="1"/>
  <c r="K697" i="1" s="1"/>
  <c r="E698" i="1"/>
  <c r="F698" i="1"/>
  <c r="G698" i="1" s="1"/>
  <c r="E707" i="1"/>
  <c r="F707" i="1"/>
  <c r="G707" i="1" s="1"/>
  <c r="K707" i="1" s="1"/>
  <c r="E708" i="1"/>
  <c r="F708" i="1"/>
  <c r="G708" i="1"/>
  <c r="K708" i="1" s="1"/>
  <c r="E380" i="1"/>
  <c r="F380" i="1"/>
  <c r="U380" i="1"/>
  <c r="E483" i="1"/>
  <c r="F483" i="1" s="1"/>
  <c r="E491" i="1"/>
  <c r="F491" i="1"/>
  <c r="E598" i="1"/>
  <c r="F598" i="1" s="1"/>
  <c r="Q708" i="1"/>
  <c r="Q707" i="1"/>
  <c r="E21" i="1"/>
  <c r="F21" i="1" s="1"/>
  <c r="G21" i="1" s="1"/>
  <c r="E22" i="1"/>
  <c r="F22" i="1" s="1"/>
  <c r="G22" i="1" s="1"/>
  <c r="J22" i="1" s="1"/>
  <c r="E23" i="1"/>
  <c r="F23" i="1" s="1"/>
  <c r="G23" i="1" s="1"/>
  <c r="E24" i="1"/>
  <c r="F24" i="1"/>
  <c r="G24" i="1" s="1"/>
  <c r="J24" i="1" s="1"/>
  <c r="E25" i="1"/>
  <c r="F25" i="1"/>
  <c r="G25" i="1"/>
  <c r="E26" i="1"/>
  <c r="F26" i="1" s="1"/>
  <c r="G26" i="1"/>
  <c r="E27" i="1"/>
  <c r="F27" i="1"/>
  <c r="G27" i="1" s="1"/>
  <c r="J27" i="1" s="1"/>
  <c r="E28" i="1"/>
  <c r="F28" i="1"/>
  <c r="E29" i="1"/>
  <c r="F29" i="1" s="1"/>
  <c r="E30" i="1"/>
  <c r="F30" i="1" s="1"/>
  <c r="G30" i="1" s="1"/>
  <c r="J30" i="1" s="1"/>
  <c r="E31" i="1"/>
  <c r="F31" i="1"/>
  <c r="G31" i="1" s="1"/>
  <c r="J31" i="1" s="1"/>
  <c r="E32" i="1"/>
  <c r="F32" i="1" s="1"/>
  <c r="E33" i="1"/>
  <c r="F33" i="1"/>
  <c r="E34" i="1"/>
  <c r="F34" i="1" s="1"/>
  <c r="E35" i="1"/>
  <c r="F35" i="1"/>
  <c r="E36" i="1"/>
  <c r="F36" i="1" s="1"/>
  <c r="E37" i="1"/>
  <c r="F37" i="1" s="1"/>
  <c r="G37" i="1" s="1"/>
  <c r="J37" i="1" s="1"/>
  <c r="E38" i="1"/>
  <c r="F38" i="1" s="1"/>
  <c r="G38" i="1" s="1"/>
  <c r="J38" i="1"/>
  <c r="E39" i="1"/>
  <c r="F39" i="1" s="1"/>
  <c r="E40" i="1"/>
  <c r="F40" i="1"/>
  <c r="E41" i="1"/>
  <c r="F41" i="1" s="1"/>
  <c r="E42" i="1"/>
  <c r="F42" i="1"/>
  <c r="E43" i="1"/>
  <c r="F43" i="1" s="1"/>
  <c r="E44" i="1"/>
  <c r="F44" i="1"/>
  <c r="E45" i="1"/>
  <c r="F45" i="1" s="1"/>
  <c r="E46" i="1"/>
  <c r="F46" i="1"/>
  <c r="G46" i="1" s="1"/>
  <c r="J46" i="1" s="1"/>
  <c r="E47" i="1"/>
  <c r="E370" i="2" s="1"/>
  <c r="E48" i="1"/>
  <c r="F48" i="1" s="1"/>
  <c r="E49" i="1"/>
  <c r="F49" i="1"/>
  <c r="E50" i="1"/>
  <c r="F50" i="1" s="1"/>
  <c r="E51" i="1"/>
  <c r="F51" i="1"/>
  <c r="E52" i="1"/>
  <c r="F52" i="1" s="1"/>
  <c r="G52" i="1" s="1"/>
  <c r="J52" i="1" s="1"/>
  <c r="E53" i="1"/>
  <c r="F53" i="1"/>
  <c r="E54" i="1"/>
  <c r="F54" i="1" s="1"/>
  <c r="G54" i="1"/>
  <c r="J54" i="1" s="1"/>
  <c r="E55" i="1"/>
  <c r="F55" i="1" s="1"/>
  <c r="E56" i="1"/>
  <c r="F56" i="1"/>
  <c r="G56" i="1" s="1"/>
  <c r="E57" i="1"/>
  <c r="F57" i="1" s="1"/>
  <c r="G57" i="1" s="1"/>
  <c r="J57" i="1" s="1"/>
  <c r="E58" i="1"/>
  <c r="F58" i="1"/>
  <c r="E59" i="1"/>
  <c r="F59" i="1" s="1"/>
  <c r="E60" i="1"/>
  <c r="F60" i="1"/>
  <c r="E61" i="1"/>
  <c r="F61" i="1" s="1"/>
  <c r="E62" i="1"/>
  <c r="F62" i="1"/>
  <c r="G62" i="1" s="1"/>
  <c r="J62" i="1" s="1"/>
  <c r="E63" i="1"/>
  <c r="F63" i="1"/>
  <c r="E64" i="1"/>
  <c r="F64" i="1" s="1"/>
  <c r="E65" i="1"/>
  <c r="F65" i="1"/>
  <c r="E66" i="1"/>
  <c r="F66" i="1" s="1"/>
  <c r="E67" i="1"/>
  <c r="F67" i="1"/>
  <c r="E68" i="1"/>
  <c r="F68" i="1" s="1"/>
  <c r="E69" i="1"/>
  <c r="F69" i="1" s="1"/>
  <c r="G69" i="1" s="1"/>
  <c r="J69" i="1" s="1"/>
  <c r="E70" i="1"/>
  <c r="F70" i="1" s="1"/>
  <c r="G70" i="1" s="1"/>
  <c r="J70" i="1"/>
  <c r="E71" i="1"/>
  <c r="F71" i="1" s="1"/>
  <c r="E72" i="1"/>
  <c r="F72" i="1" s="1"/>
  <c r="E73" i="1"/>
  <c r="F73" i="1" s="1"/>
  <c r="E74" i="1"/>
  <c r="F74" i="1" s="1"/>
  <c r="G74" i="1" s="1"/>
  <c r="I74" i="1" s="1"/>
  <c r="E75" i="1"/>
  <c r="F75" i="1" s="1"/>
  <c r="E76" i="1"/>
  <c r="F76" i="1"/>
  <c r="G76" i="1" s="1"/>
  <c r="E77" i="1"/>
  <c r="F77" i="1" s="1"/>
  <c r="E78" i="1"/>
  <c r="F78" i="1"/>
  <c r="G78" i="1" s="1"/>
  <c r="I78" i="1" s="1"/>
  <c r="E79" i="1"/>
  <c r="F79" i="1" s="1"/>
  <c r="E80" i="1"/>
  <c r="F80" i="1" s="1"/>
  <c r="E81" i="1"/>
  <c r="F81" i="1"/>
  <c r="G81" i="1" s="1"/>
  <c r="E82" i="1"/>
  <c r="F82" i="1" s="1"/>
  <c r="G82" i="1" s="1"/>
  <c r="E83" i="1"/>
  <c r="F83" i="1"/>
  <c r="E84" i="1"/>
  <c r="F84" i="1" s="1"/>
  <c r="E85" i="1"/>
  <c r="F85" i="1"/>
  <c r="E86" i="1"/>
  <c r="F86" i="1" s="1"/>
  <c r="G86" i="1"/>
  <c r="I86" i="1" s="1"/>
  <c r="E87" i="1"/>
  <c r="F87" i="1" s="1"/>
  <c r="E88" i="1"/>
  <c r="F88" i="1"/>
  <c r="E89" i="1"/>
  <c r="F89" i="1" s="1"/>
  <c r="E90" i="1"/>
  <c r="F90" i="1"/>
  <c r="E91" i="1"/>
  <c r="F91" i="1" s="1"/>
  <c r="E92" i="1"/>
  <c r="F92" i="1" s="1"/>
  <c r="E93" i="1"/>
  <c r="F93" i="1" s="1"/>
  <c r="E94" i="1"/>
  <c r="F94" i="1" s="1"/>
  <c r="G94" i="1" s="1"/>
  <c r="I94" i="1" s="1"/>
  <c r="E95" i="1"/>
  <c r="F95" i="1"/>
  <c r="E96" i="1"/>
  <c r="F96" i="1" s="1"/>
  <c r="G96" i="1" s="1"/>
  <c r="I96" i="1" s="1"/>
  <c r="E97" i="1"/>
  <c r="F97" i="1"/>
  <c r="E98" i="1"/>
  <c r="F98" i="1" s="1"/>
  <c r="E99" i="1"/>
  <c r="F99" i="1"/>
  <c r="E100" i="1"/>
  <c r="F100" i="1" s="1"/>
  <c r="E101" i="1"/>
  <c r="F101" i="1"/>
  <c r="G101" i="1" s="1"/>
  <c r="I101" i="1" s="1"/>
  <c r="E102" i="1"/>
  <c r="F102" i="1" s="1"/>
  <c r="G102" i="1"/>
  <c r="I102" i="1"/>
  <c r="E103" i="1"/>
  <c r="F103" i="1" s="1"/>
  <c r="E104" i="1"/>
  <c r="F104" i="1"/>
  <c r="E105" i="1"/>
  <c r="F105" i="1" s="1"/>
  <c r="E106" i="1"/>
  <c r="F106" i="1" s="1"/>
  <c r="G106" i="1" s="1"/>
  <c r="I106" i="1" s="1"/>
  <c r="E107" i="1"/>
  <c r="F107" i="1" s="1"/>
  <c r="E108" i="1"/>
  <c r="F108" i="1" s="1"/>
  <c r="G108" i="1" s="1"/>
  <c r="E109" i="1"/>
  <c r="F109" i="1" s="1"/>
  <c r="E110" i="1"/>
  <c r="F110" i="1"/>
  <c r="G110" i="1" s="1"/>
  <c r="I110" i="1" s="1"/>
  <c r="E111" i="1"/>
  <c r="F111" i="1" s="1"/>
  <c r="E112" i="1"/>
  <c r="F112" i="1" s="1"/>
  <c r="E113" i="1"/>
  <c r="F113" i="1" s="1"/>
  <c r="G113" i="1" s="1"/>
  <c r="I113" i="1" s="1"/>
  <c r="E114" i="1"/>
  <c r="F114" i="1" s="1"/>
  <c r="E115" i="1"/>
  <c r="F115" i="1"/>
  <c r="E116" i="1"/>
  <c r="F116" i="1" s="1"/>
  <c r="E117" i="1"/>
  <c r="F117" i="1"/>
  <c r="E118" i="1"/>
  <c r="F118" i="1" s="1"/>
  <c r="G118" i="1" s="1"/>
  <c r="I118" i="1" s="1"/>
  <c r="E119" i="1"/>
  <c r="F119" i="1" s="1"/>
  <c r="E120" i="1"/>
  <c r="F120" i="1"/>
  <c r="G120" i="1" s="1"/>
  <c r="J120" i="1" s="1"/>
  <c r="E121" i="1"/>
  <c r="F121" i="1" s="1"/>
  <c r="E122" i="1"/>
  <c r="F122" i="1"/>
  <c r="E123" i="1"/>
  <c r="F123" i="1" s="1"/>
  <c r="E124" i="1"/>
  <c r="F124" i="1" s="1"/>
  <c r="E125" i="1"/>
  <c r="F125" i="1" s="1"/>
  <c r="G125" i="1" s="1"/>
  <c r="I125" i="1" s="1"/>
  <c r="E126" i="1"/>
  <c r="F126" i="1" s="1"/>
  <c r="G126" i="1" s="1"/>
  <c r="I126" i="1" s="1"/>
  <c r="E127" i="1"/>
  <c r="F127" i="1" s="1"/>
  <c r="G127" i="1" s="1"/>
  <c r="I127" i="1" s="1"/>
  <c r="E128" i="1"/>
  <c r="F128" i="1" s="1"/>
  <c r="E129" i="1"/>
  <c r="F129" i="1"/>
  <c r="E130" i="1"/>
  <c r="F130" i="1" s="1"/>
  <c r="E131" i="1"/>
  <c r="F131" i="1"/>
  <c r="E132" i="1"/>
  <c r="F132" i="1" s="1"/>
  <c r="E133" i="1"/>
  <c r="F133" i="1"/>
  <c r="E134" i="1"/>
  <c r="F134" i="1" s="1"/>
  <c r="G134" i="1"/>
  <c r="I134" i="1" s="1"/>
  <c r="E135" i="1"/>
  <c r="F135" i="1" s="1"/>
  <c r="E136" i="1"/>
  <c r="F136" i="1"/>
  <c r="E137" i="1"/>
  <c r="F137" i="1" s="1"/>
  <c r="E138" i="1"/>
  <c r="F138" i="1" s="1"/>
  <c r="E139" i="1"/>
  <c r="F139" i="1" s="1"/>
  <c r="G139" i="1" s="1"/>
  <c r="E140" i="1"/>
  <c r="F140" i="1" s="1"/>
  <c r="G140" i="1" s="1"/>
  <c r="E141" i="1"/>
  <c r="F141" i="1" s="1"/>
  <c r="E142" i="1"/>
  <c r="F142" i="1" s="1"/>
  <c r="G142" i="1" s="1"/>
  <c r="I142" i="1" s="1"/>
  <c r="E143" i="1"/>
  <c r="F143" i="1"/>
  <c r="E144" i="1"/>
  <c r="F144" i="1" s="1"/>
  <c r="G144" i="1" s="1"/>
  <c r="I144" i="1" s="1"/>
  <c r="E145" i="1"/>
  <c r="F145" i="1"/>
  <c r="E146" i="1"/>
  <c r="F146" i="1" s="1"/>
  <c r="E147" i="1"/>
  <c r="F147" i="1"/>
  <c r="E148" i="1"/>
  <c r="F148" i="1" s="1"/>
  <c r="E149" i="1"/>
  <c r="F149" i="1"/>
  <c r="G149" i="1" s="1"/>
  <c r="I149" i="1" s="1"/>
  <c r="E150" i="1"/>
  <c r="F150" i="1" s="1"/>
  <c r="G150" i="1"/>
  <c r="I150" i="1"/>
  <c r="E151" i="1"/>
  <c r="F151" i="1" s="1"/>
  <c r="E152" i="1"/>
  <c r="F152" i="1" s="1"/>
  <c r="G152" i="1" s="1"/>
  <c r="E153" i="1"/>
  <c r="F153" i="1" s="1"/>
  <c r="G153" i="1" s="1"/>
  <c r="I153" i="1" s="1"/>
  <c r="E154" i="1"/>
  <c r="F154" i="1" s="1"/>
  <c r="E155" i="1"/>
  <c r="F155" i="1" s="1"/>
  <c r="E156" i="1"/>
  <c r="F156" i="1" s="1"/>
  <c r="E157" i="1"/>
  <c r="F157" i="1" s="1"/>
  <c r="E158" i="1"/>
  <c r="F158" i="1"/>
  <c r="G158" i="1"/>
  <c r="I158" i="1" s="1"/>
  <c r="E159" i="1"/>
  <c r="F159" i="1"/>
  <c r="E160" i="1"/>
  <c r="F160" i="1" s="1"/>
  <c r="E161" i="1"/>
  <c r="F161" i="1"/>
  <c r="E162" i="1"/>
  <c r="F162" i="1" s="1"/>
  <c r="G162" i="1"/>
  <c r="I162" i="1"/>
  <c r="E163" i="1"/>
  <c r="F163" i="1" s="1"/>
  <c r="E164" i="1"/>
  <c r="F164" i="1"/>
  <c r="E165" i="1"/>
  <c r="F165" i="1" s="1"/>
  <c r="E166" i="1"/>
  <c r="F166" i="1" s="1"/>
  <c r="G166" i="1"/>
  <c r="I166" i="1" s="1"/>
  <c r="E167" i="1"/>
  <c r="F167" i="1" s="1"/>
  <c r="E168" i="1"/>
  <c r="F168" i="1" s="1"/>
  <c r="E169" i="1"/>
  <c r="F169" i="1" s="1"/>
  <c r="G169" i="1" s="1"/>
  <c r="I169" i="1" s="1"/>
  <c r="E170" i="1"/>
  <c r="F170" i="1" s="1"/>
  <c r="G170" i="1" s="1"/>
  <c r="I170" i="1"/>
  <c r="E171" i="1"/>
  <c r="F171" i="1" s="1"/>
  <c r="E172" i="1"/>
  <c r="F172" i="1"/>
  <c r="E173" i="1"/>
  <c r="F173" i="1" s="1"/>
  <c r="E174" i="1"/>
  <c r="F174" i="1"/>
  <c r="G174" i="1" s="1"/>
  <c r="I174" i="1" s="1"/>
  <c r="E175" i="1"/>
  <c r="F175" i="1"/>
  <c r="G175" i="1" s="1"/>
  <c r="I175" i="1" s="1"/>
  <c r="E176" i="1"/>
  <c r="F176" i="1" s="1"/>
  <c r="E177" i="1"/>
  <c r="F177" i="1"/>
  <c r="E178" i="1"/>
  <c r="F178" i="1" s="1"/>
  <c r="G178" i="1"/>
  <c r="I178" i="1" s="1"/>
  <c r="E179" i="1"/>
  <c r="F179" i="1" s="1"/>
  <c r="G179" i="1" s="1"/>
  <c r="I179" i="1" s="1"/>
  <c r="E180" i="1"/>
  <c r="F180" i="1" s="1"/>
  <c r="G180" i="1" s="1"/>
  <c r="E181" i="1"/>
  <c r="F181" i="1" s="1"/>
  <c r="E182" i="1"/>
  <c r="F182" i="1" s="1"/>
  <c r="G182" i="1" s="1"/>
  <c r="H182" i="1" s="1"/>
  <c r="E183" i="1"/>
  <c r="F183" i="1"/>
  <c r="E184" i="1"/>
  <c r="F184" i="1" s="1"/>
  <c r="E185" i="1"/>
  <c r="F185" i="1"/>
  <c r="E186" i="1"/>
  <c r="F186" i="1" s="1"/>
  <c r="G186" i="1" s="1"/>
  <c r="J186" i="1" s="1"/>
  <c r="E187" i="1"/>
  <c r="F187" i="1" s="1"/>
  <c r="E188" i="1"/>
  <c r="F188" i="1" s="1"/>
  <c r="G188" i="1" s="1"/>
  <c r="I188" i="1" s="1"/>
  <c r="E189" i="1"/>
  <c r="F189" i="1" s="1"/>
  <c r="E190" i="1"/>
  <c r="F190" i="1"/>
  <c r="G190" i="1" s="1"/>
  <c r="I190" i="1" s="1"/>
  <c r="E191" i="1"/>
  <c r="F191" i="1" s="1"/>
  <c r="G191" i="1" s="1"/>
  <c r="I191" i="1" s="1"/>
  <c r="E192" i="1"/>
  <c r="F192" i="1" s="1"/>
  <c r="E193" i="1"/>
  <c r="F193" i="1" s="1"/>
  <c r="G193" i="1" s="1"/>
  <c r="J193" i="1" s="1"/>
  <c r="E194" i="1"/>
  <c r="F194" i="1" s="1"/>
  <c r="G194" i="1"/>
  <c r="J194" i="1" s="1"/>
  <c r="E195" i="1"/>
  <c r="F195" i="1" s="1"/>
  <c r="E196" i="1"/>
  <c r="F196" i="1"/>
  <c r="G196" i="1" s="1"/>
  <c r="E197" i="1"/>
  <c r="F197" i="1" s="1"/>
  <c r="G197" i="1" s="1"/>
  <c r="I197" i="1" s="1"/>
  <c r="E198" i="1"/>
  <c r="F198" i="1"/>
  <c r="G198" i="1"/>
  <c r="I198" i="1" s="1"/>
  <c r="E199" i="1"/>
  <c r="F199" i="1"/>
  <c r="E200" i="1"/>
  <c r="F200" i="1" s="1"/>
  <c r="E201" i="1"/>
  <c r="F201" i="1"/>
  <c r="G201" i="1" s="1"/>
  <c r="I201" i="1" s="1"/>
  <c r="E202" i="1"/>
  <c r="F202" i="1" s="1"/>
  <c r="E203" i="1"/>
  <c r="F203" i="1"/>
  <c r="E204" i="1"/>
  <c r="F204" i="1" s="1"/>
  <c r="E205" i="1"/>
  <c r="F205" i="1" s="1"/>
  <c r="G205" i="1" s="1"/>
  <c r="E206" i="1"/>
  <c r="F206" i="1" s="1"/>
  <c r="G206" i="1"/>
  <c r="I206" i="1" s="1"/>
  <c r="E207" i="1"/>
  <c r="F207" i="1" s="1"/>
  <c r="E208" i="1"/>
  <c r="F208" i="1" s="1"/>
  <c r="E209" i="1"/>
  <c r="F209" i="1" s="1"/>
  <c r="E210" i="1"/>
  <c r="F210" i="1"/>
  <c r="E211" i="1"/>
  <c r="F211" i="1" s="1"/>
  <c r="E212" i="1"/>
  <c r="F212" i="1"/>
  <c r="E213" i="1"/>
  <c r="F213" i="1" s="1"/>
  <c r="E214" i="1"/>
  <c r="F214" i="1"/>
  <c r="G214" i="1" s="1"/>
  <c r="I214" i="1" s="1"/>
  <c r="E215" i="1"/>
  <c r="F215" i="1" s="1"/>
  <c r="G215" i="1" s="1"/>
  <c r="I215" i="1" s="1"/>
  <c r="E216" i="1"/>
  <c r="F216" i="1" s="1"/>
  <c r="E217" i="1"/>
  <c r="F217" i="1"/>
  <c r="E218" i="1"/>
  <c r="F218" i="1" s="1"/>
  <c r="E219" i="1"/>
  <c r="F219" i="1" s="1"/>
  <c r="E220" i="1"/>
  <c r="F220" i="1" s="1"/>
  <c r="E221" i="1"/>
  <c r="F221" i="1" s="1"/>
  <c r="E222" i="1"/>
  <c r="F222" i="1" s="1"/>
  <c r="G222" i="1"/>
  <c r="I222" i="1" s="1"/>
  <c r="E223" i="1"/>
  <c r="F223" i="1" s="1"/>
  <c r="E224" i="1"/>
  <c r="F224" i="1"/>
  <c r="G224" i="1" s="1"/>
  <c r="I224" i="1" s="1"/>
  <c r="E225" i="1"/>
  <c r="F225" i="1" s="1"/>
  <c r="E226" i="1"/>
  <c r="F226" i="1"/>
  <c r="E227" i="1"/>
  <c r="F227" i="1" s="1"/>
  <c r="E228" i="1"/>
  <c r="F228" i="1"/>
  <c r="E229" i="1"/>
  <c r="F229" i="1" s="1"/>
  <c r="E230" i="1"/>
  <c r="F230" i="1" s="1"/>
  <c r="G230" i="1" s="1"/>
  <c r="I230" i="1" s="1"/>
  <c r="E231" i="1"/>
  <c r="F231" i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G238" i="1" s="1"/>
  <c r="I238" i="1" s="1"/>
  <c r="E239" i="1"/>
  <c r="F239" i="1" s="1"/>
  <c r="E240" i="1"/>
  <c r="F240" i="1"/>
  <c r="E241" i="1"/>
  <c r="F241" i="1" s="1"/>
  <c r="E242" i="1"/>
  <c r="F242" i="1"/>
  <c r="E243" i="1"/>
  <c r="F243" i="1" s="1"/>
  <c r="E244" i="1"/>
  <c r="F244" i="1" s="1"/>
  <c r="G244" i="1" s="1"/>
  <c r="I244" i="1" s="1"/>
  <c r="E245" i="1"/>
  <c r="F245" i="1" s="1"/>
  <c r="E246" i="1"/>
  <c r="F246" i="1"/>
  <c r="G246" i="1" s="1"/>
  <c r="I246" i="1" s="1"/>
  <c r="E247" i="1"/>
  <c r="F247" i="1" s="1"/>
  <c r="G247" i="1" s="1"/>
  <c r="I247" i="1" s="1"/>
  <c r="E248" i="1"/>
  <c r="F248" i="1"/>
  <c r="E249" i="1"/>
  <c r="F249" i="1"/>
  <c r="E250" i="1"/>
  <c r="F250" i="1" s="1"/>
  <c r="E251" i="1"/>
  <c r="F251" i="1" s="1"/>
  <c r="E252" i="1"/>
  <c r="F252" i="1"/>
  <c r="G252" i="1" s="1"/>
  <c r="I252" i="1" s="1"/>
  <c r="E253" i="1"/>
  <c r="F253" i="1"/>
  <c r="E254" i="1"/>
  <c r="F254" i="1" s="1"/>
  <c r="G254" i="1" s="1"/>
  <c r="I254" i="1" s="1"/>
  <c r="E255" i="1"/>
  <c r="F255" i="1" s="1"/>
  <c r="G255" i="1" s="1"/>
  <c r="I255" i="1" s="1"/>
  <c r="E256" i="1"/>
  <c r="F256" i="1"/>
  <c r="E257" i="1"/>
  <c r="F257" i="1" s="1"/>
  <c r="E258" i="1"/>
  <c r="F258" i="1" s="1"/>
  <c r="G258" i="1" s="1"/>
  <c r="I258" i="1" s="1"/>
  <c r="E259" i="1"/>
  <c r="F259" i="1" s="1"/>
  <c r="G259" i="1" s="1"/>
  <c r="I259" i="1" s="1"/>
  <c r="E260" i="1"/>
  <c r="F260" i="1"/>
  <c r="E261" i="1"/>
  <c r="F261" i="1" s="1"/>
  <c r="E262" i="1"/>
  <c r="F262" i="1" s="1"/>
  <c r="G262" i="1" s="1"/>
  <c r="I262" i="1" s="1"/>
  <c r="E263" i="1"/>
  <c r="F263" i="1"/>
  <c r="E264" i="1"/>
  <c r="F264" i="1" s="1"/>
  <c r="E265" i="1"/>
  <c r="F265" i="1" s="1"/>
  <c r="E266" i="1"/>
  <c r="F266" i="1"/>
  <c r="G266" i="1" s="1"/>
  <c r="I266" i="1" s="1"/>
  <c r="E267" i="1"/>
  <c r="F267" i="1"/>
  <c r="E268" i="1"/>
  <c r="F268" i="1" s="1"/>
  <c r="E269" i="1"/>
  <c r="F269" i="1" s="1"/>
  <c r="E270" i="1"/>
  <c r="F270" i="1" s="1"/>
  <c r="G270" i="1" s="1"/>
  <c r="I270" i="1" s="1"/>
  <c r="E271" i="1"/>
  <c r="F271" i="1" s="1"/>
  <c r="E272" i="1"/>
  <c r="F272" i="1" s="1"/>
  <c r="G272" i="1" s="1"/>
  <c r="I272" i="1" s="1"/>
  <c r="E273" i="1"/>
  <c r="F273" i="1"/>
  <c r="G273" i="1" s="1"/>
  <c r="I273" i="1" s="1"/>
  <c r="E274" i="1"/>
  <c r="F274" i="1"/>
  <c r="E275" i="1"/>
  <c r="F275" i="1" s="1"/>
  <c r="E276" i="1"/>
  <c r="F276" i="1" s="1"/>
  <c r="E277" i="1"/>
  <c r="F277" i="1"/>
  <c r="G277" i="1" s="1"/>
  <c r="I277" i="1" s="1"/>
  <c r="E278" i="1"/>
  <c r="F278" i="1"/>
  <c r="G278" i="1"/>
  <c r="I278" i="1" s="1"/>
  <c r="E279" i="1"/>
  <c r="F279" i="1" s="1"/>
  <c r="E280" i="1"/>
  <c r="F280" i="1" s="1"/>
  <c r="G280" i="1" s="1"/>
  <c r="I280" i="1" s="1"/>
  <c r="E281" i="1"/>
  <c r="F281" i="1"/>
  <c r="E282" i="1"/>
  <c r="F282" i="1" s="1"/>
  <c r="E283" i="1"/>
  <c r="F283" i="1" s="1"/>
  <c r="G283" i="1" s="1"/>
  <c r="I283" i="1" s="1"/>
  <c r="E284" i="1"/>
  <c r="F284" i="1"/>
  <c r="E285" i="1"/>
  <c r="F285" i="1"/>
  <c r="E286" i="1"/>
  <c r="F286" i="1" s="1"/>
  <c r="G286" i="1"/>
  <c r="I286" i="1" s="1"/>
  <c r="E287" i="1"/>
  <c r="F287" i="1"/>
  <c r="G287" i="1" s="1"/>
  <c r="I287" i="1" s="1"/>
  <c r="E288" i="1"/>
  <c r="F288" i="1"/>
  <c r="E289" i="1"/>
  <c r="F289" i="1" s="1"/>
  <c r="E290" i="1"/>
  <c r="F290" i="1" s="1"/>
  <c r="E291" i="1"/>
  <c r="F291" i="1"/>
  <c r="G291" i="1" s="1"/>
  <c r="I291" i="1" s="1"/>
  <c r="E292" i="1"/>
  <c r="F292" i="1"/>
  <c r="E293" i="1"/>
  <c r="F293" i="1" s="1"/>
  <c r="E294" i="1"/>
  <c r="F294" i="1" s="1"/>
  <c r="G294" i="1"/>
  <c r="I294" i="1" s="1"/>
  <c r="E295" i="1"/>
  <c r="F295" i="1"/>
  <c r="E296" i="1"/>
  <c r="F296" i="1" s="1"/>
  <c r="E297" i="1"/>
  <c r="F297" i="1" s="1"/>
  <c r="G297" i="1" s="1"/>
  <c r="I297" i="1" s="1"/>
  <c r="E298" i="1"/>
  <c r="F298" i="1"/>
  <c r="E299" i="1"/>
  <c r="F299" i="1"/>
  <c r="E300" i="1"/>
  <c r="F300" i="1" s="1"/>
  <c r="E301" i="1"/>
  <c r="F301" i="1" s="1"/>
  <c r="G301" i="1" s="1"/>
  <c r="I301" i="1" s="1"/>
  <c r="E302" i="1"/>
  <c r="F302" i="1"/>
  <c r="G302" i="1" s="1"/>
  <c r="I302" i="1" s="1"/>
  <c r="E303" i="1"/>
  <c r="F303" i="1" s="1"/>
  <c r="E304" i="1"/>
  <c r="F304" i="1"/>
  <c r="E305" i="1"/>
  <c r="F305" i="1"/>
  <c r="E306" i="1"/>
  <c r="F306" i="1"/>
  <c r="E307" i="1"/>
  <c r="F307" i="1" s="1"/>
  <c r="G307" i="1" s="1"/>
  <c r="I307" i="1" s="1"/>
  <c r="E308" i="1"/>
  <c r="F308" i="1"/>
  <c r="E309" i="1"/>
  <c r="F309" i="1" s="1"/>
  <c r="G309" i="1" s="1"/>
  <c r="I309" i="1" s="1"/>
  <c r="E310" i="1"/>
  <c r="F310" i="1"/>
  <c r="G310" i="1"/>
  <c r="I310" i="1" s="1"/>
  <c r="E311" i="1"/>
  <c r="F311" i="1" s="1"/>
  <c r="G311" i="1" s="1"/>
  <c r="I311" i="1" s="1"/>
  <c r="E312" i="1"/>
  <c r="F312" i="1"/>
  <c r="E313" i="1"/>
  <c r="F313" i="1"/>
  <c r="E314" i="1"/>
  <c r="F314" i="1" s="1"/>
  <c r="E315" i="1"/>
  <c r="F315" i="1"/>
  <c r="G315" i="1" s="1"/>
  <c r="I315" i="1" s="1"/>
  <c r="E316" i="1"/>
  <c r="F316" i="1"/>
  <c r="E317" i="1"/>
  <c r="F317" i="1"/>
  <c r="E318" i="1"/>
  <c r="F318" i="1" s="1"/>
  <c r="G318" i="1"/>
  <c r="J318" i="1" s="1"/>
  <c r="E319" i="1"/>
  <c r="F319" i="1" s="1"/>
  <c r="G319" i="1" s="1"/>
  <c r="I319" i="1" s="1"/>
  <c r="E320" i="1"/>
  <c r="F320" i="1"/>
  <c r="E321" i="1"/>
  <c r="F321" i="1" s="1"/>
  <c r="E322" i="1"/>
  <c r="F322" i="1"/>
  <c r="G322" i="1" s="1"/>
  <c r="J322" i="1" s="1"/>
  <c r="E323" i="1"/>
  <c r="F323" i="1"/>
  <c r="G323" i="1" s="1"/>
  <c r="J323" i="1" s="1"/>
  <c r="E324" i="1"/>
  <c r="F324" i="1"/>
  <c r="E325" i="1"/>
  <c r="F325" i="1" s="1"/>
  <c r="E326" i="1"/>
  <c r="F326" i="1"/>
  <c r="G326" i="1"/>
  <c r="I326" i="1" s="1"/>
  <c r="E327" i="1"/>
  <c r="F327" i="1"/>
  <c r="E328" i="1"/>
  <c r="F328" i="1" s="1"/>
  <c r="E329" i="1"/>
  <c r="F329" i="1" s="1"/>
  <c r="G329" i="1" s="1"/>
  <c r="I329" i="1" s="1"/>
  <c r="E330" i="1"/>
  <c r="F330" i="1"/>
  <c r="G330" i="1" s="1"/>
  <c r="J330" i="1" s="1"/>
  <c r="E331" i="1"/>
  <c r="F331" i="1"/>
  <c r="E332" i="1"/>
  <c r="F332" i="1" s="1"/>
  <c r="E333" i="1"/>
  <c r="F333" i="1"/>
  <c r="E334" i="1"/>
  <c r="F334" i="1"/>
  <c r="G334" i="1" s="1"/>
  <c r="J334" i="1" s="1"/>
  <c r="E335" i="1"/>
  <c r="F335" i="1" s="1"/>
  <c r="G335" i="1" s="1"/>
  <c r="J335" i="1" s="1"/>
  <c r="E336" i="1"/>
  <c r="F336" i="1"/>
  <c r="G336" i="1" s="1"/>
  <c r="J336" i="1" s="1"/>
  <c r="E337" i="1"/>
  <c r="F337" i="1"/>
  <c r="E338" i="1"/>
  <c r="F338" i="1"/>
  <c r="E339" i="1"/>
  <c r="F339" i="1" s="1"/>
  <c r="E340" i="1"/>
  <c r="E257" i="2" s="1"/>
  <c r="E341" i="1"/>
  <c r="F341" i="1" s="1"/>
  <c r="G341" i="1" s="1"/>
  <c r="I341" i="1" s="1"/>
  <c r="E342" i="1"/>
  <c r="F342" i="1"/>
  <c r="E343" i="1"/>
  <c r="F343" i="1" s="1"/>
  <c r="E344" i="1"/>
  <c r="F344" i="1"/>
  <c r="G344" i="1" s="1"/>
  <c r="J344" i="1" s="1"/>
  <c r="E345" i="1"/>
  <c r="F345" i="1"/>
  <c r="G345" i="1" s="1"/>
  <c r="I345" i="1" s="1"/>
  <c r="E346" i="1"/>
  <c r="F346" i="1"/>
  <c r="E347" i="1"/>
  <c r="F347" i="1" s="1"/>
  <c r="E348" i="1"/>
  <c r="F348" i="1"/>
  <c r="E349" i="1"/>
  <c r="E266" i="2" s="1"/>
  <c r="F16" i="1"/>
  <c r="F17" i="1" s="1"/>
  <c r="C17" i="1"/>
  <c r="J21" i="1"/>
  <c r="Q21" i="1"/>
  <c r="Q22" i="1"/>
  <c r="J23" i="1"/>
  <c r="Q23" i="1"/>
  <c r="Q24" i="1"/>
  <c r="K25" i="1"/>
  <c r="Q25" i="1"/>
  <c r="J26" i="1"/>
  <c r="Q26" i="1"/>
  <c r="Q27" i="1"/>
  <c r="G28" i="1"/>
  <c r="J28" i="1" s="1"/>
  <c r="Q28" i="1"/>
  <c r="G29" i="1"/>
  <c r="J29" i="1" s="1"/>
  <c r="Q29" i="1"/>
  <c r="Q30" i="1"/>
  <c r="Q31" i="1"/>
  <c r="G32" i="1"/>
  <c r="J32" i="1"/>
  <c r="Q32" i="1"/>
  <c r="G33" i="1"/>
  <c r="J33" i="1"/>
  <c r="Q33" i="1"/>
  <c r="G34" i="1"/>
  <c r="J34" i="1" s="1"/>
  <c r="Q34" i="1"/>
  <c r="G35" i="1"/>
  <c r="J35" i="1" s="1"/>
  <c r="Q35" i="1"/>
  <c r="G36" i="1"/>
  <c r="J36" i="1" s="1"/>
  <c r="Q36" i="1"/>
  <c r="Q37" i="1"/>
  <c r="Q38" i="1"/>
  <c r="G39" i="1"/>
  <c r="J39" i="1"/>
  <c r="Q39" i="1"/>
  <c r="G40" i="1"/>
  <c r="J40" i="1" s="1"/>
  <c r="Q40" i="1"/>
  <c r="G41" i="1"/>
  <c r="J41" i="1" s="1"/>
  <c r="Q41" i="1"/>
  <c r="G42" i="1"/>
  <c r="J42" i="1" s="1"/>
  <c r="Q42" i="1"/>
  <c r="G43" i="1"/>
  <c r="J43" i="1"/>
  <c r="Q43" i="1"/>
  <c r="G44" i="1"/>
  <c r="J44" i="1"/>
  <c r="Q44" i="1"/>
  <c r="G45" i="1"/>
  <c r="J45" i="1"/>
  <c r="Q45" i="1"/>
  <c r="Q46" i="1"/>
  <c r="Q47" i="1"/>
  <c r="G48" i="1"/>
  <c r="J48" i="1"/>
  <c r="Q48" i="1"/>
  <c r="G49" i="1"/>
  <c r="J49" i="1"/>
  <c r="Q49" i="1"/>
  <c r="G50" i="1"/>
  <c r="J50" i="1"/>
  <c r="Q50" i="1"/>
  <c r="G51" i="1"/>
  <c r="J51" i="1" s="1"/>
  <c r="Q51" i="1"/>
  <c r="Q52" i="1"/>
  <c r="G53" i="1"/>
  <c r="J53" i="1"/>
  <c r="Q53" i="1"/>
  <c r="Q54" i="1"/>
  <c r="G55" i="1"/>
  <c r="J55" i="1"/>
  <c r="Q55" i="1"/>
  <c r="J56" i="1"/>
  <c r="Q56" i="1"/>
  <c r="Q57" i="1"/>
  <c r="G58" i="1"/>
  <c r="J58" i="1" s="1"/>
  <c r="Q58" i="1"/>
  <c r="G59" i="1"/>
  <c r="J59" i="1" s="1"/>
  <c r="Q59" i="1"/>
  <c r="G60" i="1"/>
  <c r="J60" i="1" s="1"/>
  <c r="Q60" i="1"/>
  <c r="G61" i="1"/>
  <c r="J61" i="1" s="1"/>
  <c r="Q61" i="1"/>
  <c r="Q62" i="1"/>
  <c r="G63" i="1"/>
  <c r="J63" i="1" s="1"/>
  <c r="Q63" i="1"/>
  <c r="G64" i="1"/>
  <c r="J64" i="1" s="1"/>
  <c r="Q64" i="1"/>
  <c r="G65" i="1"/>
  <c r="J65" i="1" s="1"/>
  <c r="Q65" i="1"/>
  <c r="G66" i="1"/>
  <c r="J66" i="1" s="1"/>
  <c r="Q66" i="1"/>
  <c r="G67" i="1"/>
  <c r="J67" i="1" s="1"/>
  <c r="Q67" i="1"/>
  <c r="G68" i="1"/>
  <c r="J68" i="1" s="1"/>
  <c r="Q68" i="1"/>
  <c r="Q69" i="1"/>
  <c r="Q70" i="1"/>
  <c r="G71" i="1"/>
  <c r="J71" i="1" s="1"/>
  <c r="Q71" i="1"/>
  <c r="G72" i="1"/>
  <c r="J72" i="1" s="1"/>
  <c r="Q72" i="1"/>
  <c r="G73" i="1"/>
  <c r="I73" i="1" s="1"/>
  <c r="Q73" i="1"/>
  <c r="Q74" i="1"/>
  <c r="G75" i="1"/>
  <c r="I75" i="1"/>
  <c r="Q75" i="1"/>
  <c r="I76" i="1"/>
  <c r="Q76" i="1"/>
  <c r="G77" i="1"/>
  <c r="I77" i="1"/>
  <c r="Q77" i="1"/>
  <c r="Q78" i="1"/>
  <c r="G79" i="1"/>
  <c r="I79" i="1" s="1"/>
  <c r="Q79" i="1"/>
  <c r="G80" i="1"/>
  <c r="I80" i="1" s="1"/>
  <c r="Q80" i="1"/>
  <c r="I81" i="1"/>
  <c r="Q81" i="1"/>
  <c r="I82" i="1"/>
  <c r="Q82" i="1"/>
  <c r="G83" i="1"/>
  <c r="I83" i="1"/>
  <c r="Q83" i="1"/>
  <c r="G84" i="1"/>
  <c r="I84" i="1"/>
  <c r="Q84" i="1"/>
  <c r="G85" i="1"/>
  <c r="I85" i="1" s="1"/>
  <c r="Q85" i="1"/>
  <c r="Q86" i="1"/>
  <c r="G87" i="1"/>
  <c r="I87" i="1"/>
  <c r="Q87" i="1"/>
  <c r="G88" i="1"/>
  <c r="I88" i="1"/>
  <c r="Q88" i="1"/>
  <c r="G89" i="1"/>
  <c r="I89" i="1"/>
  <c r="Q89" i="1"/>
  <c r="G90" i="1"/>
  <c r="I90" i="1"/>
  <c r="Q90" i="1"/>
  <c r="G91" i="1"/>
  <c r="I91" i="1" s="1"/>
  <c r="Q91" i="1"/>
  <c r="G92" i="1"/>
  <c r="I92" i="1" s="1"/>
  <c r="Q92" i="1"/>
  <c r="G93" i="1"/>
  <c r="I93" i="1" s="1"/>
  <c r="Q93" i="1"/>
  <c r="Q94" i="1"/>
  <c r="G95" i="1"/>
  <c r="I95" i="1" s="1"/>
  <c r="Q95" i="1"/>
  <c r="Q96" i="1"/>
  <c r="G97" i="1"/>
  <c r="I97" i="1" s="1"/>
  <c r="Q97" i="1"/>
  <c r="G98" i="1"/>
  <c r="I98" i="1" s="1"/>
  <c r="Q98" i="1"/>
  <c r="G99" i="1"/>
  <c r="I99" i="1" s="1"/>
  <c r="Q99" i="1"/>
  <c r="G100" i="1"/>
  <c r="I100" i="1"/>
  <c r="Q100" i="1"/>
  <c r="Q101" i="1"/>
  <c r="Q102" i="1"/>
  <c r="G103" i="1"/>
  <c r="I103" i="1" s="1"/>
  <c r="Q103" i="1"/>
  <c r="G104" i="1"/>
  <c r="I104" i="1" s="1"/>
  <c r="Q104" i="1"/>
  <c r="G105" i="1"/>
  <c r="I105" i="1" s="1"/>
  <c r="Q105" i="1"/>
  <c r="Q106" i="1"/>
  <c r="G107" i="1"/>
  <c r="I107" i="1"/>
  <c r="Q107" i="1"/>
  <c r="I108" i="1"/>
  <c r="Q108" i="1"/>
  <c r="G109" i="1"/>
  <c r="I109" i="1"/>
  <c r="Q109" i="1"/>
  <c r="Q110" i="1"/>
  <c r="G111" i="1"/>
  <c r="I111" i="1" s="1"/>
  <c r="Q111" i="1"/>
  <c r="G112" i="1"/>
  <c r="I112" i="1" s="1"/>
  <c r="Q112" i="1"/>
  <c r="Q113" i="1"/>
  <c r="G114" i="1"/>
  <c r="I114" i="1"/>
  <c r="Q114" i="1"/>
  <c r="G115" i="1"/>
  <c r="I115" i="1" s="1"/>
  <c r="Q115" i="1"/>
  <c r="G116" i="1"/>
  <c r="I116" i="1" s="1"/>
  <c r="Q116" i="1"/>
  <c r="G117" i="1"/>
  <c r="I117" i="1" s="1"/>
  <c r="Q117" i="1"/>
  <c r="Q118" i="1"/>
  <c r="G119" i="1"/>
  <c r="J119" i="1"/>
  <c r="Q119" i="1"/>
  <c r="Q120" i="1"/>
  <c r="G121" i="1"/>
  <c r="I121" i="1"/>
  <c r="Q121" i="1"/>
  <c r="G122" i="1"/>
  <c r="I122" i="1"/>
  <c r="Q122" i="1"/>
  <c r="G123" i="1"/>
  <c r="I123" i="1"/>
  <c r="Q123" i="1"/>
  <c r="G124" i="1"/>
  <c r="I124" i="1" s="1"/>
  <c r="Q124" i="1"/>
  <c r="Q125" i="1"/>
  <c r="Q126" i="1"/>
  <c r="Q127" i="1"/>
  <c r="G128" i="1"/>
  <c r="I128" i="1" s="1"/>
  <c r="Q128" i="1"/>
  <c r="G129" i="1"/>
  <c r="I129" i="1" s="1"/>
  <c r="Q129" i="1"/>
  <c r="G130" i="1"/>
  <c r="I130" i="1" s="1"/>
  <c r="Q130" i="1"/>
  <c r="G131" i="1"/>
  <c r="I131" i="1" s="1"/>
  <c r="Q131" i="1"/>
  <c r="G132" i="1"/>
  <c r="I132" i="1"/>
  <c r="Q132" i="1"/>
  <c r="G133" i="1"/>
  <c r="I133" i="1"/>
  <c r="Q133" i="1"/>
  <c r="Q134" i="1"/>
  <c r="G135" i="1"/>
  <c r="I135" i="1" s="1"/>
  <c r="Q135" i="1"/>
  <c r="G136" i="1"/>
  <c r="I136" i="1" s="1"/>
  <c r="Q136" i="1"/>
  <c r="G137" i="1"/>
  <c r="I137" i="1" s="1"/>
  <c r="Q137" i="1"/>
  <c r="G138" i="1"/>
  <c r="I138" i="1" s="1"/>
  <c r="Q138" i="1"/>
  <c r="I139" i="1"/>
  <c r="Q139" i="1"/>
  <c r="I140" i="1"/>
  <c r="Q140" i="1"/>
  <c r="G141" i="1"/>
  <c r="I141" i="1"/>
  <c r="Q141" i="1"/>
  <c r="Q142" i="1"/>
  <c r="G143" i="1"/>
  <c r="I143" i="1" s="1"/>
  <c r="Q143" i="1"/>
  <c r="Q144" i="1"/>
  <c r="G145" i="1"/>
  <c r="I145" i="1"/>
  <c r="Q145" i="1"/>
  <c r="G146" i="1"/>
  <c r="I146" i="1"/>
  <c r="Q146" i="1"/>
  <c r="G147" i="1"/>
  <c r="I147" i="1" s="1"/>
  <c r="Q147" i="1"/>
  <c r="G148" i="1"/>
  <c r="I148" i="1" s="1"/>
  <c r="Q148" i="1"/>
  <c r="Q149" i="1"/>
  <c r="Q150" i="1"/>
  <c r="G151" i="1"/>
  <c r="I151" i="1"/>
  <c r="Q151" i="1"/>
  <c r="I152" i="1"/>
  <c r="Q152" i="1"/>
  <c r="Q153" i="1"/>
  <c r="G154" i="1"/>
  <c r="I154" i="1" s="1"/>
  <c r="Q154" i="1"/>
  <c r="G155" i="1"/>
  <c r="I155" i="1" s="1"/>
  <c r="Q155" i="1"/>
  <c r="G156" i="1"/>
  <c r="I156" i="1" s="1"/>
  <c r="Q156" i="1"/>
  <c r="G157" i="1"/>
  <c r="I157" i="1" s="1"/>
  <c r="Q157" i="1"/>
  <c r="Q158" i="1"/>
  <c r="G159" i="1"/>
  <c r="I159" i="1" s="1"/>
  <c r="Q159" i="1"/>
  <c r="G160" i="1"/>
  <c r="I160" i="1" s="1"/>
  <c r="Q160" i="1"/>
  <c r="G161" i="1"/>
  <c r="I161" i="1" s="1"/>
  <c r="Q161" i="1"/>
  <c r="Q162" i="1"/>
  <c r="G163" i="1"/>
  <c r="I163" i="1"/>
  <c r="Q163" i="1"/>
  <c r="G164" i="1"/>
  <c r="I164" i="1"/>
  <c r="Q164" i="1"/>
  <c r="G165" i="1"/>
  <c r="I165" i="1" s="1"/>
  <c r="Q165" i="1"/>
  <c r="Q166" i="1"/>
  <c r="G167" i="1"/>
  <c r="I167" i="1" s="1"/>
  <c r="Q167" i="1"/>
  <c r="G168" i="1"/>
  <c r="I168" i="1" s="1"/>
  <c r="Q168" i="1"/>
  <c r="Q169" i="1"/>
  <c r="Q170" i="1"/>
  <c r="G171" i="1"/>
  <c r="I171" i="1"/>
  <c r="Q171" i="1"/>
  <c r="G172" i="1"/>
  <c r="I172" i="1" s="1"/>
  <c r="Q172" i="1"/>
  <c r="G173" i="1"/>
  <c r="I173" i="1" s="1"/>
  <c r="Q173" i="1"/>
  <c r="Q174" i="1"/>
  <c r="Q175" i="1"/>
  <c r="G176" i="1"/>
  <c r="I176" i="1"/>
  <c r="Q176" i="1"/>
  <c r="G177" i="1"/>
  <c r="I177" i="1"/>
  <c r="Q177" i="1"/>
  <c r="Q178" i="1"/>
  <c r="Q179" i="1"/>
  <c r="I180" i="1"/>
  <c r="Q180" i="1"/>
  <c r="G181" i="1"/>
  <c r="I181" i="1" s="1"/>
  <c r="Q181" i="1"/>
  <c r="Q182" i="1"/>
  <c r="G183" i="1"/>
  <c r="I183" i="1" s="1"/>
  <c r="Q183" i="1"/>
  <c r="G184" i="1"/>
  <c r="I184" i="1"/>
  <c r="Q184" i="1"/>
  <c r="G185" i="1"/>
  <c r="J185" i="1"/>
  <c r="Q185" i="1"/>
  <c r="Q186" i="1"/>
  <c r="G187" i="1"/>
  <c r="J187" i="1" s="1"/>
  <c r="Q187" i="1"/>
  <c r="Q188" i="1"/>
  <c r="G189" i="1"/>
  <c r="I189" i="1" s="1"/>
  <c r="Q189" i="1"/>
  <c r="Q190" i="1"/>
  <c r="Q191" i="1"/>
  <c r="G192" i="1"/>
  <c r="I192" i="1"/>
  <c r="Q192" i="1"/>
  <c r="Q193" i="1"/>
  <c r="Q194" i="1"/>
  <c r="G195" i="1"/>
  <c r="I195" i="1" s="1"/>
  <c r="Q195" i="1"/>
  <c r="I196" i="1"/>
  <c r="Q196" i="1"/>
  <c r="Q197" i="1"/>
  <c r="Q198" i="1"/>
  <c r="Q199" i="1"/>
  <c r="U199" i="1"/>
  <c r="G200" i="1"/>
  <c r="I200" i="1" s="1"/>
  <c r="Q200" i="1"/>
  <c r="Q201" i="1"/>
  <c r="G202" i="1"/>
  <c r="I202" i="1" s="1"/>
  <c r="Q202" i="1"/>
  <c r="G203" i="1"/>
  <c r="I203" i="1" s="1"/>
  <c r="Q203" i="1"/>
  <c r="G204" i="1"/>
  <c r="I204" i="1"/>
  <c r="Q204" i="1"/>
  <c r="I205" i="1"/>
  <c r="Q205" i="1"/>
  <c r="Q206" i="1"/>
  <c r="G207" i="1"/>
  <c r="I207" i="1"/>
  <c r="Q207" i="1"/>
  <c r="G208" i="1"/>
  <c r="I208" i="1" s="1"/>
  <c r="Q208" i="1"/>
  <c r="G209" i="1"/>
  <c r="I209" i="1"/>
  <c r="Q209" i="1"/>
  <c r="G210" i="1"/>
  <c r="I210" i="1"/>
  <c r="Q210" i="1"/>
  <c r="G211" i="1"/>
  <c r="I211" i="1"/>
  <c r="Q211" i="1"/>
  <c r="G212" i="1"/>
  <c r="I212" i="1" s="1"/>
  <c r="Q212" i="1"/>
  <c r="G213" i="1"/>
  <c r="I213" i="1" s="1"/>
  <c r="Q213" i="1"/>
  <c r="Q214" i="1"/>
  <c r="Q215" i="1"/>
  <c r="G216" i="1"/>
  <c r="I216" i="1"/>
  <c r="Q216" i="1"/>
  <c r="G217" i="1"/>
  <c r="I217" i="1"/>
  <c r="Q217" i="1"/>
  <c r="G218" i="1"/>
  <c r="I218" i="1" s="1"/>
  <c r="Q218" i="1"/>
  <c r="G219" i="1"/>
  <c r="I219" i="1" s="1"/>
  <c r="Q219" i="1"/>
  <c r="G220" i="1"/>
  <c r="I220" i="1" s="1"/>
  <c r="Q220" i="1"/>
  <c r="G221" i="1"/>
  <c r="I221" i="1" s="1"/>
  <c r="Q221" i="1"/>
  <c r="Q222" i="1"/>
  <c r="G223" i="1"/>
  <c r="I223" i="1"/>
  <c r="Q223" i="1"/>
  <c r="Q224" i="1"/>
  <c r="G225" i="1"/>
  <c r="I225" i="1" s="1"/>
  <c r="Q225" i="1"/>
  <c r="G226" i="1"/>
  <c r="I226" i="1" s="1"/>
  <c r="Q226" i="1"/>
  <c r="G227" i="1"/>
  <c r="I227" i="1" s="1"/>
  <c r="Q227" i="1"/>
  <c r="G228" i="1"/>
  <c r="I228" i="1"/>
  <c r="Q228" i="1"/>
  <c r="G229" i="1"/>
  <c r="I229" i="1"/>
  <c r="Q229" i="1"/>
  <c r="Q230" i="1"/>
  <c r="G231" i="1"/>
  <c r="J231" i="1" s="1"/>
  <c r="Q231" i="1"/>
  <c r="Q232" i="1"/>
  <c r="G233" i="1"/>
  <c r="H233" i="1"/>
  <c r="Q233" i="1"/>
  <c r="G234" i="1"/>
  <c r="I234" i="1"/>
  <c r="Q234" i="1"/>
  <c r="G235" i="1"/>
  <c r="I235" i="1"/>
  <c r="Q235" i="1"/>
  <c r="G236" i="1"/>
  <c r="I236" i="1" s="1"/>
  <c r="Q236" i="1"/>
  <c r="G237" i="1"/>
  <c r="I237" i="1" s="1"/>
  <c r="Q237" i="1"/>
  <c r="Q238" i="1"/>
  <c r="G239" i="1"/>
  <c r="I239" i="1"/>
  <c r="Q239" i="1"/>
  <c r="G240" i="1"/>
  <c r="I240" i="1"/>
  <c r="Q240" i="1"/>
  <c r="G241" i="1"/>
  <c r="I241" i="1"/>
  <c r="Q241" i="1"/>
  <c r="G242" i="1"/>
  <c r="I242" i="1" s="1"/>
  <c r="Q242" i="1"/>
  <c r="G243" i="1"/>
  <c r="I243" i="1" s="1"/>
  <c r="Q243" i="1"/>
  <c r="Q244" i="1"/>
  <c r="G245" i="1"/>
  <c r="I245" i="1" s="1"/>
  <c r="Q245" i="1"/>
  <c r="Q246" i="1"/>
  <c r="Q247" i="1"/>
  <c r="G248" i="1"/>
  <c r="I248" i="1" s="1"/>
  <c r="Q248" i="1"/>
  <c r="G249" i="1"/>
  <c r="J249" i="1" s="1"/>
  <c r="Q249" i="1"/>
  <c r="G250" i="1"/>
  <c r="I250" i="1" s="1"/>
  <c r="Q250" i="1"/>
  <c r="G251" i="1"/>
  <c r="I251" i="1" s="1"/>
  <c r="Q251" i="1"/>
  <c r="Q252" i="1"/>
  <c r="G253" i="1"/>
  <c r="J253" i="1"/>
  <c r="Q253" i="1"/>
  <c r="Q254" i="1"/>
  <c r="Q255" i="1"/>
  <c r="G256" i="1"/>
  <c r="I256" i="1" s="1"/>
  <c r="Q256" i="1"/>
  <c r="G257" i="1"/>
  <c r="I257" i="1" s="1"/>
  <c r="Q257" i="1"/>
  <c r="Q258" i="1"/>
  <c r="Q259" i="1"/>
  <c r="G260" i="1"/>
  <c r="I260" i="1"/>
  <c r="Q260" i="1"/>
  <c r="G261" i="1"/>
  <c r="I261" i="1"/>
  <c r="Q261" i="1"/>
  <c r="Q262" i="1"/>
  <c r="G263" i="1"/>
  <c r="I263" i="1" s="1"/>
  <c r="Q263" i="1"/>
  <c r="G264" i="1"/>
  <c r="I264" i="1"/>
  <c r="Q264" i="1"/>
  <c r="G265" i="1"/>
  <c r="I265" i="1"/>
  <c r="Q265" i="1"/>
  <c r="Q266" i="1"/>
  <c r="G267" i="1"/>
  <c r="I267" i="1"/>
  <c r="Q267" i="1"/>
  <c r="G268" i="1"/>
  <c r="I268" i="1" s="1"/>
  <c r="Q268" i="1"/>
  <c r="G269" i="1"/>
  <c r="I269" i="1" s="1"/>
  <c r="Q269" i="1"/>
  <c r="Q270" i="1"/>
  <c r="G271" i="1"/>
  <c r="I271" i="1"/>
  <c r="Q271" i="1"/>
  <c r="Q272" i="1"/>
  <c r="Q273" i="1"/>
  <c r="G274" i="1"/>
  <c r="I274" i="1" s="1"/>
  <c r="Q274" i="1"/>
  <c r="G275" i="1"/>
  <c r="I275" i="1" s="1"/>
  <c r="Q275" i="1"/>
  <c r="G276" i="1"/>
  <c r="I276" i="1" s="1"/>
  <c r="Q276" i="1"/>
  <c r="Q277" i="1"/>
  <c r="Q278" i="1"/>
  <c r="G279" i="1"/>
  <c r="I279" i="1"/>
  <c r="Q279" i="1"/>
  <c r="Q280" i="1"/>
  <c r="G281" i="1"/>
  <c r="I281" i="1" s="1"/>
  <c r="Q281" i="1"/>
  <c r="G282" i="1"/>
  <c r="I282" i="1" s="1"/>
  <c r="Q282" i="1"/>
  <c r="Q283" i="1"/>
  <c r="G284" i="1"/>
  <c r="I284" i="1"/>
  <c r="Q284" i="1"/>
  <c r="G285" i="1"/>
  <c r="I285" i="1"/>
  <c r="Q285" i="1"/>
  <c r="Q286" i="1"/>
  <c r="Q287" i="1"/>
  <c r="G288" i="1"/>
  <c r="I288" i="1" s="1"/>
  <c r="Q288" i="1"/>
  <c r="G289" i="1"/>
  <c r="I289" i="1" s="1"/>
  <c r="Q289" i="1"/>
  <c r="G290" i="1"/>
  <c r="I290" i="1"/>
  <c r="Q290" i="1"/>
  <c r="Q291" i="1"/>
  <c r="G292" i="1"/>
  <c r="I292" i="1"/>
  <c r="Q292" i="1"/>
  <c r="G293" i="1"/>
  <c r="I293" i="1"/>
  <c r="Q293" i="1"/>
  <c r="Q294" i="1"/>
  <c r="G295" i="1"/>
  <c r="I295" i="1" s="1"/>
  <c r="Q295" i="1"/>
  <c r="G296" i="1"/>
  <c r="I296" i="1"/>
  <c r="Q296" i="1"/>
  <c r="Q297" i="1"/>
  <c r="G298" i="1"/>
  <c r="I298" i="1"/>
  <c r="Q298" i="1"/>
  <c r="G299" i="1"/>
  <c r="I299" i="1"/>
  <c r="Q299" i="1"/>
  <c r="G300" i="1"/>
  <c r="I300" i="1" s="1"/>
  <c r="Q300" i="1"/>
  <c r="Q301" i="1"/>
  <c r="Q302" i="1"/>
  <c r="G303" i="1"/>
  <c r="I303" i="1"/>
  <c r="Q303" i="1"/>
  <c r="G304" i="1"/>
  <c r="I304" i="1"/>
  <c r="Q304" i="1"/>
  <c r="G305" i="1"/>
  <c r="I305" i="1"/>
  <c r="Q305" i="1"/>
  <c r="G306" i="1"/>
  <c r="I306" i="1" s="1"/>
  <c r="Q306" i="1"/>
  <c r="Q307" i="1"/>
  <c r="G308" i="1"/>
  <c r="I308" i="1" s="1"/>
  <c r="Q308" i="1"/>
  <c r="Q309" i="1"/>
  <c r="Q310" i="1"/>
  <c r="Q311" i="1"/>
  <c r="G312" i="1"/>
  <c r="I312" i="1" s="1"/>
  <c r="Q312" i="1"/>
  <c r="G313" i="1"/>
  <c r="I313" i="1" s="1"/>
  <c r="Q313" i="1"/>
  <c r="G314" i="1"/>
  <c r="I314" i="1" s="1"/>
  <c r="Q314" i="1"/>
  <c r="Q315" i="1"/>
  <c r="G316" i="1"/>
  <c r="I316" i="1"/>
  <c r="Q316" i="1"/>
  <c r="G317" i="1"/>
  <c r="I317" i="1"/>
  <c r="Q317" i="1"/>
  <c r="Q318" i="1"/>
  <c r="Q319" i="1"/>
  <c r="G320" i="1"/>
  <c r="I320" i="1" s="1"/>
  <c r="Q320" i="1"/>
  <c r="G321" i="1"/>
  <c r="I321" i="1" s="1"/>
  <c r="Q321" i="1"/>
  <c r="Q322" i="1"/>
  <c r="Q323" i="1"/>
  <c r="G324" i="1"/>
  <c r="I324" i="1"/>
  <c r="Q324" i="1"/>
  <c r="G325" i="1"/>
  <c r="I325" i="1"/>
  <c r="Q325" i="1"/>
  <c r="Q326" i="1"/>
  <c r="G327" i="1"/>
  <c r="I327" i="1" s="1"/>
  <c r="Q327" i="1"/>
  <c r="G328" i="1"/>
  <c r="J328" i="1"/>
  <c r="Q328" i="1"/>
  <c r="Q329" i="1"/>
  <c r="Q330" i="1"/>
  <c r="G331" i="1"/>
  <c r="J331" i="1"/>
  <c r="Q331" i="1"/>
  <c r="G332" i="1"/>
  <c r="I332" i="1" s="1"/>
  <c r="Q332" i="1"/>
  <c r="G333" i="1"/>
  <c r="I333" i="1" s="1"/>
  <c r="Q333" i="1"/>
  <c r="Q334" i="1"/>
  <c r="Q335" i="1"/>
  <c r="Q336" i="1"/>
  <c r="G337" i="1"/>
  <c r="J337" i="1"/>
  <c r="Q337" i="1"/>
  <c r="G338" i="1"/>
  <c r="J338" i="1" s="1"/>
  <c r="Q338" i="1"/>
  <c r="G339" i="1"/>
  <c r="I339" i="1" s="1"/>
  <c r="Q339" i="1"/>
  <c r="Q340" i="1"/>
  <c r="Q341" i="1"/>
  <c r="G342" i="1"/>
  <c r="I342" i="1"/>
  <c r="Q342" i="1"/>
  <c r="G343" i="1"/>
  <c r="I343" i="1"/>
  <c r="Q343" i="1"/>
  <c r="Q344" i="1"/>
  <c r="Q345" i="1"/>
  <c r="G346" i="1"/>
  <c r="I346" i="1" s="1"/>
  <c r="Q346" i="1"/>
  <c r="G347" i="1"/>
  <c r="I347" i="1" s="1"/>
  <c r="Q347" i="1"/>
  <c r="G348" i="1"/>
  <c r="J348" i="1" s="1"/>
  <c r="Q348" i="1"/>
  <c r="Q349" i="1"/>
  <c r="Q350" i="1"/>
  <c r="I351" i="1"/>
  <c r="Q351" i="1"/>
  <c r="Q352" i="1"/>
  <c r="I353" i="1"/>
  <c r="Q353" i="1"/>
  <c r="H354" i="1"/>
  <c r="Q354" i="1"/>
  <c r="H355" i="1"/>
  <c r="Q355" i="1"/>
  <c r="H356" i="1"/>
  <c r="Q356" i="1"/>
  <c r="H357" i="1"/>
  <c r="Q357" i="1"/>
  <c r="H358" i="1"/>
  <c r="Q358" i="1"/>
  <c r="H359" i="1"/>
  <c r="Q359" i="1"/>
  <c r="H360" i="1"/>
  <c r="Q360" i="1"/>
  <c r="H361" i="1"/>
  <c r="Q361" i="1"/>
  <c r="H362" i="1"/>
  <c r="Q362" i="1"/>
  <c r="Q363" i="1"/>
  <c r="Q364" i="1"/>
  <c r="H365" i="1"/>
  <c r="Q365" i="1"/>
  <c r="H366" i="1"/>
  <c r="Q366" i="1"/>
  <c r="H367" i="1"/>
  <c r="Q367" i="1"/>
  <c r="H368" i="1"/>
  <c r="Q368" i="1"/>
  <c r="H369" i="1"/>
  <c r="Q369" i="1"/>
  <c r="H370" i="1"/>
  <c r="Q370" i="1"/>
  <c r="H371" i="1"/>
  <c r="Q371" i="1"/>
  <c r="H372" i="1"/>
  <c r="Q372" i="1"/>
  <c r="H373" i="1"/>
  <c r="Q373" i="1"/>
  <c r="H374" i="1"/>
  <c r="Q374" i="1"/>
  <c r="Q375" i="1"/>
  <c r="H376" i="1"/>
  <c r="Q376" i="1"/>
  <c r="H377" i="1"/>
  <c r="Q377" i="1"/>
  <c r="H378" i="1"/>
  <c r="Q378" i="1"/>
  <c r="H379" i="1"/>
  <c r="Q379" i="1"/>
  <c r="Q380" i="1"/>
  <c r="H381" i="1"/>
  <c r="Q381" i="1"/>
  <c r="H382" i="1"/>
  <c r="Q382" i="1"/>
  <c r="H383" i="1"/>
  <c r="Q383" i="1"/>
  <c r="H384" i="1"/>
  <c r="Q384" i="1"/>
  <c r="H385" i="1"/>
  <c r="Q385" i="1"/>
  <c r="H386" i="1"/>
  <c r="Q386" i="1"/>
  <c r="H387" i="1"/>
  <c r="Q387" i="1"/>
  <c r="H388" i="1"/>
  <c r="Q388" i="1"/>
  <c r="H389" i="1"/>
  <c r="Q389" i="1"/>
  <c r="H390" i="1"/>
  <c r="Q390" i="1"/>
  <c r="H391" i="1"/>
  <c r="Q391" i="1"/>
  <c r="J392" i="1"/>
  <c r="Q392" i="1"/>
  <c r="H393" i="1"/>
  <c r="Q393" i="1"/>
  <c r="Q394" i="1"/>
  <c r="H395" i="1"/>
  <c r="Q395" i="1"/>
  <c r="H396" i="1"/>
  <c r="Q396" i="1"/>
  <c r="Q397" i="1"/>
  <c r="H398" i="1"/>
  <c r="Q398" i="1"/>
  <c r="H399" i="1"/>
  <c r="Q399" i="1"/>
  <c r="H400" i="1"/>
  <c r="Q400" i="1"/>
  <c r="H401" i="1"/>
  <c r="Q401" i="1"/>
  <c r="H402" i="1"/>
  <c r="Q402" i="1"/>
  <c r="H403" i="1"/>
  <c r="Q403" i="1"/>
  <c r="H404" i="1"/>
  <c r="Q404" i="1"/>
  <c r="H405" i="1"/>
  <c r="Q405" i="1"/>
  <c r="H406" i="1"/>
  <c r="Q406" i="1"/>
  <c r="H407" i="1"/>
  <c r="Q407" i="1"/>
  <c r="H408" i="1"/>
  <c r="Q408" i="1"/>
  <c r="H409" i="1"/>
  <c r="Q409" i="1"/>
  <c r="H410" i="1"/>
  <c r="Q410" i="1"/>
  <c r="Q411" i="1"/>
  <c r="J412" i="1"/>
  <c r="Q412" i="1"/>
  <c r="J413" i="1"/>
  <c r="Q413" i="1"/>
  <c r="H414" i="1"/>
  <c r="Q414" i="1"/>
  <c r="J415" i="1"/>
  <c r="Q415" i="1"/>
  <c r="Q416" i="1"/>
  <c r="J417" i="1"/>
  <c r="Q417" i="1"/>
  <c r="H418" i="1"/>
  <c r="Q418" i="1"/>
  <c r="H419" i="1"/>
  <c r="Q419" i="1"/>
  <c r="H420" i="1"/>
  <c r="Q420" i="1"/>
  <c r="H421" i="1"/>
  <c r="Q421" i="1"/>
  <c r="H422" i="1"/>
  <c r="Q422" i="1"/>
  <c r="H423" i="1"/>
  <c r="Q423" i="1"/>
  <c r="H424" i="1"/>
  <c r="Q424" i="1"/>
  <c r="H425" i="1"/>
  <c r="Q425" i="1"/>
  <c r="H426" i="1"/>
  <c r="Q426" i="1"/>
  <c r="H427" i="1"/>
  <c r="Q427" i="1"/>
  <c r="H428" i="1"/>
  <c r="Q428" i="1"/>
  <c r="Q429" i="1"/>
  <c r="H430" i="1"/>
  <c r="Q430" i="1"/>
  <c r="H431" i="1"/>
  <c r="Q431" i="1"/>
  <c r="H432" i="1"/>
  <c r="Q432" i="1"/>
  <c r="H433" i="1"/>
  <c r="Q433" i="1"/>
  <c r="H434" i="1"/>
  <c r="Q434" i="1"/>
  <c r="H435" i="1"/>
  <c r="Q435" i="1"/>
  <c r="Q436" i="1"/>
  <c r="H437" i="1"/>
  <c r="Q437" i="1"/>
  <c r="H438" i="1"/>
  <c r="Q438" i="1"/>
  <c r="H439" i="1"/>
  <c r="Q439" i="1"/>
  <c r="H440" i="1"/>
  <c r="Q440" i="1"/>
  <c r="H441" i="1"/>
  <c r="Q441" i="1"/>
  <c r="H442" i="1"/>
  <c r="Q442" i="1"/>
  <c r="H443" i="1"/>
  <c r="Q443" i="1"/>
  <c r="H444" i="1"/>
  <c r="Q444" i="1"/>
  <c r="H445" i="1"/>
  <c r="Q445" i="1"/>
  <c r="H446" i="1"/>
  <c r="Q446" i="1"/>
  <c r="H447" i="1"/>
  <c r="Q447" i="1"/>
  <c r="H448" i="1"/>
  <c r="Q448" i="1"/>
  <c r="H449" i="1"/>
  <c r="Q449" i="1"/>
  <c r="H450" i="1"/>
  <c r="Q450" i="1"/>
  <c r="H451" i="1"/>
  <c r="Q451" i="1"/>
  <c r="H452" i="1"/>
  <c r="Q452" i="1"/>
  <c r="H453" i="1"/>
  <c r="Q453" i="1"/>
  <c r="H454" i="1"/>
  <c r="Q454" i="1"/>
  <c r="H455" i="1"/>
  <c r="Q455" i="1"/>
  <c r="H456" i="1"/>
  <c r="Q456" i="1"/>
  <c r="H457" i="1"/>
  <c r="Q457" i="1"/>
  <c r="H458" i="1"/>
  <c r="Q458" i="1"/>
  <c r="H459" i="1"/>
  <c r="Q459" i="1"/>
  <c r="H460" i="1"/>
  <c r="Q460" i="1"/>
  <c r="Q461" i="1"/>
  <c r="Q462" i="1"/>
  <c r="J463" i="1"/>
  <c r="Q463" i="1"/>
  <c r="H464" i="1"/>
  <c r="Q464" i="1"/>
  <c r="H465" i="1"/>
  <c r="Q465" i="1"/>
  <c r="J466" i="1"/>
  <c r="Q466" i="1"/>
  <c r="J467" i="1"/>
  <c r="Q467" i="1"/>
  <c r="J468" i="1"/>
  <c r="Q468" i="1"/>
  <c r="J469" i="1"/>
  <c r="Q469" i="1"/>
  <c r="H470" i="1"/>
  <c r="Q470" i="1"/>
  <c r="H471" i="1"/>
  <c r="Q471" i="1"/>
  <c r="Q472" i="1"/>
  <c r="H473" i="1"/>
  <c r="Q473" i="1"/>
  <c r="H474" i="1"/>
  <c r="Q474" i="1"/>
  <c r="H475" i="1"/>
  <c r="Q475" i="1"/>
  <c r="H476" i="1"/>
  <c r="Q476" i="1"/>
  <c r="H477" i="1"/>
  <c r="Q477" i="1"/>
  <c r="H478" i="1"/>
  <c r="Q478" i="1"/>
  <c r="H479" i="1"/>
  <c r="Q479" i="1"/>
  <c r="H480" i="1"/>
  <c r="Q480" i="1"/>
  <c r="H481" i="1"/>
  <c r="Q481" i="1"/>
  <c r="H482" i="1"/>
  <c r="Q482" i="1"/>
  <c r="Q483" i="1"/>
  <c r="U483" i="1"/>
  <c r="H484" i="1"/>
  <c r="Q484" i="1"/>
  <c r="H485" i="1"/>
  <c r="Q485" i="1"/>
  <c r="H486" i="1"/>
  <c r="Q486" i="1"/>
  <c r="H487" i="1"/>
  <c r="Q487" i="1"/>
  <c r="H488" i="1"/>
  <c r="Q488" i="1"/>
  <c r="H489" i="1"/>
  <c r="Q489" i="1"/>
  <c r="H490" i="1"/>
  <c r="Q490" i="1"/>
  <c r="Q491" i="1"/>
  <c r="U491" i="1"/>
  <c r="H492" i="1"/>
  <c r="Q492" i="1"/>
  <c r="H493" i="1"/>
  <c r="Q493" i="1"/>
  <c r="H494" i="1"/>
  <c r="Q494" i="1"/>
  <c r="Q495" i="1"/>
  <c r="H496" i="1"/>
  <c r="Q496" i="1"/>
  <c r="H497" i="1"/>
  <c r="Q497" i="1"/>
  <c r="H498" i="1"/>
  <c r="Q498" i="1"/>
  <c r="H499" i="1"/>
  <c r="Q499" i="1"/>
  <c r="H500" i="1"/>
  <c r="Q500" i="1"/>
  <c r="H501" i="1"/>
  <c r="Q501" i="1"/>
  <c r="H502" i="1"/>
  <c r="Q502" i="1"/>
  <c r="H503" i="1"/>
  <c r="Q503" i="1"/>
  <c r="H504" i="1"/>
  <c r="Q504" i="1"/>
  <c r="J505" i="1"/>
  <c r="Q505" i="1"/>
  <c r="J506" i="1"/>
  <c r="Q506" i="1"/>
  <c r="J507" i="1"/>
  <c r="Q507" i="1"/>
  <c r="J508" i="1"/>
  <c r="Q508" i="1"/>
  <c r="J509" i="1"/>
  <c r="Q509" i="1"/>
  <c r="H510" i="1"/>
  <c r="Q510" i="1"/>
  <c r="J511" i="1"/>
  <c r="Q511" i="1"/>
  <c r="J512" i="1"/>
  <c r="Q512" i="1"/>
  <c r="J513" i="1"/>
  <c r="Q513" i="1"/>
  <c r="K514" i="1"/>
  <c r="Q514" i="1"/>
  <c r="H515" i="1"/>
  <c r="Q515" i="1"/>
  <c r="Q516" i="1"/>
  <c r="J517" i="1"/>
  <c r="Q517" i="1"/>
  <c r="J518" i="1"/>
  <c r="Q518" i="1"/>
  <c r="J519" i="1"/>
  <c r="Q519" i="1"/>
  <c r="Q520" i="1"/>
  <c r="J521" i="1"/>
  <c r="Q521" i="1"/>
  <c r="J522" i="1"/>
  <c r="Q522" i="1"/>
  <c r="J523" i="1"/>
  <c r="Q523" i="1"/>
  <c r="J524" i="1"/>
  <c r="Q524" i="1"/>
  <c r="J525" i="1"/>
  <c r="Q525" i="1"/>
  <c r="K526" i="1"/>
  <c r="Q526" i="1"/>
  <c r="K527" i="1"/>
  <c r="Q527" i="1"/>
  <c r="K528" i="1"/>
  <c r="Q528" i="1"/>
  <c r="K529" i="1"/>
  <c r="Q529" i="1"/>
  <c r="K530" i="1"/>
  <c r="Q530" i="1"/>
  <c r="K531" i="1"/>
  <c r="Q531" i="1"/>
  <c r="K532" i="1"/>
  <c r="Q532" i="1"/>
  <c r="K533" i="1"/>
  <c r="Q533" i="1"/>
  <c r="K534" i="1"/>
  <c r="Q534" i="1"/>
  <c r="K535" i="1"/>
  <c r="Q535" i="1"/>
  <c r="Q536" i="1"/>
  <c r="K537" i="1"/>
  <c r="Q537" i="1"/>
  <c r="J538" i="1"/>
  <c r="Q538" i="1"/>
  <c r="K539" i="1"/>
  <c r="Q539" i="1"/>
  <c r="K540" i="1"/>
  <c r="Q540" i="1"/>
  <c r="J541" i="1"/>
  <c r="Q541" i="1"/>
  <c r="K542" i="1"/>
  <c r="Q542" i="1"/>
  <c r="K543" i="1"/>
  <c r="Q543" i="1"/>
  <c r="K544" i="1"/>
  <c r="Q544" i="1"/>
  <c r="K545" i="1"/>
  <c r="Q545" i="1"/>
  <c r="K546" i="1"/>
  <c r="Q546" i="1"/>
  <c r="Q547" i="1"/>
  <c r="K548" i="1"/>
  <c r="Q548" i="1"/>
  <c r="K549" i="1"/>
  <c r="Q549" i="1"/>
  <c r="K550" i="1"/>
  <c r="Q550" i="1"/>
  <c r="K551" i="1"/>
  <c r="Q551" i="1"/>
  <c r="K552" i="1"/>
  <c r="Q552" i="1"/>
  <c r="K553" i="1"/>
  <c r="Q553" i="1"/>
  <c r="K554" i="1"/>
  <c r="Q554" i="1"/>
  <c r="K555" i="1"/>
  <c r="Q555" i="1"/>
  <c r="K556" i="1"/>
  <c r="Q556" i="1"/>
  <c r="K557" i="1"/>
  <c r="Q557" i="1"/>
  <c r="K558" i="1"/>
  <c r="Q558" i="1"/>
  <c r="Q559" i="1"/>
  <c r="K560" i="1"/>
  <c r="Q560" i="1"/>
  <c r="K561" i="1"/>
  <c r="Q561" i="1"/>
  <c r="K562" i="1"/>
  <c r="Q562" i="1"/>
  <c r="Q563" i="1"/>
  <c r="K564" i="1"/>
  <c r="Q564" i="1"/>
  <c r="K565" i="1"/>
  <c r="Q565" i="1"/>
  <c r="K566" i="1"/>
  <c r="Q566" i="1"/>
  <c r="Q567" i="1"/>
  <c r="K568" i="1"/>
  <c r="Q568" i="1"/>
  <c r="K569" i="1"/>
  <c r="Q569" i="1"/>
  <c r="K570" i="1"/>
  <c r="Q570" i="1"/>
  <c r="K571" i="1"/>
  <c r="Q571" i="1"/>
  <c r="K572" i="1"/>
  <c r="Q572" i="1"/>
  <c r="K573" i="1"/>
  <c r="Q573" i="1"/>
  <c r="K574" i="1"/>
  <c r="Q574" i="1"/>
  <c r="K575" i="1"/>
  <c r="Q575" i="1"/>
  <c r="K576" i="1"/>
  <c r="Q576" i="1"/>
  <c r="K577" i="1"/>
  <c r="Q577" i="1"/>
  <c r="K578" i="1"/>
  <c r="Q578" i="1"/>
  <c r="Q579" i="1"/>
  <c r="K580" i="1"/>
  <c r="Q580" i="1"/>
  <c r="K581" i="1"/>
  <c r="Q581" i="1"/>
  <c r="K582" i="1"/>
  <c r="Q582" i="1"/>
  <c r="K583" i="1"/>
  <c r="Q583" i="1"/>
  <c r="K584" i="1"/>
  <c r="Q584" i="1"/>
  <c r="K585" i="1"/>
  <c r="Q585" i="1"/>
  <c r="Q586" i="1"/>
  <c r="K587" i="1"/>
  <c r="Q587" i="1"/>
  <c r="J588" i="1"/>
  <c r="Q588" i="1"/>
  <c r="J589" i="1"/>
  <c r="Q589" i="1"/>
  <c r="J590" i="1"/>
  <c r="Q590" i="1"/>
  <c r="K591" i="1"/>
  <c r="Q591" i="1"/>
  <c r="K592" i="1"/>
  <c r="Q592" i="1"/>
  <c r="K593" i="1"/>
  <c r="Q593" i="1"/>
  <c r="K594" i="1"/>
  <c r="Q594" i="1"/>
  <c r="K595" i="1"/>
  <c r="Q595" i="1"/>
  <c r="K596" i="1"/>
  <c r="Q596" i="1"/>
  <c r="Q597" i="1"/>
  <c r="Q598" i="1"/>
  <c r="U598" i="1"/>
  <c r="K599" i="1"/>
  <c r="Q599" i="1"/>
  <c r="K600" i="1"/>
  <c r="Q600" i="1"/>
  <c r="K601" i="1"/>
  <c r="Q601" i="1"/>
  <c r="K602" i="1"/>
  <c r="Q602" i="1"/>
  <c r="K603" i="1"/>
  <c r="Q603" i="1"/>
  <c r="Q604" i="1"/>
  <c r="K605" i="1"/>
  <c r="Q605" i="1"/>
  <c r="Q606" i="1"/>
  <c r="K607" i="1"/>
  <c r="Q607" i="1"/>
  <c r="Q608" i="1"/>
  <c r="K609" i="1"/>
  <c r="Q609" i="1"/>
  <c r="K610" i="1"/>
  <c r="Q610" i="1"/>
  <c r="K611" i="1"/>
  <c r="Q611" i="1"/>
  <c r="K612" i="1"/>
  <c r="Q612" i="1"/>
  <c r="K613" i="1"/>
  <c r="Q613" i="1"/>
  <c r="K614" i="1"/>
  <c r="Q614" i="1"/>
  <c r="K615" i="1"/>
  <c r="Q615" i="1"/>
  <c r="Q616" i="1"/>
  <c r="K617" i="1"/>
  <c r="Q617" i="1"/>
  <c r="K618" i="1"/>
  <c r="Q618" i="1"/>
  <c r="K619" i="1"/>
  <c r="Q619" i="1"/>
  <c r="K620" i="1"/>
  <c r="Q620" i="1"/>
  <c r="K621" i="1"/>
  <c r="Q621" i="1"/>
  <c r="K622" i="1"/>
  <c r="Q622" i="1"/>
  <c r="K623" i="1"/>
  <c r="Q623" i="1"/>
  <c r="K624" i="1"/>
  <c r="Q624" i="1"/>
  <c r="K625" i="1"/>
  <c r="Q625" i="1"/>
  <c r="K626" i="1"/>
  <c r="Q626" i="1"/>
  <c r="K627" i="1"/>
  <c r="Q627" i="1"/>
  <c r="K628" i="1"/>
  <c r="Q628" i="1"/>
  <c r="K629" i="1"/>
  <c r="Q629" i="1"/>
  <c r="K630" i="1"/>
  <c r="Q630" i="1"/>
  <c r="K631" i="1"/>
  <c r="Q631" i="1"/>
  <c r="K632" i="1"/>
  <c r="Q632" i="1"/>
  <c r="K633" i="1"/>
  <c r="Q633" i="1"/>
  <c r="K634" i="1"/>
  <c r="Q634" i="1"/>
  <c r="K635" i="1"/>
  <c r="Q635" i="1"/>
  <c r="Q636" i="1"/>
  <c r="K637" i="1"/>
  <c r="Q637" i="1"/>
  <c r="Q638" i="1"/>
  <c r="K639" i="1"/>
  <c r="Q639" i="1"/>
  <c r="Q640" i="1"/>
  <c r="K641" i="1"/>
  <c r="Q641" i="1"/>
  <c r="K642" i="1"/>
  <c r="Q642" i="1"/>
  <c r="K643" i="1"/>
  <c r="Q643" i="1"/>
  <c r="K644" i="1"/>
  <c r="Q644" i="1"/>
  <c r="K645" i="1"/>
  <c r="Q645" i="1"/>
  <c r="K646" i="1"/>
  <c r="Q646" i="1"/>
  <c r="K647" i="1"/>
  <c r="Q647" i="1"/>
  <c r="K648" i="1"/>
  <c r="Q648" i="1"/>
  <c r="K649" i="1"/>
  <c r="Q649" i="1"/>
  <c r="K650" i="1"/>
  <c r="Q650" i="1"/>
  <c r="K651" i="1"/>
  <c r="Q651" i="1"/>
  <c r="K652" i="1"/>
  <c r="Q652" i="1"/>
  <c r="K653" i="1"/>
  <c r="Q653" i="1"/>
  <c r="K654" i="1"/>
  <c r="Q654" i="1"/>
  <c r="K655" i="1"/>
  <c r="Q655" i="1"/>
  <c r="Q656" i="1"/>
  <c r="Q657" i="1"/>
  <c r="K658" i="1"/>
  <c r="Q658" i="1"/>
  <c r="K659" i="1"/>
  <c r="Q659" i="1"/>
  <c r="K660" i="1"/>
  <c r="Q660" i="1"/>
  <c r="K661" i="1"/>
  <c r="Q661" i="1"/>
  <c r="K662" i="1"/>
  <c r="Q662" i="1"/>
  <c r="K663" i="1"/>
  <c r="Q663" i="1"/>
  <c r="Q664" i="1"/>
  <c r="K665" i="1"/>
  <c r="Q665" i="1"/>
  <c r="K666" i="1"/>
  <c r="Q666" i="1"/>
  <c r="K667" i="1"/>
  <c r="Q667" i="1"/>
  <c r="K668" i="1"/>
  <c r="Q668" i="1"/>
  <c r="K669" i="1"/>
  <c r="Q669" i="1"/>
  <c r="K670" i="1"/>
  <c r="Q670" i="1"/>
  <c r="K671" i="1"/>
  <c r="Q671" i="1"/>
  <c r="Q672" i="1"/>
  <c r="K673" i="1"/>
  <c r="Q673" i="1"/>
  <c r="K677" i="1"/>
  <c r="Q677" i="1"/>
  <c r="K678" i="1"/>
  <c r="Q678" i="1"/>
  <c r="K679" i="1"/>
  <c r="Q679" i="1"/>
  <c r="K680" i="1"/>
  <c r="Q680" i="1"/>
  <c r="K681" i="1"/>
  <c r="Q681" i="1"/>
  <c r="K682" i="1"/>
  <c r="Q682" i="1"/>
  <c r="K683" i="1"/>
  <c r="Q683" i="1"/>
  <c r="K684" i="1"/>
  <c r="Q684" i="1"/>
  <c r="K685" i="1"/>
  <c r="Q685" i="1"/>
  <c r="K686" i="1"/>
  <c r="Q686" i="1"/>
  <c r="K687" i="1"/>
  <c r="Q687" i="1"/>
  <c r="K690" i="1"/>
  <c r="Q690" i="1"/>
  <c r="K691" i="1"/>
  <c r="Q691" i="1"/>
  <c r="K692" i="1"/>
  <c r="Q692" i="1"/>
  <c r="Q693" i="1"/>
  <c r="K694" i="1"/>
  <c r="Q694" i="1"/>
  <c r="K695" i="1"/>
  <c r="Q695" i="1"/>
  <c r="K674" i="1"/>
  <c r="Q674" i="1"/>
  <c r="K675" i="1"/>
  <c r="Q675" i="1"/>
  <c r="K676" i="1"/>
  <c r="Q676" i="1"/>
  <c r="K688" i="1"/>
  <c r="Q688" i="1"/>
  <c r="K689" i="1"/>
  <c r="Q689" i="1"/>
  <c r="K699" i="1"/>
  <c r="Q699" i="1"/>
  <c r="K700" i="1"/>
  <c r="Q700" i="1"/>
  <c r="K701" i="1"/>
  <c r="Q701" i="1"/>
  <c r="K696" i="1"/>
  <c r="Q696" i="1"/>
  <c r="Q697" i="1"/>
  <c r="K698" i="1"/>
  <c r="Q698" i="1"/>
  <c r="A11" i="2"/>
  <c r="H11" i="2"/>
  <c r="B11" i="2"/>
  <c r="G11" i="2"/>
  <c r="C11" i="2"/>
  <c r="D11" i="2"/>
  <c r="E11" i="2"/>
  <c r="A12" i="2"/>
  <c r="H12" i="2"/>
  <c r="B12" i="2"/>
  <c r="G12" i="2"/>
  <c r="C12" i="2"/>
  <c r="E12" i="2"/>
  <c r="D12" i="2"/>
  <c r="A13" i="2"/>
  <c r="H13" i="2"/>
  <c r="B13" i="2"/>
  <c r="G13" i="2"/>
  <c r="C13" i="2"/>
  <c r="E13" i="2"/>
  <c r="D13" i="2"/>
  <c r="A14" i="2"/>
  <c r="H14" i="2"/>
  <c r="B14" i="2"/>
  <c r="G14" i="2"/>
  <c r="C14" i="2"/>
  <c r="E14" i="2"/>
  <c r="D14" i="2"/>
  <c r="A15" i="2"/>
  <c r="H15" i="2"/>
  <c r="B15" i="2"/>
  <c r="G15" i="2"/>
  <c r="C15" i="2"/>
  <c r="D15" i="2"/>
  <c r="E15" i="2"/>
  <c r="A16" i="2"/>
  <c r="H16" i="2"/>
  <c r="B16" i="2"/>
  <c r="G16" i="2"/>
  <c r="C16" i="2"/>
  <c r="E16" i="2"/>
  <c r="D16" i="2"/>
  <c r="A17" i="2"/>
  <c r="H17" i="2"/>
  <c r="B17" i="2"/>
  <c r="G17" i="2"/>
  <c r="C17" i="2"/>
  <c r="E17" i="2"/>
  <c r="D17" i="2"/>
  <c r="A18" i="2"/>
  <c r="H18" i="2"/>
  <c r="B18" i="2"/>
  <c r="G18" i="2"/>
  <c r="C18" i="2"/>
  <c r="E18" i="2"/>
  <c r="D18" i="2"/>
  <c r="A19" i="2"/>
  <c r="H19" i="2"/>
  <c r="B19" i="2"/>
  <c r="G19" i="2"/>
  <c r="C19" i="2"/>
  <c r="D19" i="2"/>
  <c r="E19" i="2"/>
  <c r="A20" i="2"/>
  <c r="H20" i="2"/>
  <c r="B20" i="2"/>
  <c r="G20" i="2"/>
  <c r="C20" i="2"/>
  <c r="E20" i="2"/>
  <c r="D20" i="2"/>
  <c r="A21" i="2"/>
  <c r="H21" i="2"/>
  <c r="B21" i="2"/>
  <c r="G21" i="2"/>
  <c r="C21" i="2"/>
  <c r="E21" i="2"/>
  <c r="D21" i="2"/>
  <c r="A22" i="2"/>
  <c r="H22" i="2"/>
  <c r="B22" i="2"/>
  <c r="G22" i="2"/>
  <c r="C22" i="2"/>
  <c r="E22" i="2"/>
  <c r="D22" i="2"/>
  <c r="A23" i="2"/>
  <c r="H23" i="2"/>
  <c r="B23" i="2"/>
  <c r="G23" i="2"/>
  <c r="C23" i="2"/>
  <c r="D23" i="2"/>
  <c r="E23" i="2"/>
  <c r="A24" i="2"/>
  <c r="H24" i="2"/>
  <c r="B24" i="2"/>
  <c r="G24" i="2"/>
  <c r="C24" i="2"/>
  <c r="E24" i="2"/>
  <c r="D24" i="2"/>
  <c r="A25" i="2"/>
  <c r="H25" i="2"/>
  <c r="B25" i="2"/>
  <c r="G25" i="2"/>
  <c r="C25" i="2"/>
  <c r="E25" i="2"/>
  <c r="D25" i="2"/>
  <c r="A26" i="2"/>
  <c r="H26" i="2"/>
  <c r="B26" i="2"/>
  <c r="G26" i="2"/>
  <c r="C26" i="2"/>
  <c r="E26" i="2"/>
  <c r="D26" i="2"/>
  <c r="A27" i="2"/>
  <c r="H27" i="2"/>
  <c r="B27" i="2"/>
  <c r="G27" i="2"/>
  <c r="C27" i="2"/>
  <c r="D27" i="2"/>
  <c r="E27" i="2"/>
  <c r="A28" i="2"/>
  <c r="H28" i="2"/>
  <c r="B28" i="2"/>
  <c r="G28" i="2"/>
  <c r="C28" i="2"/>
  <c r="E28" i="2"/>
  <c r="D28" i="2"/>
  <c r="A29" i="2"/>
  <c r="H29" i="2"/>
  <c r="B29" i="2"/>
  <c r="G29" i="2"/>
  <c r="C29" i="2"/>
  <c r="E29" i="2"/>
  <c r="D29" i="2"/>
  <c r="A30" i="2"/>
  <c r="H30" i="2"/>
  <c r="B30" i="2"/>
  <c r="G30" i="2"/>
  <c r="C30" i="2"/>
  <c r="E30" i="2"/>
  <c r="D30" i="2"/>
  <c r="A31" i="2"/>
  <c r="H31" i="2"/>
  <c r="B31" i="2"/>
  <c r="G31" i="2"/>
  <c r="C31" i="2"/>
  <c r="D31" i="2"/>
  <c r="E31" i="2"/>
  <c r="A32" i="2"/>
  <c r="H32" i="2"/>
  <c r="B32" i="2"/>
  <c r="G32" i="2"/>
  <c r="C32" i="2"/>
  <c r="E32" i="2"/>
  <c r="F32" i="2"/>
  <c r="D32" i="2"/>
  <c r="A33" i="2"/>
  <c r="H33" i="2"/>
  <c r="B33" i="2"/>
  <c r="G33" i="2"/>
  <c r="C33" i="2"/>
  <c r="E33" i="2"/>
  <c r="F33" i="2"/>
  <c r="D33" i="2"/>
  <c r="A34" i="2"/>
  <c r="H34" i="2"/>
  <c r="B34" i="2"/>
  <c r="G34" i="2"/>
  <c r="C34" i="2"/>
  <c r="E34" i="2"/>
  <c r="F34" i="2"/>
  <c r="D34" i="2"/>
  <c r="A35" i="2"/>
  <c r="H35" i="2"/>
  <c r="B35" i="2"/>
  <c r="G35" i="2"/>
  <c r="C35" i="2"/>
  <c r="E35" i="2"/>
  <c r="F35" i="2"/>
  <c r="D35" i="2"/>
  <c r="A36" i="2"/>
  <c r="H36" i="2"/>
  <c r="B36" i="2"/>
  <c r="G36" i="2"/>
  <c r="C36" i="2"/>
  <c r="E36" i="2"/>
  <c r="D36" i="2"/>
  <c r="A37" i="2"/>
  <c r="H37" i="2"/>
  <c r="B37" i="2"/>
  <c r="G37" i="2"/>
  <c r="C37" i="2"/>
  <c r="E37" i="2"/>
  <c r="D37" i="2"/>
  <c r="A38" i="2"/>
  <c r="H38" i="2"/>
  <c r="B38" i="2"/>
  <c r="G38" i="2"/>
  <c r="C38" i="2"/>
  <c r="E38" i="2"/>
  <c r="D38" i="2"/>
  <c r="A39" i="2"/>
  <c r="H39" i="2"/>
  <c r="B39" i="2"/>
  <c r="G39" i="2"/>
  <c r="C39" i="2"/>
  <c r="D39" i="2"/>
  <c r="E39" i="2"/>
  <c r="A40" i="2"/>
  <c r="H40" i="2"/>
  <c r="B40" i="2"/>
  <c r="G40" i="2"/>
  <c r="C40" i="2"/>
  <c r="E40" i="2"/>
  <c r="D40" i="2"/>
  <c r="A41" i="2"/>
  <c r="H41" i="2"/>
  <c r="B41" i="2"/>
  <c r="G41" i="2"/>
  <c r="C41" i="2"/>
  <c r="E41" i="2"/>
  <c r="D41" i="2"/>
  <c r="A42" i="2"/>
  <c r="H42" i="2"/>
  <c r="B42" i="2"/>
  <c r="G42" i="2"/>
  <c r="C42" i="2"/>
  <c r="E42" i="2"/>
  <c r="D42" i="2"/>
  <c r="A43" i="2"/>
  <c r="H43" i="2"/>
  <c r="B43" i="2"/>
  <c r="G43" i="2"/>
  <c r="C43" i="2"/>
  <c r="D43" i="2"/>
  <c r="E43" i="2"/>
  <c r="A44" i="2"/>
  <c r="H44" i="2"/>
  <c r="B44" i="2"/>
  <c r="G44" i="2"/>
  <c r="C44" i="2"/>
  <c r="E44" i="2"/>
  <c r="D44" i="2"/>
  <c r="A45" i="2"/>
  <c r="H45" i="2"/>
  <c r="B45" i="2"/>
  <c r="G45" i="2"/>
  <c r="C45" i="2"/>
  <c r="E45" i="2"/>
  <c r="D45" i="2"/>
  <c r="A46" i="2"/>
  <c r="H46" i="2"/>
  <c r="B46" i="2"/>
  <c r="G46" i="2"/>
  <c r="C46" i="2"/>
  <c r="E46" i="2"/>
  <c r="D46" i="2"/>
  <c r="A47" i="2"/>
  <c r="H47" i="2"/>
  <c r="B47" i="2"/>
  <c r="G47" i="2"/>
  <c r="C47" i="2"/>
  <c r="D47" i="2"/>
  <c r="E47" i="2"/>
  <c r="A48" i="2"/>
  <c r="H48" i="2"/>
  <c r="B48" i="2"/>
  <c r="G48" i="2"/>
  <c r="C48" i="2"/>
  <c r="E48" i="2"/>
  <c r="D48" i="2"/>
  <c r="A49" i="2"/>
  <c r="H49" i="2"/>
  <c r="B49" i="2"/>
  <c r="G49" i="2"/>
  <c r="C49" i="2"/>
  <c r="E49" i="2"/>
  <c r="D49" i="2"/>
  <c r="A50" i="2"/>
  <c r="H50" i="2"/>
  <c r="B50" i="2"/>
  <c r="G50" i="2"/>
  <c r="C50" i="2"/>
  <c r="E50" i="2"/>
  <c r="D50" i="2"/>
  <c r="A51" i="2"/>
  <c r="H51" i="2"/>
  <c r="B51" i="2"/>
  <c r="G51" i="2"/>
  <c r="C51" i="2"/>
  <c r="D51" i="2"/>
  <c r="E51" i="2"/>
  <c r="A52" i="2"/>
  <c r="H52" i="2"/>
  <c r="B52" i="2"/>
  <c r="G52" i="2"/>
  <c r="C52" i="2"/>
  <c r="E52" i="2"/>
  <c r="D52" i="2"/>
  <c r="A53" i="2"/>
  <c r="H53" i="2"/>
  <c r="B53" i="2"/>
  <c r="G53" i="2"/>
  <c r="C53" i="2"/>
  <c r="E53" i="2"/>
  <c r="D53" i="2"/>
  <c r="A54" i="2"/>
  <c r="H54" i="2"/>
  <c r="B54" i="2"/>
  <c r="G54" i="2"/>
  <c r="C54" i="2"/>
  <c r="E54" i="2"/>
  <c r="D54" i="2"/>
  <c r="A55" i="2"/>
  <c r="H55" i="2"/>
  <c r="B55" i="2"/>
  <c r="G55" i="2"/>
  <c r="C55" i="2"/>
  <c r="D55" i="2"/>
  <c r="A56" i="2"/>
  <c r="H56" i="2"/>
  <c r="B56" i="2"/>
  <c r="G56" i="2"/>
  <c r="C56" i="2"/>
  <c r="E56" i="2"/>
  <c r="D56" i="2"/>
  <c r="A57" i="2"/>
  <c r="H57" i="2"/>
  <c r="B57" i="2"/>
  <c r="G57" i="2"/>
  <c r="C57" i="2"/>
  <c r="E57" i="2"/>
  <c r="D57" i="2"/>
  <c r="A58" i="2"/>
  <c r="H58" i="2"/>
  <c r="B58" i="2"/>
  <c r="G58" i="2"/>
  <c r="C58" i="2"/>
  <c r="E58" i="2"/>
  <c r="D58" i="2"/>
  <c r="A59" i="2"/>
  <c r="H59" i="2"/>
  <c r="B59" i="2"/>
  <c r="G59" i="2"/>
  <c r="C59" i="2"/>
  <c r="D59" i="2"/>
  <c r="E59" i="2"/>
  <c r="A60" i="2"/>
  <c r="H60" i="2"/>
  <c r="B60" i="2"/>
  <c r="G60" i="2"/>
  <c r="C60" i="2"/>
  <c r="E60" i="2"/>
  <c r="D60" i="2"/>
  <c r="A61" i="2"/>
  <c r="H61" i="2"/>
  <c r="B61" i="2"/>
  <c r="G61" i="2"/>
  <c r="C61" i="2"/>
  <c r="E61" i="2"/>
  <c r="D61" i="2"/>
  <c r="A62" i="2"/>
  <c r="H62" i="2"/>
  <c r="B62" i="2"/>
  <c r="G62" i="2"/>
  <c r="C62" i="2"/>
  <c r="E62" i="2"/>
  <c r="D62" i="2"/>
  <c r="A63" i="2"/>
  <c r="H63" i="2"/>
  <c r="B63" i="2"/>
  <c r="G63" i="2"/>
  <c r="C63" i="2"/>
  <c r="D63" i="2"/>
  <c r="E63" i="2"/>
  <c r="A64" i="2"/>
  <c r="H64" i="2"/>
  <c r="B64" i="2"/>
  <c r="G64" i="2"/>
  <c r="C64" i="2"/>
  <c r="E64" i="2"/>
  <c r="D64" i="2"/>
  <c r="A65" i="2"/>
  <c r="H65" i="2"/>
  <c r="B65" i="2"/>
  <c r="G65" i="2"/>
  <c r="C65" i="2"/>
  <c r="E65" i="2"/>
  <c r="D65" i="2"/>
  <c r="A66" i="2"/>
  <c r="H66" i="2"/>
  <c r="B66" i="2"/>
  <c r="G66" i="2"/>
  <c r="C66" i="2"/>
  <c r="E66" i="2"/>
  <c r="D66" i="2"/>
  <c r="A67" i="2"/>
  <c r="H67" i="2"/>
  <c r="B67" i="2"/>
  <c r="G67" i="2"/>
  <c r="C67" i="2"/>
  <c r="D67" i="2"/>
  <c r="E67" i="2"/>
  <c r="A68" i="2"/>
  <c r="H68" i="2"/>
  <c r="B68" i="2"/>
  <c r="G68" i="2"/>
  <c r="C68" i="2"/>
  <c r="E68" i="2"/>
  <c r="D68" i="2"/>
  <c r="A69" i="2"/>
  <c r="H69" i="2"/>
  <c r="B69" i="2"/>
  <c r="G69" i="2"/>
  <c r="C69" i="2"/>
  <c r="E69" i="2"/>
  <c r="D69" i="2"/>
  <c r="A70" i="2"/>
  <c r="H70" i="2"/>
  <c r="B70" i="2"/>
  <c r="G70" i="2"/>
  <c r="C70" i="2"/>
  <c r="E70" i="2"/>
  <c r="D70" i="2"/>
  <c r="A71" i="2"/>
  <c r="H71" i="2"/>
  <c r="B71" i="2"/>
  <c r="G71" i="2"/>
  <c r="C71" i="2"/>
  <c r="D71" i="2"/>
  <c r="E71" i="2"/>
  <c r="A72" i="2"/>
  <c r="H72" i="2"/>
  <c r="B72" i="2"/>
  <c r="G72" i="2"/>
  <c r="C72" i="2"/>
  <c r="E72" i="2"/>
  <c r="D72" i="2"/>
  <c r="A73" i="2"/>
  <c r="H73" i="2"/>
  <c r="B73" i="2"/>
  <c r="G73" i="2"/>
  <c r="C73" i="2"/>
  <c r="E73" i="2"/>
  <c r="D73" i="2"/>
  <c r="A74" i="2"/>
  <c r="H74" i="2"/>
  <c r="B74" i="2"/>
  <c r="G74" i="2"/>
  <c r="C74" i="2"/>
  <c r="D74" i="2"/>
  <c r="A75" i="2"/>
  <c r="H75" i="2"/>
  <c r="B75" i="2"/>
  <c r="G75" i="2"/>
  <c r="C75" i="2"/>
  <c r="D75" i="2"/>
  <c r="E75" i="2"/>
  <c r="A76" i="2"/>
  <c r="H76" i="2"/>
  <c r="B76" i="2"/>
  <c r="G76" i="2"/>
  <c r="C76" i="2"/>
  <c r="E76" i="2"/>
  <c r="D76" i="2"/>
  <c r="A77" i="2"/>
  <c r="H77" i="2"/>
  <c r="B77" i="2"/>
  <c r="G77" i="2"/>
  <c r="C77" i="2"/>
  <c r="E77" i="2"/>
  <c r="D77" i="2"/>
  <c r="A78" i="2"/>
  <c r="H78" i="2"/>
  <c r="B78" i="2"/>
  <c r="G78" i="2"/>
  <c r="C78" i="2"/>
  <c r="E78" i="2"/>
  <c r="D78" i="2"/>
  <c r="A79" i="2"/>
  <c r="H79" i="2"/>
  <c r="B79" i="2"/>
  <c r="G79" i="2"/>
  <c r="C79" i="2"/>
  <c r="D79" i="2"/>
  <c r="E79" i="2"/>
  <c r="A80" i="2"/>
  <c r="H80" i="2"/>
  <c r="B80" i="2"/>
  <c r="G80" i="2"/>
  <c r="C80" i="2"/>
  <c r="E80" i="2"/>
  <c r="D80" i="2"/>
  <c r="A81" i="2"/>
  <c r="H81" i="2"/>
  <c r="B81" i="2"/>
  <c r="G81" i="2"/>
  <c r="C81" i="2"/>
  <c r="E81" i="2"/>
  <c r="D81" i="2"/>
  <c r="A82" i="2"/>
  <c r="H82" i="2"/>
  <c r="B82" i="2"/>
  <c r="G82" i="2"/>
  <c r="C82" i="2"/>
  <c r="E82" i="2"/>
  <c r="D82" i="2"/>
  <c r="A83" i="2"/>
  <c r="H83" i="2"/>
  <c r="B83" i="2"/>
  <c r="G83" i="2"/>
  <c r="C83" i="2"/>
  <c r="D83" i="2"/>
  <c r="E83" i="2"/>
  <c r="A84" i="2"/>
  <c r="H84" i="2"/>
  <c r="B84" i="2"/>
  <c r="G84" i="2"/>
  <c r="C84" i="2"/>
  <c r="E84" i="2"/>
  <c r="D84" i="2"/>
  <c r="A85" i="2"/>
  <c r="H85" i="2"/>
  <c r="B85" i="2"/>
  <c r="G85" i="2"/>
  <c r="C85" i="2"/>
  <c r="E85" i="2"/>
  <c r="D85" i="2"/>
  <c r="A86" i="2"/>
  <c r="H86" i="2"/>
  <c r="B86" i="2"/>
  <c r="G86" i="2"/>
  <c r="C86" i="2"/>
  <c r="E86" i="2"/>
  <c r="D86" i="2"/>
  <c r="A87" i="2"/>
  <c r="H87" i="2"/>
  <c r="B87" i="2"/>
  <c r="G87" i="2"/>
  <c r="C87" i="2"/>
  <c r="D87" i="2"/>
  <c r="E87" i="2"/>
  <c r="A88" i="2"/>
  <c r="H88" i="2"/>
  <c r="B88" i="2"/>
  <c r="G88" i="2"/>
  <c r="C88" i="2"/>
  <c r="E88" i="2"/>
  <c r="D88" i="2"/>
  <c r="A89" i="2"/>
  <c r="H89" i="2"/>
  <c r="B89" i="2"/>
  <c r="G89" i="2"/>
  <c r="C89" i="2"/>
  <c r="D89" i="2"/>
  <c r="A90" i="2"/>
  <c r="H90" i="2"/>
  <c r="B90" i="2"/>
  <c r="G90" i="2"/>
  <c r="C90" i="2"/>
  <c r="E90" i="2"/>
  <c r="D90" i="2"/>
  <c r="A91" i="2"/>
  <c r="H91" i="2"/>
  <c r="B91" i="2"/>
  <c r="G91" i="2"/>
  <c r="C91" i="2"/>
  <c r="D91" i="2"/>
  <c r="E91" i="2"/>
  <c r="A92" i="2"/>
  <c r="H92" i="2"/>
  <c r="B92" i="2"/>
  <c r="G92" i="2"/>
  <c r="C92" i="2"/>
  <c r="E92" i="2"/>
  <c r="D92" i="2"/>
  <c r="A93" i="2"/>
  <c r="H93" i="2"/>
  <c r="B93" i="2"/>
  <c r="G93" i="2"/>
  <c r="C93" i="2"/>
  <c r="E93" i="2"/>
  <c r="D93" i="2"/>
  <c r="A94" i="2"/>
  <c r="H94" i="2"/>
  <c r="B94" i="2"/>
  <c r="G94" i="2"/>
  <c r="C94" i="2"/>
  <c r="E94" i="2"/>
  <c r="D94" i="2"/>
  <c r="A95" i="2"/>
  <c r="H95" i="2"/>
  <c r="B95" i="2"/>
  <c r="G95" i="2"/>
  <c r="C95" i="2"/>
  <c r="D95" i="2"/>
  <c r="E95" i="2"/>
  <c r="A96" i="2"/>
  <c r="H96" i="2"/>
  <c r="B96" i="2"/>
  <c r="G96" i="2"/>
  <c r="C96" i="2"/>
  <c r="E96" i="2"/>
  <c r="D96" i="2"/>
  <c r="A97" i="2"/>
  <c r="H97" i="2"/>
  <c r="B97" i="2"/>
  <c r="G97" i="2"/>
  <c r="C97" i="2"/>
  <c r="E97" i="2"/>
  <c r="D97" i="2"/>
  <c r="A98" i="2"/>
  <c r="H98" i="2"/>
  <c r="B98" i="2"/>
  <c r="G98" i="2"/>
  <c r="C98" i="2"/>
  <c r="E98" i="2"/>
  <c r="D98" i="2"/>
  <c r="A99" i="2"/>
  <c r="H99" i="2"/>
  <c r="B99" i="2"/>
  <c r="G99" i="2"/>
  <c r="C99" i="2"/>
  <c r="D99" i="2"/>
  <c r="E99" i="2"/>
  <c r="A100" i="2"/>
  <c r="H100" i="2"/>
  <c r="B100" i="2"/>
  <c r="G100" i="2"/>
  <c r="C100" i="2"/>
  <c r="E100" i="2"/>
  <c r="D100" i="2"/>
  <c r="A101" i="2"/>
  <c r="H101" i="2"/>
  <c r="B101" i="2"/>
  <c r="G101" i="2"/>
  <c r="C101" i="2"/>
  <c r="E101" i="2"/>
  <c r="D101" i="2"/>
  <c r="A102" i="2"/>
  <c r="H102" i="2"/>
  <c r="B102" i="2"/>
  <c r="G102" i="2"/>
  <c r="C102" i="2"/>
  <c r="E102" i="2"/>
  <c r="D102" i="2"/>
  <c r="A103" i="2"/>
  <c r="H103" i="2"/>
  <c r="B103" i="2"/>
  <c r="G103" i="2"/>
  <c r="C103" i="2"/>
  <c r="D103" i="2"/>
  <c r="E103" i="2"/>
  <c r="A104" i="2"/>
  <c r="H104" i="2"/>
  <c r="B104" i="2"/>
  <c r="G104" i="2"/>
  <c r="C104" i="2"/>
  <c r="E104" i="2"/>
  <c r="D104" i="2"/>
  <c r="A105" i="2"/>
  <c r="H105" i="2"/>
  <c r="B105" i="2"/>
  <c r="G105" i="2"/>
  <c r="C105" i="2"/>
  <c r="E105" i="2"/>
  <c r="D105" i="2"/>
  <c r="A106" i="2"/>
  <c r="H106" i="2"/>
  <c r="B106" i="2"/>
  <c r="G106" i="2"/>
  <c r="C106" i="2"/>
  <c r="E106" i="2"/>
  <c r="D106" i="2"/>
  <c r="A107" i="2"/>
  <c r="H107" i="2"/>
  <c r="B107" i="2"/>
  <c r="G107" i="2"/>
  <c r="C107" i="2"/>
  <c r="D107" i="2"/>
  <c r="E107" i="2"/>
  <c r="A108" i="2"/>
  <c r="H108" i="2"/>
  <c r="B108" i="2"/>
  <c r="G108" i="2"/>
  <c r="C108" i="2"/>
  <c r="E108" i="2"/>
  <c r="D108" i="2"/>
  <c r="A109" i="2"/>
  <c r="H109" i="2"/>
  <c r="B109" i="2"/>
  <c r="G109" i="2"/>
  <c r="C109" i="2"/>
  <c r="E109" i="2"/>
  <c r="D109" i="2"/>
  <c r="A110" i="2"/>
  <c r="H110" i="2"/>
  <c r="B110" i="2"/>
  <c r="G110" i="2"/>
  <c r="C110" i="2"/>
  <c r="E110" i="2"/>
  <c r="D110" i="2"/>
  <c r="A111" i="2"/>
  <c r="H111" i="2"/>
  <c r="B111" i="2"/>
  <c r="G111" i="2"/>
  <c r="C111" i="2"/>
  <c r="D111" i="2"/>
  <c r="E111" i="2"/>
  <c r="A112" i="2"/>
  <c r="H112" i="2"/>
  <c r="B112" i="2"/>
  <c r="G112" i="2"/>
  <c r="C112" i="2"/>
  <c r="E112" i="2"/>
  <c r="D112" i="2"/>
  <c r="A113" i="2"/>
  <c r="H113" i="2"/>
  <c r="B113" i="2"/>
  <c r="G113" i="2"/>
  <c r="C113" i="2"/>
  <c r="E113" i="2"/>
  <c r="D113" i="2"/>
  <c r="A114" i="2"/>
  <c r="H114" i="2"/>
  <c r="B114" i="2"/>
  <c r="G114" i="2"/>
  <c r="C114" i="2"/>
  <c r="E114" i="2"/>
  <c r="D114" i="2"/>
  <c r="A115" i="2"/>
  <c r="H115" i="2"/>
  <c r="B115" i="2"/>
  <c r="G115" i="2"/>
  <c r="C115" i="2"/>
  <c r="D115" i="2"/>
  <c r="E115" i="2"/>
  <c r="A116" i="2"/>
  <c r="H116" i="2"/>
  <c r="B116" i="2"/>
  <c r="G116" i="2"/>
  <c r="C116" i="2"/>
  <c r="D116" i="2"/>
  <c r="A117" i="2"/>
  <c r="H117" i="2"/>
  <c r="B117" i="2"/>
  <c r="G117" i="2"/>
  <c r="C117" i="2"/>
  <c r="E117" i="2"/>
  <c r="D117" i="2"/>
  <c r="A118" i="2"/>
  <c r="H118" i="2"/>
  <c r="B118" i="2"/>
  <c r="G118" i="2"/>
  <c r="C118" i="2"/>
  <c r="E118" i="2"/>
  <c r="D118" i="2"/>
  <c r="A119" i="2"/>
  <c r="H119" i="2"/>
  <c r="B119" i="2"/>
  <c r="G119" i="2"/>
  <c r="C119" i="2"/>
  <c r="D119" i="2"/>
  <c r="E119" i="2"/>
  <c r="A120" i="2"/>
  <c r="H120" i="2"/>
  <c r="B120" i="2"/>
  <c r="G120" i="2"/>
  <c r="C120" i="2"/>
  <c r="E120" i="2"/>
  <c r="D120" i="2"/>
  <c r="A121" i="2"/>
  <c r="H121" i="2"/>
  <c r="B121" i="2"/>
  <c r="G121" i="2"/>
  <c r="C121" i="2"/>
  <c r="E121" i="2"/>
  <c r="D121" i="2"/>
  <c r="A122" i="2"/>
  <c r="H122" i="2"/>
  <c r="B122" i="2"/>
  <c r="G122" i="2"/>
  <c r="C122" i="2"/>
  <c r="E122" i="2"/>
  <c r="D122" i="2"/>
  <c r="A123" i="2"/>
  <c r="H123" i="2"/>
  <c r="B123" i="2"/>
  <c r="G123" i="2"/>
  <c r="C123" i="2"/>
  <c r="D123" i="2"/>
  <c r="E123" i="2"/>
  <c r="A124" i="2"/>
  <c r="H124" i="2"/>
  <c r="B124" i="2"/>
  <c r="G124" i="2"/>
  <c r="C124" i="2"/>
  <c r="E124" i="2"/>
  <c r="D124" i="2"/>
  <c r="A125" i="2"/>
  <c r="H125" i="2"/>
  <c r="B125" i="2"/>
  <c r="G125" i="2"/>
  <c r="C125" i="2"/>
  <c r="E125" i="2"/>
  <c r="D125" i="2"/>
  <c r="A126" i="2"/>
  <c r="H126" i="2"/>
  <c r="B126" i="2"/>
  <c r="G126" i="2"/>
  <c r="C126" i="2"/>
  <c r="E126" i="2"/>
  <c r="D126" i="2"/>
  <c r="A127" i="2"/>
  <c r="H127" i="2"/>
  <c r="B127" i="2"/>
  <c r="G127" i="2"/>
  <c r="C127" i="2"/>
  <c r="D127" i="2"/>
  <c r="E127" i="2"/>
  <c r="A128" i="2"/>
  <c r="H128" i="2"/>
  <c r="B128" i="2"/>
  <c r="G128" i="2"/>
  <c r="C128" i="2"/>
  <c r="E128" i="2"/>
  <c r="D128" i="2"/>
  <c r="A129" i="2"/>
  <c r="H129" i="2"/>
  <c r="B129" i="2"/>
  <c r="G129" i="2"/>
  <c r="C129" i="2"/>
  <c r="E129" i="2"/>
  <c r="D129" i="2"/>
  <c r="A130" i="2"/>
  <c r="H130" i="2"/>
  <c r="B130" i="2"/>
  <c r="G130" i="2"/>
  <c r="C130" i="2"/>
  <c r="E130" i="2"/>
  <c r="D130" i="2"/>
  <c r="A131" i="2"/>
  <c r="H131" i="2"/>
  <c r="B131" i="2"/>
  <c r="G131" i="2"/>
  <c r="C131" i="2"/>
  <c r="D131" i="2"/>
  <c r="E131" i="2"/>
  <c r="A132" i="2"/>
  <c r="H132" i="2"/>
  <c r="B132" i="2"/>
  <c r="G132" i="2"/>
  <c r="C132" i="2"/>
  <c r="E132" i="2"/>
  <c r="D132" i="2"/>
  <c r="A133" i="2"/>
  <c r="H133" i="2"/>
  <c r="B133" i="2"/>
  <c r="G133" i="2"/>
  <c r="C133" i="2"/>
  <c r="E133" i="2"/>
  <c r="D133" i="2"/>
  <c r="A134" i="2"/>
  <c r="H134" i="2"/>
  <c r="B134" i="2"/>
  <c r="G134" i="2"/>
  <c r="C134" i="2"/>
  <c r="E134" i="2"/>
  <c r="D134" i="2"/>
  <c r="A135" i="2"/>
  <c r="H135" i="2"/>
  <c r="B135" i="2"/>
  <c r="G135" i="2"/>
  <c r="C135" i="2"/>
  <c r="D135" i="2"/>
  <c r="E135" i="2"/>
  <c r="A136" i="2"/>
  <c r="H136" i="2"/>
  <c r="B136" i="2"/>
  <c r="G136" i="2"/>
  <c r="C136" i="2"/>
  <c r="E136" i="2"/>
  <c r="D136" i="2"/>
  <c r="A137" i="2"/>
  <c r="H137" i="2"/>
  <c r="B137" i="2"/>
  <c r="G137" i="2"/>
  <c r="C137" i="2"/>
  <c r="E137" i="2"/>
  <c r="D137" i="2"/>
  <c r="A138" i="2"/>
  <c r="H138" i="2"/>
  <c r="B138" i="2"/>
  <c r="G138" i="2"/>
  <c r="C138" i="2"/>
  <c r="E138" i="2"/>
  <c r="D138" i="2"/>
  <c r="A139" i="2"/>
  <c r="H139" i="2"/>
  <c r="B139" i="2"/>
  <c r="G139" i="2"/>
  <c r="C139" i="2"/>
  <c r="D139" i="2"/>
  <c r="E139" i="2"/>
  <c r="A140" i="2"/>
  <c r="H140" i="2"/>
  <c r="B140" i="2"/>
  <c r="G140" i="2"/>
  <c r="C140" i="2"/>
  <c r="E140" i="2"/>
  <c r="D140" i="2"/>
  <c r="A141" i="2"/>
  <c r="H141" i="2"/>
  <c r="B141" i="2"/>
  <c r="G141" i="2"/>
  <c r="C141" i="2"/>
  <c r="D141" i="2"/>
  <c r="A142" i="2"/>
  <c r="H142" i="2"/>
  <c r="B142" i="2"/>
  <c r="G142" i="2"/>
  <c r="C142" i="2"/>
  <c r="E142" i="2"/>
  <c r="D142" i="2"/>
  <c r="A143" i="2"/>
  <c r="H143" i="2"/>
  <c r="B143" i="2"/>
  <c r="G143" i="2"/>
  <c r="C143" i="2"/>
  <c r="D143" i="2"/>
  <c r="E143" i="2"/>
  <c r="A144" i="2"/>
  <c r="H144" i="2"/>
  <c r="B144" i="2"/>
  <c r="G144" i="2"/>
  <c r="C144" i="2"/>
  <c r="E144" i="2"/>
  <c r="D144" i="2"/>
  <c r="A145" i="2"/>
  <c r="H145" i="2"/>
  <c r="B145" i="2"/>
  <c r="G145" i="2"/>
  <c r="C145" i="2"/>
  <c r="E145" i="2"/>
  <c r="D145" i="2"/>
  <c r="A146" i="2"/>
  <c r="H146" i="2"/>
  <c r="B146" i="2"/>
  <c r="G146" i="2"/>
  <c r="C146" i="2"/>
  <c r="E146" i="2"/>
  <c r="D146" i="2"/>
  <c r="A147" i="2"/>
  <c r="H147" i="2"/>
  <c r="B147" i="2"/>
  <c r="G147" i="2"/>
  <c r="C147" i="2"/>
  <c r="D147" i="2"/>
  <c r="E147" i="2"/>
  <c r="A148" i="2"/>
  <c r="H148" i="2"/>
  <c r="B148" i="2"/>
  <c r="G148" i="2"/>
  <c r="C148" i="2"/>
  <c r="E148" i="2"/>
  <c r="D148" i="2"/>
  <c r="A149" i="2"/>
  <c r="H149" i="2"/>
  <c r="B149" i="2"/>
  <c r="G149" i="2"/>
  <c r="C149" i="2"/>
  <c r="E149" i="2"/>
  <c r="D149" i="2"/>
  <c r="A150" i="2"/>
  <c r="H150" i="2"/>
  <c r="B150" i="2"/>
  <c r="G150" i="2"/>
  <c r="C150" i="2"/>
  <c r="E150" i="2"/>
  <c r="D150" i="2"/>
  <c r="A151" i="2"/>
  <c r="H151" i="2"/>
  <c r="B151" i="2"/>
  <c r="G151" i="2"/>
  <c r="C151" i="2"/>
  <c r="D151" i="2"/>
  <c r="A152" i="2"/>
  <c r="H152" i="2"/>
  <c r="B152" i="2"/>
  <c r="G152" i="2"/>
  <c r="C152" i="2"/>
  <c r="E152" i="2"/>
  <c r="D152" i="2"/>
  <c r="A153" i="2"/>
  <c r="H153" i="2"/>
  <c r="B153" i="2"/>
  <c r="G153" i="2"/>
  <c r="C153" i="2"/>
  <c r="E153" i="2"/>
  <c r="D153" i="2"/>
  <c r="A154" i="2"/>
  <c r="H154" i="2"/>
  <c r="B154" i="2"/>
  <c r="G154" i="2"/>
  <c r="C154" i="2"/>
  <c r="E154" i="2"/>
  <c r="D154" i="2"/>
  <c r="A155" i="2"/>
  <c r="H155" i="2"/>
  <c r="B155" i="2"/>
  <c r="G155" i="2"/>
  <c r="C155" i="2"/>
  <c r="D155" i="2"/>
  <c r="E155" i="2"/>
  <c r="A156" i="2"/>
  <c r="H156" i="2"/>
  <c r="B156" i="2"/>
  <c r="G156" i="2"/>
  <c r="C156" i="2"/>
  <c r="E156" i="2"/>
  <c r="D156" i="2"/>
  <c r="A157" i="2"/>
  <c r="H157" i="2"/>
  <c r="B157" i="2"/>
  <c r="G157" i="2"/>
  <c r="C157" i="2"/>
  <c r="D157" i="2"/>
  <c r="A158" i="2"/>
  <c r="H158" i="2"/>
  <c r="B158" i="2"/>
  <c r="G158" i="2"/>
  <c r="C158" i="2"/>
  <c r="E158" i="2"/>
  <c r="D158" i="2"/>
  <c r="A159" i="2"/>
  <c r="H159" i="2"/>
  <c r="B159" i="2"/>
  <c r="G159" i="2"/>
  <c r="C159" i="2"/>
  <c r="D159" i="2"/>
  <c r="E159" i="2"/>
  <c r="A160" i="2"/>
  <c r="H160" i="2"/>
  <c r="B160" i="2"/>
  <c r="G160" i="2"/>
  <c r="C160" i="2"/>
  <c r="E160" i="2"/>
  <c r="D160" i="2"/>
  <c r="A161" i="2"/>
  <c r="H161" i="2"/>
  <c r="B161" i="2"/>
  <c r="G161" i="2"/>
  <c r="C161" i="2"/>
  <c r="E161" i="2"/>
  <c r="D161" i="2"/>
  <c r="A162" i="2"/>
  <c r="H162" i="2"/>
  <c r="B162" i="2"/>
  <c r="G162" i="2"/>
  <c r="C162" i="2"/>
  <c r="E162" i="2"/>
  <c r="D162" i="2"/>
  <c r="A163" i="2"/>
  <c r="H163" i="2"/>
  <c r="B163" i="2"/>
  <c r="G163" i="2"/>
  <c r="C163" i="2"/>
  <c r="D163" i="2"/>
  <c r="E163" i="2"/>
  <c r="A164" i="2"/>
  <c r="H164" i="2"/>
  <c r="B164" i="2"/>
  <c r="G164" i="2"/>
  <c r="C164" i="2"/>
  <c r="E164" i="2"/>
  <c r="D164" i="2"/>
  <c r="A165" i="2"/>
  <c r="H165" i="2"/>
  <c r="B165" i="2"/>
  <c r="G165" i="2"/>
  <c r="C165" i="2"/>
  <c r="E165" i="2"/>
  <c r="D165" i="2"/>
  <c r="A166" i="2"/>
  <c r="H166" i="2"/>
  <c r="B166" i="2"/>
  <c r="G166" i="2"/>
  <c r="C166" i="2"/>
  <c r="D166" i="2"/>
  <c r="A167" i="2"/>
  <c r="H167" i="2"/>
  <c r="B167" i="2"/>
  <c r="G167" i="2"/>
  <c r="C167" i="2"/>
  <c r="D167" i="2"/>
  <c r="E167" i="2"/>
  <c r="A168" i="2"/>
  <c r="H168" i="2"/>
  <c r="B168" i="2"/>
  <c r="G168" i="2"/>
  <c r="C168" i="2"/>
  <c r="E168" i="2"/>
  <c r="D168" i="2"/>
  <c r="A169" i="2"/>
  <c r="H169" i="2"/>
  <c r="B169" i="2"/>
  <c r="G169" i="2"/>
  <c r="C169" i="2"/>
  <c r="E169" i="2"/>
  <c r="D169" i="2"/>
  <c r="A170" i="2"/>
  <c r="H170" i="2"/>
  <c r="B170" i="2"/>
  <c r="G170" i="2"/>
  <c r="C170" i="2"/>
  <c r="E170" i="2"/>
  <c r="D170" i="2"/>
  <c r="A171" i="2"/>
  <c r="H171" i="2"/>
  <c r="B171" i="2"/>
  <c r="G171" i="2"/>
  <c r="C171" i="2"/>
  <c r="D171" i="2"/>
  <c r="E171" i="2"/>
  <c r="A172" i="2"/>
  <c r="H172" i="2"/>
  <c r="B172" i="2"/>
  <c r="G172" i="2"/>
  <c r="C172" i="2"/>
  <c r="E172" i="2"/>
  <c r="D172" i="2"/>
  <c r="A173" i="2"/>
  <c r="H173" i="2"/>
  <c r="B173" i="2"/>
  <c r="G173" i="2"/>
  <c r="C173" i="2"/>
  <c r="E173" i="2"/>
  <c r="D173" i="2"/>
  <c r="A174" i="2"/>
  <c r="H174" i="2"/>
  <c r="B174" i="2"/>
  <c r="G174" i="2"/>
  <c r="C174" i="2"/>
  <c r="E174" i="2"/>
  <c r="D174" i="2"/>
  <c r="A175" i="2"/>
  <c r="H175" i="2"/>
  <c r="B175" i="2"/>
  <c r="G175" i="2"/>
  <c r="C175" i="2"/>
  <c r="D175" i="2"/>
  <c r="E175" i="2"/>
  <c r="A176" i="2"/>
  <c r="H176" i="2"/>
  <c r="B176" i="2"/>
  <c r="G176" i="2"/>
  <c r="C176" i="2"/>
  <c r="E176" i="2"/>
  <c r="D176" i="2"/>
  <c r="A177" i="2"/>
  <c r="H177" i="2"/>
  <c r="B177" i="2"/>
  <c r="G177" i="2"/>
  <c r="C177" i="2"/>
  <c r="E177" i="2"/>
  <c r="D177" i="2"/>
  <c r="A178" i="2"/>
  <c r="H178" i="2"/>
  <c r="B178" i="2"/>
  <c r="G178" i="2"/>
  <c r="C178" i="2"/>
  <c r="D178" i="2"/>
  <c r="A179" i="2"/>
  <c r="H179" i="2"/>
  <c r="B179" i="2"/>
  <c r="G179" i="2"/>
  <c r="C179" i="2"/>
  <c r="D179" i="2"/>
  <c r="E179" i="2"/>
  <c r="A180" i="2"/>
  <c r="H180" i="2"/>
  <c r="B180" i="2"/>
  <c r="G180" i="2"/>
  <c r="C180" i="2"/>
  <c r="E180" i="2"/>
  <c r="D180" i="2"/>
  <c r="A181" i="2"/>
  <c r="H181" i="2"/>
  <c r="B181" i="2"/>
  <c r="G181" i="2"/>
  <c r="C181" i="2"/>
  <c r="E181" i="2"/>
  <c r="D181" i="2"/>
  <c r="A182" i="2"/>
  <c r="H182" i="2"/>
  <c r="B182" i="2"/>
  <c r="G182" i="2"/>
  <c r="C182" i="2"/>
  <c r="D182" i="2"/>
  <c r="A183" i="2"/>
  <c r="H183" i="2"/>
  <c r="B183" i="2"/>
  <c r="G183" i="2"/>
  <c r="C183" i="2"/>
  <c r="D183" i="2"/>
  <c r="E183" i="2"/>
  <c r="A184" i="2"/>
  <c r="H184" i="2"/>
  <c r="B184" i="2"/>
  <c r="G184" i="2"/>
  <c r="C184" i="2"/>
  <c r="E184" i="2"/>
  <c r="D184" i="2"/>
  <c r="A185" i="2"/>
  <c r="H185" i="2"/>
  <c r="B185" i="2"/>
  <c r="G185" i="2"/>
  <c r="C185" i="2"/>
  <c r="E185" i="2"/>
  <c r="D185" i="2"/>
  <c r="A186" i="2"/>
  <c r="H186" i="2"/>
  <c r="B186" i="2"/>
  <c r="G186" i="2"/>
  <c r="C186" i="2"/>
  <c r="E186" i="2"/>
  <c r="D186" i="2"/>
  <c r="A187" i="2"/>
  <c r="H187" i="2"/>
  <c r="B187" i="2"/>
  <c r="G187" i="2"/>
  <c r="C187" i="2"/>
  <c r="D187" i="2"/>
  <c r="E187" i="2"/>
  <c r="A188" i="2"/>
  <c r="H188" i="2"/>
  <c r="B188" i="2"/>
  <c r="G188" i="2"/>
  <c r="C188" i="2"/>
  <c r="E188" i="2"/>
  <c r="D188" i="2"/>
  <c r="A189" i="2"/>
  <c r="H189" i="2"/>
  <c r="B189" i="2"/>
  <c r="G189" i="2"/>
  <c r="C189" i="2"/>
  <c r="E189" i="2"/>
  <c r="D189" i="2"/>
  <c r="A190" i="2"/>
  <c r="H190" i="2"/>
  <c r="B190" i="2"/>
  <c r="G190" i="2"/>
  <c r="C190" i="2"/>
  <c r="E190" i="2"/>
  <c r="D190" i="2"/>
  <c r="A191" i="2"/>
  <c r="H191" i="2"/>
  <c r="B191" i="2"/>
  <c r="G191" i="2"/>
  <c r="C191" i="2"/>
  <c r="D191" i="2"/>
  <c r="E191" i="2"/>
  <c r="A192" i="2"/>
  <c r="H192" i="2"/>
  <c r="B192" i="2"/>
  <c r="G192" i="2"/>
  <c r="C192" i="2"/>
  <c r="E192" i="2"/>
  <c r="D192" i="2"/>
  <c r="A193" i="2"/>
  <c r="H193" i="2"/>
  <c r="B193" i="2"/>
  <c r="G193" i="2"/>
  <c r="C193" i="2"/>
  <c r="E193" i="2"/>
  <c r="D193" i="2"/>
  <c r="A194" i="2"/>
  <c r="H194" i="2"/>
  <c r="B194" i="2"/>
  <c r="G194" i="2"/>
  <c r="C194" i="2"/>
  <c r="E194" i="2"/>
  <c r="D194" i="2"/>
  <c r="A195" i="2"/>
  <c r="H195" i="2"/>
  <c r="B195" i="2"/>
  <c r="G195" i="2"/>
  <c r="C195" i="2"/>
  <c r="D195" i="2"/>
  <c r="E195" i="2"/>
  <c r="A196" i="2"/>
  <c r="H196" i="2"/>
  <c r="B196" i="2"/>
  <c r="G196" i="2"/>
  <c r="C196" i="2"/>
  <c r="E196" i="2"/>
  <c r="D196" i="2"/>
  <c r="A197" i="2"/>
  <c r="H197" i="2"/>
  <c r="B197" i="2"/>
  <c r="G197" i="2"/>
  <c r="C197" i="2"/>
  <c r="E197" i="2"/>
  <c r="D197" i="2"/>
  <c r="A198" i="2"/>
  <c r="H198" i="2"/>
  <c r="B198" i="2"/>
  <c r="G198" i="2"/>
  <c r="C198" i="2"/>
  <c r="E198" i="2"/>
  <c r="D198" i="2"/>
  <c r="A199" i="2"/>
  <c r="H199" i="2"/>
  <c r="B199" i="2"/>
  <c r="G199" i="2"/>
  <c r="C199" i="2"/>
  <c r="D199" i="2"/>
  <c r="E199" i="2"/>
  <c r="A200" i="2"/>
  <c r="H200" i="2"/>
  <c r="B200" i="2"/>
  <c r="G200" i="2"/>
  <c r="C200" i="2"/>
  <c r="E200" i="2"/>
  <c r="D200" i="2"/>
  <c r="A201" i="2"/>
  <c r="H201" i="2"/>
  <c r="B201" i="2"/>
  <c r="G201" i="2"/>
  <c r="C201" i="2"/>
  <c r="E201" i="2"/>
  <c r="D201" i="2"/>
  <c r="A202" i="2"/>
  <c r="H202" i="2"/>
  <c r="B202" i="2"/>
  <c r="G202" i="2"/>
  <c r="C202" i="2"/>
  <c r="E202" i="2"/>
  <c r="D202" i="2"/>
  <c r="A203" i="2"/>
  <c r="H203" i="2"/>
  <c r="B203" i="2"/>
  <c r="G203" i="2"/>
  <c r="C203" i="2"/>
  <c r="D203" i="2"/>
  <c r="A204" i="2"/>
  <c r="H204" i="2"/>
  <c r="B204" i="2"/>
  <c r="G204" i="2"/>
  <c r="C204" i="2"/>
  <c r="E204" i="2"/>
  <c r="D204" i="2"/>
  <c r="A205" i="2"/>
  <c r="H205" i="2"/>
  <c r="B205" i="2"/>
  <c r="G205" i="2"/>
  <c r="C205" i="2"/>
  <c r="E205" i="2"/>
  <c r="D205" i="2"/>
  <c r="A206" i="2"/>
  <c r="H206" i="2"/>
  <c r="B206" i="2"/>
  <c r="G206" i="2"/>
  <c r="C206" i="2"/>
  <c r="E206" i="2"/>
  <c r="D206" i="2"/>
  <c r="A207" i="2"/>
  <c r="H207" i="2"/>
  <c r="B207" i="2"/>
  <c r="G207" i="2"/>
  <c r="C207" i="2"/>
  <c r="D207" i="2"/>
  <c r="E207" i="2"/>
  <c r="A208" i="2"/>
  <c r="H208" i="2"/>
  <c r="B208" i="2"/>
  <c r="G208" i="2"/>
  <c r="C208" i="2"/>
  <c r="E208" i="2"/>
  <c r="D208" i="2"/>
  <c r="A209" i="2"/>
  <c r="H209" i="2"/>
  <c r="B209" i="2"/>
  <c r="G209" i="2"/>
  <c r="C209" i="2"/>
  <c r="E209" i="2"/>
  <c r="D209" i="2"/>
  <c r="A210" i="2"/>
  <c r="H210" i="2"/>
  <c r="B210" i="2"/>
  <c r="G210" i="2"/>
  <c r="C210" i="2"/>
  <c r="E210" i="2"/>
  <c r="D210" i="2"/>
  <c r="A211" i="2"/>
  <c r="H211" i="2"/>
  <c r="B211" i="2"/>
  <c r="G211" i="2"/>
  <c r="C211" i="2"/>
  <c r="D211" i="2"/>
  <c r="E211" i="2"/>
  <c r="A212" i="2"/>
  <c r="H212" i="2"/>
  <c r="B212" i="2"/>
  <c r="G212" i="2"/>
  <c r="C212" i="2"/>
  <c r="E212" i="2"/>
  <c r="D212" i="2"/>
  <c r="A213" i="2"/>
  <c r="H213" i="2"/>
  <c r="B213" i="2"/>
  <c r="G213" i="2"/>
  <c r="C213" i="2"/>
  <c r="E213" i="2"/>
  <c r="D213" i="2"/>
  <c r="A214" i="2"/>
  <c r="H214" i="2"/>
  <c r="B214" i="2"/>
  <c r="G214" i="2"/>
  <c r="C214" i="2"/>
  <c r="E214" i="2"/>
  <c r="D214" i="2"/>
  <c r="A215" i="2"/>
  <c r="H215" i="2"/>
  <c r="B215" i="2"/>
  <c r="G215" i="2"/>
  <c r="C215" i="2"/>
  <c r="D215" i="2"/>
  <c r="E215" i="2"/>
  <c r="A216" i="2"/>
  <c r="H216" i="2"/>
  <c r="B216" i="2"/>
  <c r="G216" i="2"/>
  <c r="C216" i="2"/>
  <c r="E216" i="2"/>
  <c r="D216" i="2"/>
  <c r="A217" i="2"/>
  <c r="H217" i="2"/>
  <c r="B217" i="2"/>
  <c r="G217" i="2"/>
  <c r="C217" i="2"/>
  <c r="D217" i="2"/>
  <c r="A218" i="2"/>
  <c r="H218" i="2"/>
  <c r="B218" i="2"/>
  <c r="G218" i="2"/>
  <c r="C218" i="2"/>
  <c r="E218" i="2"/>
  <c r="D218" i="2"/>
  <c r="A219" i="2"/>
  <c r="H219" i="2"/>
  <c r="B219" i="2"/>
  <c r="G219" i="2"/>
  <c r="C219" i="2"/>
  <c r="D219" i="2"/>
  <c r="E219" i="2"/>
  <c r="A220" i="2"/>
  <c r="H220" i="2"/>
  <c r="B220" i="2"/>
  <c r="G220" i="2"/>
  <c r="C220" i="2"/>
  <c r="E220" i="2"/>
  <c r="D220" i="2"/>
  <c r="A221" i="2"/>
  <c r="H221" i="2"/>
  <c r="B221" i="2"/>
  <c r="G221" i="2"/>
  <c r="C221" i="2"/>
  <c r="D221" i="2"/>
  <c r="A222" i="2"/>
  <c r="H222" i="2"/>
  <c r="B222" i="2"/>
  <c r="G222" i="2"/>
  <c r="C222" i="2"/>
  <c r="E222" i="2"/>
  <c r="D222" i="2"/>
  <c r="A223" i="2"/>
  <c r="H223" i="2"/>
  <c r="B223" i="2"/>
  <c r="G223" i="2"/>
  <c r="C223" i="2"/>
  <c r="D223" i="2"/>
  <c r="E223" i="2"/>
  <c r="A224" i="2"/>
  <c r="H224" i="2"/>
  <c r="B224" i="2"/>
  <c r="G224" i="2"/>
  <c r="C224" i="2"/>
  <c r="E224" i="2"/>
  <c r="D224" i="2"/>
  <c r="A225" i="2"/>
  <c r="H225" i="2"/>
  <c r="B225" i="2"/>
  <c r="G225" i="2"/>
  <c r="C225" i="2"/>
  <c r="E225" i="2"/>
  <c r="D225" i="2"/>
  <c r="A226" i="2"/>
  <c r="H226" i="2"/>
  <c r="B226" i="2"/>
  <c r="G226" i="2"/>
  <c r="C226" i="2"/>
  <c r="E226" i="2"/>
  <c r="D226" i="2"/>
  <c r="A227" i="2"/>
  <c r="H227" i="2"/>
  <c r="B227" i="2"/>
  <c r="G227" i="2"/>
  <c r="C227" i="2"/>
  <c r="D227" i="2"/>
  <c r="E227" i="2"/>
  <c r="A228" i="2"/>
  <c r="H228" i="2"/>
  <c r="B228" i="2"/>
  <c r="G228" i="2"/>
  <c r="C228" i="2"/>
  <c r="E228" i="2"/>
  <c r="D228" i="2"/>
  <c r="A229" i="2"/>
  <c r="H229" i="2"/>
  <c r="B229" i="2"/>
  <c r="G229" i="2"/>
  <c r="C229" i="2"/>
  <c r="E229" i="2"/>
  <c r="D229" i="2"/>
  <c r="A230" i="2"/>
  <c r="H230" i="2"/>
  <c r="B230" i="2"/>
  <c r="G230" i="2"/>
  <c r="C230" i="2"/>
  <c r="E230" i="2"/>
  <c r="D230" i="2"/>
  <c r="A231" i="2"/>
  <c r="H231" i="2"/>
  <c r="B231" i="2"/>
  <c r="G231" i="2"/>
  <c r="C231" i="2"/>
  <c r="D231" i="2"/>
  <c r="E231" i="2"/>
  <c r="A232" i="2"/>
  <c r="H232" i="2"/>
  <c r="B232" i="2"/>
  <c r="G232" i="2"/>
  <c r="C232" i="2"/>
  <c r="E232" i="2"/>
  <c r="D232" i="2"/>
  <c r="A233" i="2"/>
  <c r="H233" i="2"/>
  <c r="B233" i="2"/>
  <c r="G233" i="2"/>
  <c r="C233" i="2"/>
  <c r="E233" i="2"/>
  <c r="D233" i="2"/>
  <c r="A234" i="2"/>
  <c r="H234" i="2"/>
  <c r="B234" i="2"/>
  <c r="G234" i="2"/>
  <c r="C234" i="2"/>
  <c r="E234" i="2"/>
  <c r="D234" i="2"/>
  <c r="A235" i="2"/>
  <c r="H235" i="2"/>
  <c r="B235" i="2"/>
  <c r="G235" i="2"/>
  <c r="C235" i="2"/>
  <c r="D235" i="2"/>
  <c r="E235" i="2"/>
  <c r="A236" i="2"/>
  <c r="H236" i="2"/>
  <c r="B236" i="2"/>
  <c r="G236" i="2"/>
  <c r="C236" i="2"/>
  <c r="E236" i="2"/>
  <c r="D236" i="2"/>
  <c r="A237" i="2"/>
  <c r="H237" i="2"/>
  <c r="B237" i="2"/>
  <c r="G237" i="2"/>
  <c r="C237" i="2"/>
  <c r="E237" i="2"/>
  <c r="D237" i="2"/>
  <c r="A238" i="2"/>
  <c r="H238" i="2"/>
  <c r="B238" i="2"/>
  <c r="G238" i="2"/>
  <c r="C238" i="2"/>
  <c r="E238" i="2"/>
  <c r="D238" i="2"/>
  <c r="A239" i="2"/>
  <c r="H239" i="2"/>
  <c r="B239" i="2"/>
  <c r="G239" i="2"/>
  <c r="C239" i="2"/>
  <c r="D239" i="2"/>
  <c r="E239" i="2"/>
  <c r="A240" i="2"/>
  <c r="H240" i="2"/>
  <c r="B240" i="2"/>
  <c r="G240" i="2"/>
  <c r="C240" i="2"/>
  <c r="E240" i="2"/>
  <c r="D240" i="2"/>
  <c r="A241" i="2"/>
  <c r="H241" i="2"/>
  <c r="B241" i="2"/>
  <c r="G241" i="2"/>
  <c r="C241" i="2"/>
  <c r="E241" i="2"/>
  <c r="D241" i="2"/>
  <c r="A242" i="2"/>
  <c r="H242" i="2"/>
  <c r="B242" i="2"/>
  <c r="G242" i="2"/>
  <c r="C242" i="2"/>
  <c r="E242" i="2"/>
  <c r="D242" i="2"/>
  <c r="A243" i="2"/>
  <c r="H243" i="2"/>
  <c r="B243" i="2"/>
  <c r="G243" i="2"/>
  <c r="C243" i="2"/>
  <c r="D243" i="2"/>
  <c r="E243" i="2"/>
  <c r="A244" i="2"/>
  <c r="H244" i="2"/>
  <c r="B244" i="2"/>
  <c r="G244" i="2"/>
  <c r="C244" i="2"/>
  <c r="E244" i="2"/>
  <c r="D244" i="2"/>
  <c r="A245" i="2"/>
  <c r="H245" i="2"/>
  <c r="B245" i="2"/>
  <c r="G245" i="2"/>
  <c r="C245" i="2"/>
  <c r="E245" i="2"/>
  <c r="D245" i="2"/>
  <c r="A246" i="2"/>
  <c r="H246" i="2"/>
  <c r="B246" i="2"/>
  <c r="G246" i="2"/>
  <c r="C246" i="2"/>
  <c r="E246" i="2"/>
  <c r="D246" i="2"/>
  <c r="A247" i="2"/>
  <c r="H247" i="2"/>
  <c r="B247" i="2"/>
  <c r="G247" i="2"/>
  <c r="C247" i="2"/>
  <c r="D247" i="2"/>
  <c r="E247" i="2"/>
  <c r="A248" i="2"/>
  <c r="H248" i="2"/>
  <c r="B248" i="2"/>
  <c r="G248" i="2"/>
  <c r="C248" i="2"/>
  <c r="E248" i="2"/>
  <c r="D248" i="2"/>
  <c r="A249" i="2"/>
  <c r="H249" i="2"/>
  <c r="B249" i="2"/>
  <c r="G249" i="2"/>
  <c r="C249" i="2"/>
  <c r="E249" i="2"/>
  <c r="D249" i="2"/>
  <c r="A250" i="2"/>
  <c r="H250" i="2"/>
  <c r="B250" i="2"/>
  <c r="G250" i="2"/>
  <c r="C250" i="2"/>
  <c r="E250" i="2"/>
  <c r="D250" i="2"/>
  <c r="A251" i="2"/>
  <c r="H251" i="2"/>
  <c r="B251" i="2"/>
  <c r="G251" i="2"/>
  <c r="C251" i="2"/>
  <c r="D251" i="2"/>
  <c r="E251" i="2"/>
  <c r="A252" i="2"/>
  <c r="H252" i="2"/>
  <c r="B252" i="2"/>
  <c r="G252" i="2"/>
  <c r="C252" i="2"/>
  <c r="E252" i="2"/>
  <c r="D252" i="2"/>
  <c r="A253" i="2"/>
  <c r="H253" i="2"/>
  <c r="B253" i="2"/>
  <c r="G253" i="2"/>
  <c r="C253" i="2"/>
  <c r="E253" i="2"/>
  <c r="D253" i="2"/>
  <c r="A254" i="2"/>
  <c r="H254" i="2"/>
  <c r="B254" i="2"/>
  <c r="G254" i="2"/>
  <c r="C254" i="2"/>
  <c r="E254" i="2"/>
  <c r="D254" i="2"/>
  <c r="A255" i="2"/>
  <c r="H255" i="2"/>
  <c r="B255" i="2"/>
  <c r="G255" i="2"/>
  <c r="C255" i="2"/>
  <c r="D255" i="2"/>
  <c r="E255" i="2"/>
  <c r="A256" i="2"/>
  <c r="H256" i="2"/>
  <c r="B256" i="2"/>
  <c r="G256" i="2"/>
  <c r="C256" i="2"/>
  <c r="E256" i="2"/>
  <c r="D256" i="2"/>
  <c r="A257" i="2"/>
  <c r="H257" i="2"/>
  <c r="B257" i="2"/>
  <c r="G257" i="2"/>
  <c r="C257" i="2"/>
  <c r="D257" i="2"/>
  <c r="A258" i="2"/>
  <c r="H258" i="2"/>
  <c r="B258" i="2"/>
  <c r="G258" i="2"/>
  <c r="C258" i="2"/>
  <c r="D258" i="2"/>
  <c r="A259" i="2"/>
  <c r="H259" i="2"/>
  <c r="B259" i="2"/>
  <c r="G259" i="2"/>
  <c r="C259" i="2"/>
  <c r="D259" i="2"/>
  <c r="E259" i="2"/>
  <c r="A260" i="2"/>
  <c r="H260" i="2"/>
  <c r="B260" i="2"/>
  <c r="G260" i="2"/>
  <c r="C260" i="2"/>
  <c r="E260" i="2"/>
  <c r="D260" i="2"/>
  <c r="A261" i="2"/>
  <c r="H261" i="2"/>
  <c r="B261" i="2"/>
  <c r="G261" i="2"/>
  <c r="C261" i="2"/>
  <c r="E261" i="2"/>
  <c r="D261" i="2"/>
  <c r="A262" i="2"/>
  <c r="H262" i="2"/>
  <c r="B262" i="2"/>
  <c r="G262" i="2"/>
  <c r="C262" i="2"/>
  <c r="E262" i="2"/>
  <c r="D262" i="2"/>
  <c r="A263" i="2"/>
  <c r="H263" i="2"/>
  <c r="B263" i="2"/>
  <c r="G263" i="2"/>
  <c r="C263" i="2"/>
  <c r="D263" i="2"/>
  <c r="E263" i="2"/>
  <c r="A264" i="2"/>
  <c r="H264" i="2"/>
  <c r="B264" i="2"/>
  <c r="G264" i="2"/>
  <c r="C264" i="2"/>
  <c r="E264" i="2"/>
  <c r="D264" i="2"/>
  <c r="A265" i="2"/>
  <c r="H265" i="2"/>
  <c r="B265" i="2"/>
  <c r="G265" i="2"/>
  <c r="C265" i="2"/>
  <c r="E265" i="2"/>
  <c r="D265" i="2"/>
  <c r="A266" i="2"/>
  <c r="H266" i="2"/>
  <c r="B266" i="2"/>
  <c r="G266" i="2"/>
  <c r="C266" i="2"/>
  <c r="D266" i="2"/>
  <c r="A267" i="2"/>
  <c r="H267" i="2"/>
  <c r="B267" i="2"/>
  <c r="G267" i="2"/>
  <c r="C267" i="2"/>
  <c r="D267" i="2"/>
  <c r="E267" i="2"/>
  <c r="A268" i="2"/>
  <c r="H268" i="2"/>
  <c r="B268" i="2"/>
  <c r="G268" i="2"/>
  <c r="C268" i="2"/>
  <c r="E268" i="2"/>
  <c r="D268" i="2"/>
  <c r="A269" i="2"/>
  <c r="H269" i="2"/>
  <c r="B269" i="2"/>
  <c r="G269" i="2"/>
  <c r="C269" i="2"/>
  <c r="E269" i="2"/>
  <c r="D269" i="2"/>
  <c r="A270" i="2"/>
  <c r="H270" i="2"/>
  <c r="B270" i="2"/>
  <c r="G270" i="2"/>
  <c r="C270" i="2"/>
  <c r="E270" i="2"/>
  <c r="D270" i="2"/>
  <c r="A271" i="2"/>
  <c r="H271" i="2"/>
  <c r="B271" i="2"/>
  <c r="G271" i="2"/>
  <c r="C271" i="2"/>
  <c r="D271" i="2"/>
  <c r="E271" i="2"/>
  <c r="A272" i="2"/>
  <c r="H272" i="2"/>
  <c r="B272" i="2"/>
  <c r="G272" i="2"/>
  <c r="C272" i="2"/>
  <c r="E272" i="2"/>
  <c r="D272" i="2"/>
  <c r="A273" i="2"/>
  <c r="H273" i="2"/>
  <c r="B273" i="2"/>
  <c r="G273" i="2"/>
  <c r="C273" i="2"/>
  <c r="E273" i="2"/>
  <c r="D273" i="2"/>
  <c r="A274" i="2"/>
  <c r="H274" i="2"/>
  <c r="B274" i="2"/>
  <c r="G274" i="2"/>
  <c r="C274" i="2"/>
  <c r="E274" i="2"/>
  <c r="D274" i="2"/>
  <c r="A275" i="2"/>
  <c r="H275" i="2"/>
  <c r="B275" i="2"/>
  <c r="G275" i="2"/>
  <c r="C275" i="2"/>
  <c r="D275" i="2"/>
  <c r="E275" i="2"/>
  <c r="A276" i="2"/>
  <c r="H276" i="2"/>
  <c r="B276" i="2"/>
  <c r="G276" i="2"/>
  <c r="C276" i="2"/>
  <c r="E276" i="2"/>
  <c r="D276" i="2"/>
  <c r="A277" i="2"/>
  <c r="H277" i="2"/>
  <c r="B277" i="2"/>
  <c r="G277" i="2"/>
  <c r="C277" i="2"/>
  <c r="E277" i="2"/>
  <c r="D277" i="2"/>
  <c r="A278" i="2"/>
  <c r="H278" i="2"/>
  <c r="B278" i="2"/>
  <c r="G278" i="2"/>
  <c r="C278" i="2"/>
  <c r="E278" i="2"/>
  <c r="D278" i="2"/>
  <c r="A279" i="2"/>
  <c r="H279" i="2"/>
  <c r="B279" i="2"/>
  <c r="G279" i="2"/>
  <c r="C279" i="2"/>
  <c r="D279" i="2"/>
  <c r="E279" i="2"/>
  <c r="A280" i="2"/>
  <c r="H280" i="2"/>
  <c r="B280" i="2"/>
  <c r="G280" i="2"/>
  <c r="C280" i="2"/>
  <c r="E280" i="2"/>
  <c r="D280" i="2"/>
  <c r="A281" i="2"/>
  <c r="H281" i="2"/>
  <c r="B281" i="2"/>
  <c r="G281" i="2"/>
  <c r="C281" i="2"/>
  <c r="E281" i="2"/>
  <c r="D281" i="2"/>
  <c r="A282" i="2"/>
  <c r="H282" i="2"/>
  <c r="B282" i="2"/>
  <c r="G282" i="2"/>
  <c r="C282" i="2"/>
  <c r="E282" i="2"/>
  <c r="D282" i="2"/>
  <c r="A283" i="2"/>
  <c r="H283" i="2"/>
  <c r="B283" i="2"/>
  <c r="G283" i="2"/>
  <c r="C283" i="2"/>
  <c r="D283" i="2"/>
  <c r="E283" i="2"/>
  <c r="A284" i="2"/>
  <c r="H284" i="2"/>
  <c r="B284" i="2"/>
  <c r="G284" i="2"/>
  <c r="C284" i="2"/>
  <c r="E284" i="2"/>
  <c r="D284" i="2"/>
  <c r="A285" i="2"/>
  <c r="H285" i="2"/>
  <c r="B285" i="2"/>
  <c r="G285" i="2"/>
  <c r="C285" i="2"/>
  <c r="E285" i="2"/>
  <c r="D285" i="2"/>
  <c r="A286" i="2"/>
  <c r="H286" i="2"/>
  <c r="B286" i="2"/>
  <c r="G286" i="2"/>
  <c r="C286" i="2"/>
  <c r="E286" i="2"/>
  <c r="D286" i="2"/>
  <c r="A287" i="2"/>
  <c r="H287" i="2"/>
  <c r="B287" i="2"/>
  <c r="G287" i="2"/>
  <c r="C287" i="2"/>
  <c r="D287" i="2"/>
  <c r="E287" i="2"/>
  <c r="A288" i="2"/>
  <c r="H288" i="2"/>
  <c r="B288" i="2"/>
  <c r="G288" i="2"/>
  <c r="C288" i="2"/>
  <c r="E288" i="2"/>
  <c r="D288" i="2"/>
  <c r="A289" i="2"/>
  <c r="H289" i="2"/>
  <c r="B289" i="2"/>
  <c r="G289" i="2"/>
  <c r="C289" i="2"/>
  <c r="E289" i="2"/>
  <c r="D289" i="2"/>
  <c r="A290" i="2"/>
  <c r="H290" i="2"/>
  <c r="B290" i="2"/>
  <c r="G290" i="2"/>
  <c r="C290" i="2"/>
  <c r="E290" i="2"/>
  <c r="D290" i="2"/>
  <c r="A291" i="2"/>
  <c r="H291" i="2"/>
  <c r="B291" i="2"/>
  <c r="G291" i="2"/>
  <c r="C291" i="2"/>
  <c r="D291" i="2"/>
  <c r="E291" i="2"/>
  <c r="A292" i="2"/>
  <c r="H292" i="2"/>
  <c r="B292" i="2"/>
  <c r="G292" i="2"/>
  <c r="C292" i="2"/>
  <c r="E292" i="2"/>
  <c r="D292" i="2"/>
  <c r="A293" i="2"/>
  <c r="H293" i="2"/>
  <c r="B293" i="2"/>
  <c r="G293" i="2"/>
  <c r="C293" i="2"/>
  <c r="E293" i="2"/>
  <c r="D293" i="2"/>
  <c r="A294" i="2"/>
  <c r="H294" i="2"/>
  <c r="B294" i="2"/>
  <c r="G294" i="2"/>
  <c r="C294" i="2"/>
  <c r="E294" i="2"/>
  <c r="D294" i="2"/>
  <c r="A295" i="2"/>
  <c r="H295" i="2"/>
  <c r="B295" i="2"/>
  <c r="G295" i="2"/>
  <c r="C295" i="2"/>
  <c r="D295" i="2"/>
  <c r="E295" i="2"/>
  <c r="A296" i="2"/>
  <c r="H296" i="2"/>
  <c r="B296" i="2"/>
  <c r="G296" i="2"/>
  <c r="C296" i="2"/>
  <c r="E296" i="2"/>
  <c r="D296" i="2"/>
  <c r="A297" i="2"/>
  <c r="H297" i="2"/>
  <c r="B297" i="2"/>
  <c r="G297" i="2"/>
  <c r="C297" i="2"/>
  <c r="E297" i="2"/>
  <c r="D297" i="2"/>
  <c r="A298" i="2"/>
  <c r="H298" i="2"/>
  <c r="B298" i="2"/>
  <c r="G298" i="2"/>
  <c r="C298" i="2"/>
  <c r="E298" i="2"/>
  <c r="D298" i="2"/>
  <c r="A299" i="2"/>
  <c r="H299" i="2"/>
  <c r="B299" i="2"/>
  <c r="G299" i="2"/>
  <c r="C299" i="2"/>
  <c r="D299" i="2"/>
  <c r="E299" i="2"/>
  <c r="A300" i="2"/>
  <c r="H300" i="2"/>
  <c r="B300" i="2"/>
  <c r="G300" i="2"/>
  <c r="C300" i="2"/>
  <c r="E300" i="2"/>
  <c r="D300" i="2"/>
  <c r="A301" i="2"/>
  <c r="H301" i="2"/>
  <c r="B301" i="2"/>
  <c r="G301" i="2"/>
  <c r="C301" i="2"/>
  <c r="E301" i="2"/>
  <c r="D301" i="2"/>
  <c r="A302" i="2"/>
  <c r="H302" i="2"/>
  <c r="B302" i="2"/>
  <c r="G302" i="2"/>
  <c r="C302" i="2"/>
  <c r="E302" i="2"/>
  <c r="D302" i="2"/>
  <c r="A303" i="2"/>
  <c r="H303" i="2"/>
  <c r="B303" i="2"/>
  <c r="G303" i="2"/>
  <c r="C303" i="2"/>
  <c r="D303" i="2"/>
  <c r="E303" i="2"/>
  <c r="A304" i="2"/>
  <c r="H304" i="2"/>
  <c r="B304" i="2"/>
  <c r="G304" i="2"/>
  <c r="C304" i="2"/>
  <c r="E304" i="2"/>
  <c r="D304" i="2"/>
  <c r="A305" i="2"/>
  <c r="H305" i="2"/>
  <c r="B305" i="2"/>
  <c r="G305" i="2"/>
  <c r="C305" i="2"/>
  <c r="E305" i="2"/>
  <c r="D305" i="2"/>
  <c r="A306" i="2"/>
  <c r="H306" i="2"/>
  <c r="B306" i="2"/>
  <c r="G306" i="2"/>
  <c r="C306" i="2"/>
  <c r="E306" i="2"/>
  <c r="D306" i="2"/>
  <c r="A307" i="2"/>
  <c r="H307" i="2"/>
  <c r="B307" i="2"/>
  <c r="G307" i="2"/>
  <c r="C307" i="2"/>
  <c r="D307" i="2"/>
  <c r="E307" i="2"/>
  <c r="A308" i="2"/>
  <c r="H308" i="2"/>
  <c r="B308" i="2"/>
  <c r="G308" i="2"/>
  <c r="C308" i="2"/>
  <c r="E308" i="2"/>
  <c r="D308" i="2"/>
  <c r="A309" i="2"/>
  <c r="H309" i="2"/>
  <c r="B309" i="2"/>
  <c r="G309" i="2"/>
  <c r="C309" i="2"/>
  <c r="E309" i="2"/>
  <c r="D309" i="2"/>
  <c r="A310" i="2"/>
  <c r="H310" i="2"/>
  <c r="B310" i="2"/>
  <c r="G310" i="2"/>
  <c r="C310" i="2"/>
  <c r="E310" i="2"/>
  <c r="D310" i="2"/>
  <c r="A311" i="2"/>
  <c r="H311" i="2"/>
  <c r="B311" i="2"/>
  <c r="G311" i="2"/>
  <c r="C311" i="2"/>
  <c r="D311" i="2"/>
  <c r="E311" i="2"/>
  <c r="A312" i="2"/>
  <c r="H312" i="2"/>
  <c r="B312" i="2"/>
  <c r="G312" i="2"/>
  <c r="C312" i="2"/>
  <c r="E312" i="2"/>
  <c r="D312" i="2"/>
  <c r="A313" i="2"/>
  <c r="H313" i="2"/>
  <c r="B313" i="2"/>
  <c r="G313" i="2"/>
  <c r="C313" i="2"/>
  <c r="E313" i="2"/>
  <c r="D313" i="2"/>
  <c r="A314" i="2"/>
  <c r="H314" i="2"/>
  <c r="B314" i="2"/>
  <c r="G314" i="2"/>
  <c r="C314" i="2"/>
  <c r="E314" i="2"/>
  <c r="D314" i="2"/>
  <c r="A315" i="2"/>
  <c r="H315" i="2"/>
  <c r="B315" i="2"/>
  <c r="G315" i="2"/>
  <c r="C315" i="2"/>
  <c r="D315" i="2"/>
  <c r="E315" i="2"/>
  <c r="A316" i="2"/>
  <c r="H316" i="2"/>
  <c r="B316" i="2"/>
  <c r="G316" i="2"/>
  <c r="C316" i="2"/>
  <c r="E316" i="2"/>
  <c r="D316" i="2"/>
  <c r="A317" i="2"/>
  <c r="H317" i="2"/>
  <c r="B317" i="2"/>
  <c r="G317" i="2"/>
  <c r="C317" i="2"/>
  <c r="E317" i="2"/>
  <c r="D317" i="2"/>
  <c r="A318" i="2"/>
  <c r="H318" i="2"/>
  <c r="B318" i="2"/>
  <c r="G318" i="2"/>
  <c r="C318" i="2"/>
  <c r="E318" i="2"/>
  <c r="D318" i="2"/>
  <c r="A319" i="2"/>
  <c r="H319" i="2"/>
  <c r="B319" i="2"/>
  <c r="G319" i="2"/>
  <c r="C319" i="2"/>
  <c r="D319" i="2"/>
  <c r="E319" i="2"/>
  <c r="A320" i="2"/>
  <c r="H320" i="2"/>
  <c r="B320" i="2"/>
  <c r="G320" i="2"/>
  <c r="C320" i="2"/>
  <c r="E320" i="2"/>
  <c r="D320" i="2"/>
  <c r="A321" i="2"/>
  <c r="H321" i="2"/>
  <c r="B321" i="2"/>
  <c r="G321" i="2"/>
  <c r="C321" i="2"/>
  <c r="E321" i="2"/>
  <c r="D321" i="2"/>
  <c r="A322" i="2"/>
  <c r="H322" i="2"/>
  <c r="B322" i="2"/>
  <c r="G322" i="2"/>
  <c r="C322" i="2"/>
  <c r="E322" i="2"/>
  <c r="D322" i="2"/>
  <c r="A323" i="2"/>
  <c r="H323" i="2"/>
  <c r="B323" i="2"/>
  <c r="G323" i="2"/>
  <c r="C323" i="2"/>
  <c r="D323" i="2"/>
  <c r="E323" i="2"/>
  <c r="A324" i="2"/>
  <c r="H324" i="2"/>
  <c r="B324" i="2"/>
  <c r="G324" i="2"/>
  <c r="C324" i="2"/>
  <c r="E324" i="2"/>
  <c r="D324" i="2"/>
  <c r="A325" i="2"/>
  <c r="H325" i="2"/>
  <c r="B325" i="2"/>
  <c r="G325" i="2"/>
  <c r="C325" i="2"/>
  <c r="E325" i="2"/>
  <c r="D325" i="2"/>
  <c r="A326" i="2"/>
  <c r="H326" i="2"/>
  <c r="B326" i="2"/>
  <c r="G326" i="2"/>
  <c r="C326" i="2"/>
  <c r="E326" i="2"/>
  <c r="D326" i="2"/>
  <c r="A327" i="2"/>
  <c r="H327" i="2"/>
  <c r="B327" i="2"/>
  <c r="G327" i="2"/>
  <c r="C327" i="2"/>
  <c r="D327" i="2"/>
  <c r="E327" i="2"/>
  <c r="A328" i="2"/>
  <c r="H328" i="2"/>
  <c r="B328" i="2"/>
  <c r="G328" i="2"/>
  <c r="C328" i="2"/>
  <c r="E328" i="2"/>
  <c r="D328" i="2"/>
  <c r="A329" i="2"/>
  <c r="H329" i="2"/>
  <c r="B329" i="2"/>
  <c r="G329" i="2"/>
  <c r="C329" i="2"/>
  <c r="E329" i="2"/>
  <c r="D329" i="2"/>
  <c r="A330" i="2"/>
  <c r="H330" i="2"/>
  <c r="B330" i="2"/>
  <c r="G330" i="2"/>
  <c r="C330" i="2"/>
  <c r="E330" i="2"/>
  <c r="D330" i="2"/>
  <c r="A331" i="2"/>
  <c r="H331" i="2"/>
  <c r="B331" i="2"/>
  <c r="G331" i="2"/>
  <c r="C331" i="2"/>
  <c r="D331" i="2"/>
  <c r="E331" i="2"/>
  <c r="A332" i="2"/>
  <c r="H332" i="2"/>
  <c r="B332" i="2"/>
  <c r="G332" i="2"/>
  <c r="C332" i="2"/>
  <c r="E332" i="2"/>
  <c r="D332" i="2"/>
  <c r="A333" i="2"/>
  <c r="H333" i="2"/>
  <c r="B333" i="2"/>
  <c r="G333" i="2"/>
  <c r="C333" i="2"/>
  <c r="E333" i="2"/>
  <c r="D333" i="2"/>
  <c r="A334" i="2"/>
  <c r="H334" i="2"/>
  <c r="B334" i="2"/>
  <c r="G334" i="2"/>
  <c r="C334" i="2"/>
  <c r="E334" i="2"/>
  <c r="D334" i="2"/>
  <c r="A335" i="2"/>
  <c r="H335" i="2"/>
  <c r="B335" i="2"/>
  <c r="G335" i="2"/>
  <c r="C335" i="2"/>
  <c r="D335" i="2"/>
  <c r="E335" i="2"/>
  <c r="A336" i="2"/>
  <c r="H336" i="2"/>
  <c r="B336" i="2"/>
  <c r="G336" i="2"/>
  <c r="C336" i="2"/>
  <c r="E336" i="2"/>
  <c r="D336" i="2"/>
  <c r="A337" i="2"/>
  <c r="H337" i="2"/>
  <c r="B337" i="2"/>
  <c r="G337" i="2"/>
  <c r="C337" i="2"/>
  <c r="E337" i="2"/>
  <c r="D337" i="2"/>
  <c r="A338" i="2"/>
  <c r="H338" i="2"/>
  <c r="B338" i="2"/>
  <c r="G338" i="2"/>
  <c r="C338" i="2"/>
  <c r="E338" i="2"/>
  <c r="D338" i="2"/>
  <c r="A339" i="2"/>
  <c r="H339" i="2"/>
  <c r="B339" i="2"/>
  <c r="G339" i="2"/>
  <c r="C339" i="2"/>
  <c r="D339" i="2"/>
  <c r="E339" i="2"/>
  <c r="A340" i="2"/>
  <c r="H340" i="2"/>
  <c r="B340" i="2"/>
  <c r="G340" i="2"/>
  <c r="C340" i="2"/>
  <c r="E340" i="2"/>
  <c r="D340" i="2"/>
  <c r="A341" i="2"/>
  <c r="H341" i="2"/>
  <c r="B341" i="2"/>
  <c r="G341" i="2"/>
  <c r="C341" i="2"/>
  <c r="E341" i="2"/>
  <c r="D341" i="2"/>
  <c r="A342" i="2"/>
  <c r="H342" i="2"/>
  <c r="B342" i="2"/>
  <c r="G342" i="2"/>
  <c r="C342" i="2"/>
  <c r="E342" i="2"/>
  <c r="D342" i="2"/>
  <c r="A343" i="2"/>
  <c r="H343" i="2"/>
  <c r="B343" i="2"/>
  <c r="G343" i="2"/>
  <c r="C343" i="2"/>
  <c r="D343" i="2"/>
  <c r="E343" i="2"/>
  <c r="A344" i="2"/>
  <c r="H344" i="2"/>
  <c r="B344" i="2"/>
  <c r="G344" i="2"/>
  <c r="C344" i="2"/>
  <c r="E344" i="2"/>
  <c r="D344" i="2"/>
  <c r="A345" i="2"/>
  <c r="H345" i="2"/>
  <c r="B345" i="2"/>
  <c r="G345" i="2"/>
  <c r="C345" i="2"/>
  <c r="E345" i="2"/>
  <c r="D345" i="2"/>
  <c r="A346" i="2"/>
  <c r="H346" i="2"/>
  <c r="B346" i="2"/>
  <c r="G346" i="2"/>
  <c r="C346" i="2"/>
  <c r="E346" i="2"/>
  <c r="D346" i="2"/>
  <c r="A347" i="2"/>
  <c r="H347" i="2"/>
  <c r="B347" i="2"/>
  <c r="G347" i="2"/>
  <c r="C347" i="2"/>
  <c r="D347" i="2"/>
  <c r="E347" i="2"/>
  <c r="A348" i="2"/>
  <c r="H348" i="2"/>
  <c r="B348" i="2"/>
  <c r="G348" i="2"/>
  <c r="C348" i="2"/>
  <c r="E348" i="2"/>
  <c r="D348" i="2"/>
  <c r="A349" i="2"/>
  <c r="H349" i="2"/>
  <c r="B349" i="2"/>
  <c r="G349" i="2"/>
  <c r="C349" i="2"/>
  <c r="E349" i="2"/>
  <c r="D349" i="2"/>
  <c r="A350" i="2"/>
  <c r="H350" i="2"/>
  <c r="B350" i="2"/>
  <c r="G350" i="2"/>
  <c r="C350" i="2"/>
  <c r="E350" i="2"/>
  <c r="D350" i="2"/>
  <c r="A351" i="2"/>
  <c r="H351" i="2"/>
  <c r="B351" i="2"/>
  <c r="G351" i="2"/>
  <c r="C351" i="2"/>
  <c r="D351" i="2"/>
  <c r="E351" i="2"/>
  <c r="A352" i="2"/>
  <c r="H352" i="2"/>
  <c r="B352" i="2"/>
  <c r="G352" i="2"/>
  <c r="C352" i="2"/>
  <c r="E352" i="2"/>
  <c r="D352" i="2"/>
  <c r="A353" i="2"/>
  <c r="H353" i="2"/>
  <c r="B353" i="2"/>
  <c r="G353" i="2"/>
  <c r="C353" i="2"/>
  <c r="E353" i="2"/>
  <c r="D353" i="2"/>
  <c r="A354" i="2"/>
  <c r="H354" i="2"/>
  <c r="B354" i="2"/>
  <c r="G354" i="2"/>
  <c r="C354" i="2"/>
  <c r="E354" i="2"/>
  <c r="D354" i="2"/>
  <c r="A355" i="2"/>
  <c r="H355" i="2"/>
  <c r="B355" i="2"/>
  <c r="G355" i="2"/>
  <c r="C355" i="2"/>
  <c r="D355" i="2"/>
  <c r="E355" i="2"/>
  <c r="A356" i="2"/>
  <c r="H356" i="2"/>
  <c r="B356" i="2"/>
  <c r="G356" i="2"/>
  <c r="C356" i="2"/>
  <c r="E356" i="2"/>
  <c r="D356" i="2"/>
  <c r="A357" i="2"/>
  <c r="H357" i="2"/>
  <c r="B357" i="2"/>
  <c r="G357" i="2"/>
  <c r="C357" i="2"/>
  <c r="E357" i="2"/>
  <c r="D357" i="2"/>
  <c r="A358" i="2"/>
  <c r="H358" i="2"/>
  <c r="B358" i="2"/>
  <c r="G358" i="2"/>
  <c r="C358" i="2"/>
  <c r="E358" i="2"/>
  <c r="D358" i="2"/>
  <c r="A359" i="2"/>
  <c r="H359" i="2"/>
  <c r="B359" i="2"/>
  <c r="G359" i="2"/>
  <c r="C359" i="2"/>
  <c r="D359" i="2"/>
  <c r="E359" i="2"/>
  <c r="A360" i="2"/>
  <c r="H360" i="2"/>
  <c r="B360" i="2"/>
  <c r="G360" i="2"/>
  <c r="C360" i="2"/>
  <c r="E360" i="2"/>
  <c r="D360" i="2"/>
  <c r="A361" i="2"/>
  <c r="H361" i="2"/>
  <c r="B361" i="2"/>
  <c r="G361" i="2"/>
  <c r="C361" i="2"/>
  <c r="E361" i="2"/>
  <c r="D361" i="2"/>
  <c r="A362" i="2"/>
  <c r="H362" i="2"/>
  <c r="B362" i="2"/>
  <c r="G362" i="2"/>
  <c r="C362" i="2"/>
  <c r="E362" i="2"/>
  <c r="D362" i="2"/>
  <c r="A363" i="2"/>
  <c r="H363" i="2"/>
  <c r="B363" i="2"/>
  <c r="G363" i="2"/>
  <c r="C363" i="2"/>
  <c r="D363" i="2"/>
  <c r="E363" i="2"/>
  <c r="A364" i="2"/>
  <c r="H364" i="2"/>
  <c r="B364" i="2"/>
  <c r="G364" i="2"/>
  <c r="C364" i="2"/>
  <c r="E364" i="2"/>
  <c r="D364" i="2"/>
  <c r="A365" i="2"/>
  <c r="H365" i="2"/>
  <c r="B365" i="2"/>
  <c r="G365" i="2"/>
  <c r="C365" i="2"/>
  <c r="E365" i="2"/>
  <c r="D365" i="2"/>
  <c r="A366" i="2"/>
  <c r="H366" i="2"/>
  <c r="B366" i="2"/>
  <c r="G366" i="2"/>
  <c r="C366" i="2"/>
  <c r="E366" i="2"/>
  <c r="D366" i="2"/>
  <c r="A367" i="2"/>
  <c r="H367" i="2"/>
  <c r="B367" i="2"/>
  <c r="G367" i="2"/>
  <c r="C367" i="2"/>
  <c r="D367" i="2"/>
  <c r="E367" i="2"/>
  <c r="A368" i="2"/>
  <c r="H368" i="2"/>
  <c r="B368" i="2"/>
  <c r="G368" i="2"/>
  <c r="C368" i="2"/>
  <c r="E368" i="2"/>
  <c r="D368" i="2"/>
  <c r="A369" i="2"/>
  <c r="H369" i="2"/>
  <c r="B369" i="2"/>
  <c r="G369" i="2"/>
  <c r="C369" i="2"/>
  <c r="E369" i="2"/>
  <c r="D369" i="2"/>
  <c r="A370" i="2"/>
  <c r="H370" i="2"/>
  <c r="B370" i="2"/>
  <c r="G370" i="2"/>
  <c r="C370" i="2"/>
  <c r="D370" i="2"/>
  <c r="A371" i="2"/>
  <c r="H371" i="2"/>
  <c r="B371" i="2"/>
  <c r="G371" i="2"/>
  <c r="C371" i="2"/>
  <c r="D371" i="2"/>
  <c r="E371" i="2"/>
  <c r="A372" i="2"/>
  <c r="H372" i="2"/>
  <c r="B372" i="2"/>
  <c r="G372" i="2"/>
  <c r="C372" i="2"/>
  <c r="E372" i="2"/>
  <c r="D372" i="2"/>
  <c r="A373" i="2"/>
  <c r="H373" i="2"/>
  <c r="B373" i="2"/>
  <c r="G373" i="2"/>
  <c r="C373" i="2"/>
  <c r="E373" i="2"/>
  <c r="D373" i="2"/>
  <c r="A374" i="2"/>
  <c r="H374" i="2"/>
  <c r="B374" i="2"/>
  <c r="G374" i="2"/>
  <c r="C374" i="2"/>
  <c r="E374" i="2"/>
  <c r="D374" i="2"/>
  <c r="A375" i="2"/>
  <c r="H375" i="2"/>
  <c r="B375" i="2"/>
  <c r="G375" i="2"/>
  <c r="C375" i="2"/>
  <c r="D375" i="2"/>
  <c r="E375" i="2"/>
  <c r="A376" i="2"/>
  <c r="H376" i="2"/>
  <c r="B376" i="2"/>
  <c r="G376" i="2"/>
  <c r="C376" i="2"/>
  <c r="E376" i="2"/>
  <c r="D376" i="2"/>
  <c r="A377" i="2"/>
  <c r="H377" i="2"/>
  <c r="B377" i="2"/>
  <c r="G377" i="2"/>
  <c r="C377" i="2"/>
  <c r="D377" i="2"/>
  <c r="A378" i="2"/>
  <c r="H378" i="2"/>
  <c r="B378" i="2"/>
  <c r="G378" i="2"/>
  <c r="C378" i="2"/>
  <c r="E378" i="2"/>
  <c r="D378" i="2"/>
  <c r="A379" i="2"/>
  <c r="H379" i="2"/>
  <c r="B379" i="2"/>
  <c r="G379" i="2"/>
  <c r="C379" i="2"/>
  <c r="D379" i="2"/>
  <c r="E379" i="2"/>
  <c r="A380" i="2"/>
  <c r="H380" i="2"/>
  <c r="B380" i="2"/>
  <c r="G380" i="2"/>
  <c r="C380" i="2"/>
  <c r="E380" i="2"/>
  <c r="D380" i="2"/>
  <c r="A381" i="2"/>
  <c r="H381" i="2"/>
  <c r="B381" i="2"/>
  <c r="G381" i="2"/>
  <c r="C381" i="2"/>
  <c r="E381" i="2"/>
  <c r="D381" i="2"/>
  <c r="A382" i="2"/>
  <c r="H382" i="2"/>
  <c r="B382" i="2"/>
  <c r="G382" i="2"/>
  <c r="C382" i="2"/>
  <c r="E382" i="2"/>
  <c r="D382" i="2"/>
  <c r="A383" i="2"/>
  <c r="H383" i="2"/>
  <c r="B383" i="2"/>
  <c r="G383" i="2"/>
  <c r="C383" i="2"/>
  <c r="D383" i="2"/>
  <c r="E383" i="2"/>
  <c r="A384" i="2"/>
  <c r="H384" i="2"/>
  <c r="B384" i="2"/>
  <c r="G384" i="2"/>
  <c r="C384" i="2"/>
  <c r="E384" i="2"/>
  <c r="D384" i="2"/>
  <c r="A385" i="2"/>
  <c r="H385" i="2"/>
  <c r="B385" i="2"/>
  <c r="G385" i="2"/>
  <c r="C385" i="2"/>
  <c r="E385" i="2"/>
  <c r="D385" i="2"/>
  <c r="A386" i="2"/>
  <c r="H386" i="2"/>
  <c r="B386" i="2"/>
  <c r="G386" i="2"/>
  <c r="C386" i="2"/>
  <c r="E386" i="2"/>
  <c r="D386" i="2"/>
  <c r="A387" i="2"/>
  <c r="H387" i="2"/>
  <c r="B387" i="2"/>
  <c r="G387" i="2"/>
  <c r="C387" i="2"/>
  <c r="D387" i="2"/>
  <c r="E387" i="2"/>
  <c r="A388" i="2"/>
  <c r="H388" i="2"/>
  <c r="B388" i="2"/>
  <c r="G388" i="2"/>
  <c r="C388" i="2"/>
  <c r="E388" i="2"/>
  <c r="D388" i="2"/>
  <c r="A389" i="2"/>
  <c r="H389" i="2"/>
  <c r="B389" i="2"/>
  <c r="G389" i="2"/>
  <c r="C389" i="2"/>
  <c r="E389" i="2"/>
  <c r="D389" i="2"/>
  <c r="A390" i="2"/>
  <c r="H390" i="2"/>
  <c r="B390" i="2"/>
  <c r="G390" i="2"/>
  <c r="C390" i="2"/>
  <c r="E390" i="2"/>
  <c r="D390" i="2"/>
  <c r="A391" i="2"/>
  <c r="H391" i="2"/>
  <c r="B391" i="2"/>
  <c r="G391" i="2"/>
  <c r="C391" i="2"/>
  <c r="D391" i="2"/>
  <c r="E391" i="2"/>
  <c r="A392" i="2"/>
  <c r="H392" i="2"/>
  <c r="B392" i="2"/>
  <c r="G392" i="2"/>
  <c r="C392" i="2"/>
  <c r="E392" i="2"/>
  <c r="D392" i="2"/>
  <c r="A393" i="2"/>
  <c r="H393" i="2"/>
  <c r="B393" i="2"/>
  <c r="G393" i="2"/>
  <c r="C393" i="2"/>
  <c r="E393" i="2"/>
  <c r="F393" i="2"/>
  <c r="D393" i="2"/>
  <c r="A394" i="2"/>
  <c r="H394" i="2"/>
  <c r="B394" i="2"/>
  <c r="G394" i="2"/>
  <c r="C394" i="2"/>
  <c r="E394" i="2"/>
  <c r="D394" i="2"/>
  <c r="A395" i="2"/>
  <c r="H395" i="2"/>
  <c r="B395" i="2"/>
  <c r="G395" i="2"/>
  <c r="C395" i="2"/>
  <c r="E395" i="2"/>
  <c r="D395" i="2"/>
  <c r="A396" i="2"/>
  <c r="H396" i="2"/>
  <c r="B396" i="2"/>
  <c r="G396" i="2"/>
  <c r="C396" i="2"/>
  <c r="D396" i="2"/>
  <c r="E396" i="2"/>
  <c r="A397" i="2"/>
  <c r="H397" i="2"/>
  <c r="B397" i="2"/>
  <c r="G397" i="2"/>
  <c r="C397" i="2"/>
  <c r="D397" i="2"/>
  <c r="A398" i="2"/>
  <c r="H398" i="2"/>
  <c r="B398" i="2"/>
  <c r="G398" i="2"/>
  <c r="C398" i="2"/>
  <c r="E398" i="2"/>
  <c r="D398" i="2"/>
  <c r="A399" i="2"/>
  <c r="H399" i="2"/>
  <c r="B399" i="2"/>
  <c r="G399" i="2"/>
  <c r="C399" i="2"/>
  <c r="E399" i="2"/>
  <c r="D399" i="2"/>
  <c r="A400" i="2"/>
  <c r="H400" i="2"/>
  <c r="B400" i="2"/>
  <c r="G400" i="2"/>
  <c r="C400" i="2"/>
  <c r="D400" i="2"/>
  <c r="E400" i="2"/>
  <c r="A401" i="2"/>
  <c r="H401" i="2"/>
  <c r="B401" i="2"/>
  <c r="G401" i="2"/>
  <c r="C401" i="2"/>
  <c r="E401" i="2"/>
  <c r="D401" i="2"/>
  <c r="A402" i="2"/>
  <c r="H402" i="2"/>
  <c r="B402" i="2"/>
  <c r="G402" i="2"/>
  <c r="C402" i="2"/>
  <c r="E402" i="2"/>
  <c r="D402" i="2"/>
  <c r="A403" i="2"/>
  <c r="H403" i="2"/>
  <c r="B403" i="2"/>
  <c r="G403" i="2"/>
  <c r="C403" i="2"/>
  <c r="E403" i="2"/>
  <c r="D403" i="2"/>
  <c r="A404" i="2"/>
  <c r="H404" i="2"/>
  <c r="B404" i="2"/>
  <c r="G404" i="2"/>
  <c r="C404" i="2"/>
  <c r="D404" i="2"/>
  <c r="E404" i="2"/>
  <c r="A405" i="2"/>
  <c r="H405" i="2"/>
  <c r="B405" i="2"/>
  <c r="G405" i="2"/>
  <c r="C405" i="2"/>
  <c r="E405" i="2"/>
  <c r="D405" i="2"/>
  <c r="A406" i="2"/>
  <c r="H406" i="2"/>
  <c r="B406" i="2"/>
  <c r="G406" i="2"/>
  <c r="C406" i="2"/>
  <c r="E406" i="2"/>
  <c r="D406" i="2"/>
  <c r="A407" i="2"/>
  <c r="H407" i="2"/>
  <c r="B407" i="2"/>
  <c r="G407" i="2"/>
  <c r="C407" i="2"/>
  <c r="E407" i="2"/>
  <c r="D407" i="2"/>
  <c r="A408" i="2"/>
  <c r="H408" i="2"/>
  <c r="B408" i="2"/>
  <c r="G408" i="2"/>
  <c r="C408" i="2"/>
  <c r="D408" i="2"/>
  <c r="E408" i="2"/>
  <c r="A409" i="2"/>
  <c r="H409" i="2"/>
  <c r="B409" i="2"/>
  <c r="G409" i="2"/>
  <c r="C409" i="2"/>
  <c r="E409" i="2"/>
  <c r="D409" i="2"/>
  <c r="A410" i="2"/>
  <c r="H410" i="2"/>
  <c r="B410" i="2"/>
  <c r="G410" i="2"/>
  <c r="C410" i="2"/>
  <c r="E410" i="2"/>
  <c r="D410" i="2"/>
  <c r="A411" i="2"/>
  <c r="H411" i="2"/>
  <c r="B411" i="2"/>
  <c r="G411" i="2"/>
  <c r="C411" i="2"/>
  <c r="E411" i="2"/>
  <c r="D411" i="2"/>
  <c r="A412" i="2"/>
  <c r="H412" i="2"/>
  <c r="B412" i="2"/>
  <c r="G412" i="2"/>
  <c r="C412" i="2"/>
  <c r="D412" i="2"/>
  <c r="E412" i="2"/>
  <c r="A413" i="2"/>
  <c r="H413" i="2"/>
  <c r="B413" i="2"/>
  <c r="G413" i="2"/>
  <c r="C413" i="2"/>
  <c r="E413" i="2"/>
  <c r="D413" i="2"/>
  <c r="A414" i="2"/>
  <c r="H414" i="2"/>
  <c r="B414" i="2"/>
  <c r="G414" i="2"/>
  <c r="C414" i="2"/>
  <c r="E414" i="2"/>
  <c r="D414" i="2"/>
  <c r="A415" i="2"/>
  <c r="H415" i="2"/>
  <c r="B415" i="2"/>
  <c r="G415" i="2"/>
  <c r="C415" i="2"/>
  <c r="E415" i="2"/>
  <c r="D415" i="2"/>
  <c r="A416" i="2"/>
  <c r="H416" i="2"/>
  <c r="B416" i="2"/>
  <c r="G416" i="2"/>
  <c r="C416" i="2"/>
  <c r="D416" i="2"/>
  <c r="E416" i="2"/>
  <c r="A417" i="2"/>
  <c r="H417" i="2"/>
  <c r="B417" i="2"/>
  <c r="G417" i="2"/>
  <c r="C417" i="2"/>
  <c r="E417" i="2"/>
  <c r="D417" i="2"/>
  <c r="A418" i="2"/>
  <c r="H418" i="2"/>
  <c r="B418" i="2"/>
  <c r="G418" i="2"/>
  <c r="C418" i="2"/>
  <c r="E418" i="2"/>
  <c r="D418" i="2"/>
  <c r="A419" i="2"/>
  <c r="H419" i="2"/>
  <c r="B419" i="2"/>
  <c r="G419" i="2"/>
  <c r="C419" i="2"/>
  <c r="E419" i="2"/>
  <c r="D419" i="2"/>
  <c r="A420" i="2"/>
  <c r="H420" i="2"/>
  <c r="B420" i="2"/>
  <c r="G420" i="2"/>
  <c r="C420" i="2"/>
  <c r="D420" i="2"/>
  <c r="E420" i="2"/>
  <c r="A421" i="2"/>
  <c r="H421" i="2"/>
  <c r="B421" i="2"/>
  <c r="G421" i="2"/>
  <c r="C421" i="2"/>
  <c r="E421" i="2"/>
  <c r="D421" i="2"/>
  <c r="A422" i="2"/>
  <c r="H422" i="2"/>
  <c r="B422" i="2"/>
  <c r="G422" i="2"/>
  <c r="C422" i="2"/>
  <c r="E422" i="2"/>
  <c r="D422" i="2"/>
  <c r="A423" i="2"/>
  <c r="H423" i="2"/>
  <c r="B423" i="2"/>
  <c r="G423" i="2"/>
  <c r="C423" i="2"/>
  <c r="E423" i="2"/>
  <c r="D423" i="2"/>
  <c r="A424" i="2"/>
  <c r="H424" i="2"/>
  <c r="B424" i="2"/>
  <c r="G424" i="2"/>
  <c r="C424" i="2"/>
  <c r="D424" i="2"/>
  <c r="A425" i="2"/>
  <c r="H425" i="2"/>
  <c r="B425" i="2"/>
  <c r="G425" i="2"/>
  <c r="C425" i="2"/>
  <c r="E425" i="2"/>
  <c r="D425" i="2"/>
  <c r="A426" i="2"/>
  <c r="H426" i="2"/>
  <c r="B426" i="2"/>
  <c r="G426" i="2"/>
  <c r="C426" i="2"/>
  <c r="E426" i="2"/>
  <c r="D426" i="2"/>
  <c r="A427" i="2"/>
  <c r="H427" i="2"/>
  <c r="B427" i="2"/>
  <c r="G427" i="2"/>
  <c r="C427" i="2"/>
  <c r="E427" i="2"/>
  <c r="D427" i="2"/>
  <c r="A428" i="2"/>
  <c r="H428" i="2"/>
  <c r="B428" i="2"/>
  <c r="G428" i="2"/>
  <c r="C428" i="2"/>
  <c r="D428" i="2"/>
  <c r="E428" i="2"/>
  <c r="A429" i="2"/>
  <c r="H429" i="2"/>
  <c r="B429" i="2"/>
  <c r="G429" i="2"/>
  <c r="C429" i="2"/>
  <c r="E429" i="2"/>
  <c r="D429" i="2"/>
  <c r="A430" i="2"/>
  <c r="H430" i="2"/>
  <c r="B430" i="2"/>
  <c r="G430" i="2"/>
  <c r="C430" i="2"/>
  <c r="E430" i="2"/>
  <c r="D430" i="2"/>
  <c r="A431" i="2"/>
  <c r="H431" i="2"/>
  <c r="B431" i="2"/>
  <c r="G431" i="2"/>
  <c r="C431" i="2"/>
  <c r="E431" i="2"/>
  <c r="D431" i="2"/>
  <c r="A432" i="2"/>
  <c r="H432" i="2"/>
  <c r="B432" i="2"/>
  <c r="G432" i="2"/>
  <c r="C432" i="2"/>
  <c r="D432" i="2"/>
  <c r="E432" i="2"/>
  <c r="A433" i="2"/>
  <c r="H433" i="2"/>
  <c r="B433" i="2"/>
  <c r="G433" i="2"/>
  <c r="C433" i="2"/>
  <c r="E433" i="2"/>
  <c r="D433" i="2"/>
  <c r="A434" i="2"/>
  <c r="H434" i="2"/>
  <c r="B434" i="2"/>
  <c r="G434" i="2"/>
  <c r="C434" i="2"/>
  <c r="E434" i="2"/>
  <c r="D434" i="2"/>
  <c r="A435" i="2"/>
  <c r="H435" i="2"/>
  <c r="B435" i="2"/>
  <c r="G435" i="2"/>
  <c r="C435" i="2"/>
  <c r="E435" i="2"/>
  <c r="D435" i="2"/>
  <c r="A436" i="2"/>
  <c r="H436" i="2"/>
  <c r="B436" i="2"/>
  <c r="G436" i="2"/>
  <c r="C436" i="2"/>
  <c r="D436" i="2"/>
  <c r="E436" i="2"/>
  <c r="A437" i="2"/>
  <c r="H437" i="2"/>
  <c r="B437" i="2"/>
  <c r="G437" i="2"/>
  <c r="C437" i="2"/>
  <c r="E437" i="2"/>
  <c r="D437" i="2"/>
  <c r="A438" i="2"/>
  <c r="H438" i="2"/>
  <c r="B438" i="2"/>
  <c r="G438" i="2"/>
  <c r="C438" i="2"/>
  <c r="D438" i="2"/>
  <c r="A439" i="2"/>
  <c r="H439" i="2"/>
  <c r="B439" i="2"/>
  <c r="G439" i="2"/>
  <c r="C439" i="2"/>
  <c r="E439" i="2"/>
  <c r="D439" i="2"/>
  <c r="A440" i="2"/>
  <c r="H440" i="2"/>
  <c r="B440" i="2"/>
  <c r="G440" i="2"/>
  <c r="C440" i="2"/>
  <c r="D440" i="2"/>
  <c r="E440" i="2"/>
  <c r="A441" i="2"/>
  <c r="H441" i="2"/>
  <c r="B441" i="2"/>
  <c r="G441" i="2"/>
  <c r="C441" i="2"/>
  <c r="E441" i="2"/>
  <c r="D441" i="2"/>
  <c r="A442" i="2"/>
  <c r="H442" i="2"/>
  <c r="B442" i="2"/>
  <c r="G442" i="2"/>
  <c r="C442" i="2"/>
  <c r="E442" i="2"/>
  <c r="D442" i="2"/>
  <c r="A443" i="2"/>
  <c r="H443" i="2"/>
  <c r="B443" i="2"/>
  <c r="G443" i="2"/>
  <c r="C443" i="2"/>
  <c r="E443" i="2"/>
  <c r="D443" i="2"/>
  <c r="A444" i="2"/>
  <c r="H444" i="2"/>
  <c r="B444" i="2"/>
  <c r="G444" i="2"/>
  <c r="C444" i="2"/>
  <c r="D444" i="2"/>
  <c r="E444" i="2"/>
  <c r="A445" i="2"/>
  <c r="H445" i="2"/>
  <c r="B445" i="2"/>
  <c r="G445" i="2"/>
  <c r="C445" i="2"/>
  <c r="E445" i="2"/>
  <c r="D445" i="2"/>
  <c r="A446" i="2"/>
  <c r="H446" i="2"/>
  <c r="B446" i="2"/>
  <c r="G446" i="2"/>
  <c r="C446" i="2"/>
  <c r="E446" i="2"/>
  <c r="D446" i="2"/>
  <c r="A447" i="2"/>
  <c r="H447" i="2"/>
  <c r="B447" i="2"/>
  <c r="G447" i="2"/>
  <c r="C447" i="2"/>
  <c r="E447" i="2"/>
  <c r="D447" i="2"/>
  <c r="A448" i="2"/>
  <c r="H448" i="2"/>
  <c r="B448" i="2"/>
  <c r="G448" i="2"/>
  <c r="C448" i="2"/>
  <c r="D448" i="2"/>
  <c r="E448" i="2"/>
  <c r="A449" i="2"/>
  <c r="H449" i="2"/>
  <c r="B449" i="2"/>
  <c r="G449" i="2"/>
  <c r="C449" i="2"/>
  <c r="D449" i="2"/>
  <c r="A450" i="2"/>
  <c r="H450" i="2"/>
  <c r="B450" i="2"/>
  <c r="G450" i="2"/>
  <c r="C450" i="2"/>
  <c r="E450" i="2"/>
  <c r="D450" i="2"/>
  <c r="A451" i="2"/>
  <c r="H451" i="2"/>
  <c r="B451" i="2"/>
  <c r="G451" i="2"/>
  <c r="C451" i="2"/>
  <c r="E451" i="2"/>
  <c r="D451" i="2"/>
  <c r="A452" i="2"/>
  <c r="H452" i="2"/>
  <c r="B452" i="2"/>
  <c r="G452" i="2"/>
  <c r="C452" i="2"/>
  <c r="D452" i="2"/>
  <c r="E452" i="2"/>
  <c r="A453" i="2"/>
  <c r="H453" i="2"/>
  <c r="B453" i="2"/>
  <c r="G453" i="2"/>
  <c r="C453" i="2"/>
  <c r="E453" i="2"/>
  <c r="D453" i="2"/>
  <c r="A454" i="2"/>
  <c r="H454" i="2"/>
  <c r="B454" i="2"/>
  <c r="G454" i="2"/>
  <c r="C454" i="2"/>
  <c r="E454" i="2"/>
  <c r="D454" i="2"/>
  <c r="A455" i="2"/>
  <c r="H455" i="2"/>
  <c r="B455" i="2"/>
  <c r="G455" i="2"/>
  <c r="C455" i="2"/>
  <c r="E455" i="2"/>
  <c r="D455" i="2"/>
  <c r="A456" i="2"/>
  <c r="H456" i="2"/>
  <c r="B456" i="2"/>
  <c r="G456" i="2"/>
  <c r="C456" i="2"/>
  <c r="D456" i="2"/>
  <c r="E456" i="2"/>
  <c r="A457" i="2"/>
  <c r="H457" i="2"/>
  <c r="B457" i="2"/>
  <c r="G457" i="2"/>
  <c r="C457" i="2"/>
  <c r="E457" i="2"/>
  <c r="D457" i="2"/>
  <c r="A458" i="2"/>
  <c r="H458" i="2"/>
  <c r="B458" i="2"/>
  <c r="G458" i="2"/>
  <c r="C458" i="2"/>
  <c r="E458" i="2"/>
  <c r="D458" i="2"/>
  <c r="A459" i="2"/>
  <c r="H459" i="2"/>
  <c r="B459" i="2"/>
  <c r="G459" i="2"/>
  <c r="C459" i="2"/>
  <c r="E459" i="2"/>
  <c r="D459" i="2"/>
  <c r="A460" i="2"/>
  <c r="H460" i="2"/>
  <c r="B460" i="2"/>
  <c r="G460" i="2"/>
  <c r="C460" i="2"/>
  <c r="D460" i="2"/>
  <c r="E460" i="2"/>
  <c r="A461" i="2"/>
  <c r="H461" i="2"/>
  <c r="B461" i="2"/>
  <c r="G461" i="2"/>
  <c r="C461" i="2"/>
  <c r="E461" i="2"/>
  <c r="D461" i="2"/>
  <c r="A462" i="2"/>
  <c r="H462" i="2"/>
  <c r="B462" i="2"/>
  <c r="G462" i="2"/>
  <c r="C462" i="2"/>
  <c r="E462" i="2"/>
  <c r="D462" i="2"/>
  <c r="A463" i="2"/>
  <c r="H463" i="2"/>
  <c r="B463" i="2"/>
  <c r="G463" i="2"/>
  <c r="C463" i="2"/>
  <c r="E463" i="2"/>
  <c r="D463" i="2"/>
  <c r="A464" i="2"/>
  <c r="H464" i="2"/>
  <c r="B464" i="2"/>
  <c r="G464" i="2"/>
  <c r="C464" i="2"/>
  <c r="D464" i="2"/>
  <c r="E464" i="2"/>
  <c r="A465" i="2"/>
  <c r="H465" i="2"/>
  <c r="B465" i="2"/>
  <c r="G465" i="2"/>
  <c r="C465" i="2"/>
  <c r="E465" i="2"/>
  <c r="D465" i="2"/>
  <c r="A466" i="2"/>
  <c r="H466" i="2"/>
  <c r="B466" i="2"/>
  <c r="G466" i="2"/>
  <c r="C466" i="2"/>
  <c r="E466" i="2"/>
  <c r="D466" i="2"/>
  <c r="A467" i="2"/>
  <c r="H467" i="2"/>
  <c r="B467" i="2"/>
  <c r="G467" i="2"/>
  <c r="C467" i="2"/>
  <c r="E467" i="2"/>
  <c r="D467" i="2"/>
  <c r="A468" i="2"/>
  <c r="H468" i="2"/>
  <c r="B468" i="2"/>
  <c r="G468" i="2"/>
  <c r="C468" i="2"/>
  <c r="D468" i="2"/>
  <c r="E468" i="2"/>
  <c r="A469" i="2"/>
  <c r="H469" i="2"/>
  <c r="B469" i="2"/>
  <c r="G469" i="2"/>
  <c r="C469" i="2"/>
  <c r="E469" i="2"/>
  <c r="D469" i="2"/>
  <c r="A470" i="2"/>
  <c r="H470" i="2"/>
  <c r="B470" i="2"/>
  <c r="G470" i="2"/>
  <c r="C470" i="2"/>
  <c r="E470" i="2"/>
  <c r="D470" i="2"/>
  <c r="A471" i="2"/>
  <c r="H471" i="2"/>
  <c r="B471" i="2"/>
  <c r="G471" i="2"/>
  <c r="C471" i="2"/>
  <c r="E471" i="2"/>
  <c r="D471" i="2"/>
  <c r="A472" i="2"/>
  <c r="H472" i="2"/>
  <c r="B472" i="2"/>
  <c r="G472" i="2"/>
  <c r="C472" i="2"/>
  <c r="D472" i="2"/>
  <c r="E472" i="2"/>
  <c r="A473" i="2"/>
  <c r="H473" i="2"/>
  <c r="B473" i="2"/>
  <c r="G473" i="2"/>
  <c r="C473" i="2"/>
  <c r="E473" i="2"/>
  <c r="D473" i="2"/>
  <c r="A474" i="2"/>
  <c r="H474" i="2"/>
  <c r="B474" i="2"/>
  <c r="G474" i="2"/>
  <c r="C474" i="2"/>
  <c r="E474" i="2"/>
  <c r="D474" i="2"/>
  <c r="A475" i="2"/>
  <c r="H475" i="2"/>
  <c r="B475" i="2"/>
  <c r="G475" i="2"/>
  <c r="C475" i="2"/>
  <c r="E475" i="2"/>
  <c r="D475" i="2"/>
  <c r="A476" i="2"/>
  <c r="H476" i="2"/>
  <c r="B476" i="2"/>
  <c r="G476" i="2"/>
  <c r="C476" i="2"/>
  <c r="D476" i="2"/>
  <c r="E476" i="2"/>
  <c r="A477" i="2"/>
  <c r="H477" i="2"/>
  <c r="B477" i="2"/>
  <c r="G477" i="2"/>
  <c r="C477" i="2"/>
  <c r="E477" i="2"/>
  <c r="D477" i="2"/>
  <c r="A478" i="2"/>
  <c r="H478" i="2"/>
  <c r="B478" i="2"/>
  <c r="G478" i="2"/>
  <c r="C478" i="2"/>
  <c r="E478" i="2"/>
  <c r="D478" i="2"/>
  <c r="A479" i="2"/>
  <c r="H479" i="2"/>
  <c r="B479" i="2"/>
  <c r="G479" i="2"/>
  <c r="C479" i="2"/>
  <c r="E479" i="2"/>
  <c r="D479" i="2"/>
  <c r="A480" i="2"/>
  <c r="H480" i="2"/>
  <c r="B480" i="2"/>
  <c r="G480" i="2"/>
  <c r="C480" i="2"/>
  <c r="D480" i="2"/>
  <c r="E480" i="2"/>
  <c r="A481" i="2"/>
  <c r="H481" i="2"/>
  <c r="B481" i="2"/>
  <c r="G481" i="2"/>
  <c r="C481" i="2"/>
  <c r="E481" i="2"/>
  <c r="D481" i="2"/>
  <c r="A482" i="2"/>
  <c r="H482" i="2"/>
  <c r="B482" i="2"/>
  <c r="G482" i="2"/>
  <c r="C482" i="2"/>
  <c r="E482" i="2"/>
  <c r="D482" i="2"/>
  <c r="A483" i="2"/>
  <c r="H483" i="2"/>
  <c r="B483" i="2"/>
  <c r="G483" i="2"/>
  <c r="C483" i="2"/>
  <c r="E483" i="2"/>
  <c r="D483" i="2"/>
  <c r="A484" i="2"/>
  <c r="H484" i="2"/>
  <c r="B484" i="2"/>
  <c r="G484" i="2"/>
  <c r="C484" i="2"/>
  <c r="D484" i="2"/>
  <c r="E484" i="2"/>
  <c r="A485" i="2"/>
  <c r="H485" i="2"/>
  <c r="B485" i="2"/>
  <c r="G485" i="2"/>
  <c r="C485" i="2"/>
  <c r="E485" i="2"/>
  <c r="D485" i="2"/>
  <c r="A486" i="2"/>
  <c r="H486" i="2"/>
  <c r="B486" i="2"/>
  <c r="G486" i="2"/>
  <c r="C486" i="2"/>
  <c r="E486" i="2"/>
  <c r="D486" i="2"/>
  <c r="A487" i="2"/>
  <c r="H487" i="2"/>
  <c r="B487" i="2"/>
  <c r="G487" i="2"/>
  <c r="C487" i="2"/>
  <c r="E487" i="2"/>
  <c r="D487" i="2"/>
  <c r="A488" i="2"/>
  <c r="H488" i="2"/>
  <c r="B488" i="2"/>
  <c r="G488" i="2"/>
  <c r="C488" i="2"/>
  <c r="D488" i="2"/>
  <c r="E488" i="2"/>
  <c r="A489" i="2"/>
  <c r="H489" i="2"/>
  <c r="B489" i="2"/>
  <c r="G489" i="2"/>
  <c r="C489" i="2"/>
  <c r="E489" i="2"/>
  <c r="D489" i="2"/>
  <c r="A490" i="2"/>
  <c r="H490" i="2"/>
  <c r="B490" i="2"/>
  <c r="G490" i="2"/>
  <c r="C490" i="2"/>
  <c r="E490" i="2"/>
  <c r="D490" i="2"/>
  <c r="A491" i="2"/>
  <c r="H491" i="2"/>
  <c r="B491" i="2"/>
  <c r="G491" i="2"/>
  <c r="C491" i="2"/>
  <c r="E491" i="2"/>
  <c r="D491" i="2"/>
  <c r="A492" i="2"/>
  <c r="H492" i="2"/>
  <c r="B492" i="2"/>
  <c r="G492" i="2"/>
  <c r="C492" i="2"/>
  <c r="D492" i="2"/>
  <c r="E492" i="2"/>
  <c r="A493" i="2"/>
  <c r="H493" i="2"/>
  <c r="B493" i="2"/>
  <c r="G493" i="2"/>
  <c r="C493" i="2"/>
  <c r="E493" i="2"/>
  <c r="D493" i="2"/>
  <c r="A494" i="2"/>
  <c r="H494" i="2"/>
  <c r="B494" i="2"/>
  <c r="G494" i="2"/>
  <c r="C494" i="2"/>
  <c r="E494" i="2"/>
  <c r="D494" i="2"/>
  <c r="A495" i="2"/>
  <c r="H495" i="2"/>
  <c r="B495" i="2"/>
  <c r="G495" i="2"/>
  <c r="C495" i="2"/>
  <c r="E495" i="2"/>
  <c r="D495" i="2"/>
  <c r="A496" i="2"/>
  <c r="H496" i="2"/>
  <c r="B496" i="2"/>
  <c r="G496" i="2"/>
  <c r="C496" i="2"/>
  <c r="D496" i="2"/>
  <c r="E496" i="2"/>
  <c r="A497" i="2"/>
  <c r="H497" i="2"/>
  <c r="B497" i="2"/>
  <c r="G497" i="2"/>
  <c r="C497" i="2"/>
  <c r="E497" i="2"/>
  <c r="D497" i="2"/>
  <c r="A498" i="2"/>
  <c r="H498" i="2"/>
  <c r="B498" i="2"/>
  <c r="G498" i="2"/>
  <c r="C498" i="2"/>
  <c r="E498" i="2"/>
  <c r="D498" i="2"/>
  <c r="A499" i="2"/>
  <c r="H499" i="2"/>
  <c r="B499" i="2"/>
  <c r="G499" i="2"/>
  <c r="C499" i="2"/>
  <c r="E499" i="2"/>
  <c r="D499" i="2"/>
  <c r="A500" i="2"/>
  <c r="H500" i="2"/>
  <c r="B500" i="2"/>
  <c r="G500" i="2"/>
  <c r="C500" i="2"/>
  <c r="D500" i="2"/>
  <c r="E500" i="2"/>
  <c r="A501" i="2"/>
  <c r="H501" i="2"/>
  <c r="B501" i="2"/>
  <c r="G501" i="2"/>
  <c r="C501" i="2"/>
  <c r="E501" i="2"/>
  <c r="D501" i="2"/>
  <c r="A502" i="2"/>
  <c r="H502" i="2"/>
  <c r="B502" i="2"/>
  <c r="G502" i="2"/>
  <c r="C502" i="2"/>
  <c r="E502" i="2"/>
  <c r="D502" i="2"/>
  <c r="A503" i="2"/>
  <c r="H503" i="2"/>
  <c r="B503" i="2"/>
  <c r="G503" i="2"/>
  <c r="C503" i="2"/>
  <c r="E503" i="2"/>
  <c r="D503" i="2"/>
  <c r="A504" i="2"/>
  <c r="H504" i="2"/>
  <c r="B504" i="2"/>
  <c r="G504" i="2"/>
  <c r="C504" i="2"/>
  <c r="D504" i="2"/>
  <c r="E504" i="2"/>
  <c r="A505" i="2"/>
  <c r="H505" i="2"/>
  <c r="B505" i="2"/>
  <c r="G505" i="2"/>
  <c r="C505" i="2"/>
  <c r="E505" i="2"/>
  <c r="D505" i="2"/>
  <c r="A506" i="2"/>
  <c r="H506" i="2"/>
  <c r="B506" i="2"/>
  <c r="G506" i="2"/>
  <c r="C506" i="2"/>
  <c r="E506" i="2"/>
  <c r="D506" i="2"/>
  <c r="A507" i="2"/>
  <c r="H507" i="2"/>
  <c r="B507" i="2"/>
  <c r="G507" i="2"/>
  <c r="C507" i="2"/>
  <c r="E507" i="2"/>
  <c r="D507" i="2"/>
  <c r="A508" i="2"/>
  <c r="H508" i="2"/>
  <c r="B508" i="2"/>
  <c r="G508" i="2"/>
  <c r="C508" i="2"/>
  <c r="D508" i="2"/>
  <c r="E508" i="2"/>
  <c r="A509" i="2"/>
  <c r="H509" i="2"/>
  <c r="B509" i="2"/>
  <c r="G509" i="2"/>
  <c r="C509" i="2"/>
  <c r="E509" i="2"/>
  <c r="D509" i="2"/>
  <c r="A510" i="2"/>
  <c r="H510" i="2"/>
  <c r="B510" i="2"/>
  <c r="G510" i="2"/>
  <c r="C510" i="2"/>
  <c r="E510" i="2"/>
  <c r="D510" i="2"/>
  <c r="A511" i="2"/>
  <c r="H511" i="2"/>
  <c r="B511" i="2"/>
  <c r="G511" i="2"/>
  <c r="C511" i="2"/>
  <c r="E511" i="2"/>
  <c r="D511" i="2"/>
  <c r="A512" i="2"/>
  <c r="H512" i="2"/>
  <c r="B512" i="2"/>
  <c r="G512" i="2"/>
  <c r="C512" i="2"/>
  <c r="D512" i="2"/>
  <c r="E512" i="2"/>
  <c r="A513" i="2"/>
  <c r="H513" i="2"/>
  <c r="B513" i="2"/>
  <c r="G513" i="2"/>
  <c r="C513" i="2"/>
  <c r="E513" i="2"/>
  <c r="D513" i="2"/>
  <c r="A514" i="2"/>
  <c r="H514" i="2"/>
  <c r="B514" i="2"/>
  <c r="G514" i="2"/>
  <c r="C514" i="2"/>
  <c r="E514" i="2"/>
  <c r="D514" i="2"/>
  <c r="A515" i="2"/>
  <c r="H515" i="2"/>
  <c r="B515" i="2"/>
  <c r="G515" i="2"/>
  <c r="C515" i="2"/>
  <c r="E515" i="2"/>
  <c r="D515" i="2"/>
  <c r="A516" i="2"/>
  <c r="H516" i="2"/>
  <c r="B516" i="2"/>
  <c r="G516" i="2"/>
  <c r="C516" i="2"/>
  <c r="D516" i="2"/>
  <c r="E516" i="2"/>
  <c r="A517" i="2"/>
  <c r="H517" i="2"/>
  <c r="B517" i="2"/>
  <c r="G517" i="2"/>
  <c r="C517" i="2"/>
  <c r="E517" i="2"/>
  <c r="D517" i="2"/>
  <c r="A518" i="2"/>
  <c r="H518" i="2"/>
  <c r="B518" i="2"/>
  <c r="G518" i="2"/>
  <c r="C518" i="2"/>
  <c r="E518" i="2"/>
  <c r="D518" i="2"/>
  <c r="A519" i="2"/>
  <c r="H519" i="2"/>
  <c r="B519" i="2"/>
  <c r="G519" i="2"/>
  <c r="C519" i="2"/>
  <c r="E519" i="2"/>
  <c r="D519" i="2"/>
  <c r="A520" i="2"/>
  <c r="H520" i="2"/>
  <c r="B520" i="2"/>
  <c r="G520" i="2"/>
  <c r="C520" i="2"/>
  <c r="D520" i="2"/>
  <c r="E520" i="2"/>
  <c r="A521" i="2"/>
  <c r="H521" i="2"/>
  <c r="B521" i="2"/>
  <c r="G521" i="2"/>
  <c r="C521" i="2"/>
  <c r="E521" i="2"/>
  <c r="D521" i="2"/>
  <c r="A522" i="2"/>
  <c r="H522" i="2"/>
  <c r="B522" i="2"/>
  <c r="G522" i="2"/>
  <c r="C522" i="2"/>
  <c r="E522" i="2"/>
  <c r="D522" i="2"/>
  <c r="A523" i="2"/>
  <c r="H523" i="2"/>
  <c r="B523" i="2"/>
  <c r="G523" i="2"/>
  <c r="C523" i="2"/>
  <c r="E523" i="2"/>
  <c r="D523" i="2"/>
  <c r="A524" i="2"/>
  <c r="H524" i="2"/>
  <c r="B524" i="2"/>
  <c r="G524" i="2"/>
  <c r="C524" i="2"/>
  <c r="D524" i="2"/>
  <c r="E524" i="2"/>
  <c r="A525" i="2"/>
  <c r="H525" i="2"/>
  <c r="B525" i="2"/>
  <c r="G525" i="2"/>
  <c r="C525" i="2"/>
  <c r="E525" i="2"/>
  <c r="D525" i="2"/>
  <c r="A526" i="2"/>
  <c r="H526" i="2"/>
  <c r="B526" i="2"/>
  <c r="G526" i="2"/>
  <c r="C526" i="2"/>
  <c r="E526" i="2"/>
  <c r="D526" i="2"/>
  <c r="A527" i="2"/>
  <c r="H527" i="2"/>
  <c r="B527" i="2"/>
  <c r="G527" i="2"/>
  <c r="C527" i="2"/>
  <c r="E527" i="2"/>
  <c r="D527" i="2"/>
  <c r="A528" i="2"/>
  <c r="H528" i="2"/>
  <c r="B528" i="2"/>
  <c r="G528" i="2"/>
  <c r="C528" i="2"/>
  <c r="D528" i="2"/>
  <c r="E528" i="2"/>
  <c r="A529" i="2"/>
  <c r="H529" i="2"/>
  <c r="B529" i="2"/>
  <c r="G529" i="2"/>
  <c r="C529" i="2"/>
  <c r="E529" i="2"/>
  <c r="D529" i="2"/>
  <c r="A530" i="2"/>
  <c r="H530" i="2"/>
  <c r="B530" i="2"/>
  <c r="G530" i="2"/>
  <c r="C530" i="2"/>
  <c r="E530" i="2"/>
  <c r="D530" i="2"/>
  <c r="A531" i="2"/>
  <c r="H531" i="2"/>
  <c r="B531" i="2"/>
  <c r="G531" i="2"/>
  <c r="C531" i="2"/>
  <c r="E531" i="2"/>
  <c r="D531" i="2"/>
  <c r="A532" i="2"/>
  <c r="H532" i="2"/>
  <c r="B532" i="2"/>
  <c r="G532" i="2"/>
  <c r="C532" i="2"/>
  <c r="D532" i="2"/>
  <c r="E532" i="2"/>
  <c r="A533" i="2"/>
  <c r="H533" i="2"/>
  <c r="B533" i="2"/>
  <c r="G533" i="2"/>
  <c r="C533" i="2"/>
  <c r="E533" i="2"/>
  <c r="D533" i="2"/>
  <c r="A534" i="2"/>
  <c r="H534" i="2"/>
  <c r="B534" i="2"/>
  <c r="G534" i="2"/>
  <c r="C534" i="2"/>
  <c r="E534" i="2"/>
  <c r="D534" i="2"/>
  <c r="A535" i="2"/>
  <c r="H535" i="2"/>
  <c r="B535" i="2"/>
  <c r="G535" i="2"/>
  <c r="C535" i="2"/>
  <c r="E535" i="2"/>
  <c r="D535" i="2"/>
  <c r="A536" i="2"/>
  <c r="H536" i="2"/>
  <c r="B536" i="2"/>
  <c r="G536" i="2"/>
  <c r="C536" i="2"/>
  <c r="D536" i="2"/>
  <c r="E536" i="2"/>
  <c r="A537" i="2"/>
  <c r="H537" i="2"/>
  <c r="B537" i="2"/>
  <c r="G537" i="2"/>
  <c r="C537" i="2"/>
  <c r="E537" i="2"/>
  <c r="D537" i="2"/>
  <c r="A538" i="2"/>
  <c r="H538" i="2"/>
  <c r="B538" i="2"/>
  <c r="G538" i="2"/>
  <c r="C538" i="2"/>
  <c r="E538" i="2"/>
  <c r="D538" i="2"/>
  <c r="A539" i="2"/>
  <c r="H539" i="2"/>
  <c r="B539" i="2"/>
  <c r="G539" i="2"/>
  <c r="C539" i="2"/>
  <c r="E539" i="2"/>
  <c r="D539" i="2"/>
  <c r="A540" i="2"/>
  <c r="H540" i="2"/>
  <c r="B540" i="2"/>
  <c r="G540" i="2"/>
  <c r="C540" i="2"/>
  <c r="D540" i="2"/>
  <c r="E540" i="2"/>
  <c r="A541" i="2"/>
  <c r="H541" i="2"/>
  <c r="B541" i="2"/>
  <c r="G541" i="2"/>
  <c r="C541" i="2"/>
  <c r="E541" i="2"/>
  <c r="D541" i="2"/>
  <c r="A542" i="2"/>
  <c r="H542" i="2"/>
  <c r="B542" i="2"/>
  <c r="G542" i="2"/>
  <c r="C542" i="2"/>
  <c r="E542" i="2"/>
  <c r="D542" i="2"/>
  <c r="A543" i="2"/>
  <c r="H543" i="2"/>
  <c r="B543" i="2"/>
  <c r="G543" i="2"/>
  <c r="C543" i="2"/>
  <c r="E543" i="2"/>
  <c r="D543" i="2"/>
  <c r="A544" i="2"/>
  <c r="H544" i="2"/>
  <c r="B544" i="2"/>
  <c r="G544" i="2"/>
  <c r="C544" i="2"/>
  <c r="D544" i="2"/>
  <c r="E544" i="2"/>
  <c r="A545" i="2"/>
  <c r="H545" i="2"/>
  <c r="B545" i="2"/>
  <c r="G545" i="2"/>
  <c r="C545" i="2"/>
  <c r="E545" i="2"/>
  <c r="D545" i="2"/>
  <c r="A546" i="2"/>
  <c r="H546" i="2"/>
  <c r="B546" i="2"/>
  <c r="G546" i="2"/>
  <c r="C546" i="2"/>
  <c r="E546" i="2"/>
  <c r="D546" i="2"/>
  <c r="A547" i="2"/>
  <c r="H547" i="2"/>
  <c r="B547" i="2"/>
  <c r="G547" i="2"/>
  <c r="C547" i="2"/>
  <c r="E547" i="2"/>
  <c r="D547" i="2"/>
  <c r="A548" i="2"/>
  <c r="H548" i="2"/>
  <c r="B548" i="2"/>
  <c r="G548" i="2"/>
  <c r="C548" i="2"/>
  <c r="D548" i="2"/>
  <c r="E548" i="2"/>
  <c r="A549" i="2"/>
  <c r="H549" i="2"/>
  <c r="B549" i="2"/>
  <c r="G549" i="2"/>
  <c r="C549" i="2"/>
  <c r="E549" i="2"/>
  <c r="D549" i="2"/>
  <c r="A550" i="2"/>
  <c r="H550" i="2"/>
  <c r="B550" i="2"/>
  <c r="G550" i="2"/>
  <c r="C550" i="2"/>
  <c r="E550" i="2"/>
  <c r="D550" i="2"/>
  <c r="A551" i="2"/>
  <c r="H551" i="2"/>
  <c r="B551" i="2"/>
  <c r="G551" i="2"/>
  <c r="C551" i="2"/>
  <c r="E551" i="2"/>
  <c r="D551" i="2"/>
  <c r="A552" i="2"/>
  <c r="H552" i="2"/>
  <c r="B552" i="2"/>
  <c r="G552" i="2"/>
  <c r="C552" i="2"/>
  <c r="D552" i="2"/>
  <c r="E552" i="2"/>
  <c r="A553" i="2"/>
  <c r="H553" i="2"/>
  <c r="B553" i="2"/>
  <c r="G553" i="2"/>
  <c r="C553" i="2"/>
  <c r="E553" i="2"/>
  <c r="D553" i="2"/>
  <c r="A554" i="2"/>
  <c r="H554" i="2"/>
  <c r="B554" i="2"/>
  <c r="G554" i="2"/>
  <c r="C554" i="2"/>
  <c r="E554" i="2"/>
  <c r="D554" i="2"/>
  <c r="A555" i="2"/>
  <c r="H555" i="2"/>
  <c r="B555" i="2"/>
  <c r="G555" i="2"/>
  <c r="C555" i="2"/>
  <c r="E555" i="2"/>
  <c r="D555" i="2"/>
  <c r="A556" i="2"/>
  <c r="H556" i="2"/>
  <c r="B556" i="2"/>
  <c r="G556" i="2"/>
  <c r="C556" i="2"/>
  <c r="D556" i="2"/>
  <c r="E556" i="2"/>
  <c r="A557" i="2"/>
  <c r="H557" i="2"/>
  <c r="B557" i="2"/>
  <c r="G557" i="2"/>
  <c r="C557" i="2"/>
  <c r="E557" i="2"/>
  <c r="D557" i="2"/>
  <c r="A558" i="2"/>
  <c r="H558" i="2"/>
  <c r="B558" i="2"/>
  <c r="G558" i="2"/>
  <c r="C558" i="2"/>
  <c r="E558" i="2"/>
  <c r="D558" i="2"/>
  <c r="A559" i="2"/>
  <c r="H559" i="2"/>
  <c r="B559" i="2"/>
  <c r="G559" i="2"/>
  <c r="C559" i="2"/>
  <c r="E559" i="2"/>
  <c r="D559" i="2"/>
  <c r="A560" i="2"/>
  <c r="H560" i="2"/>
  <c r="B560" i="2"/>
  <c r="G560" i="2"/>
  <c r="C560" i="2"/>
  <c r="D560" i="2"/>
  <c r="E560" i="2"/>
  <c r="A561" i="2"/>
  <c r="H561" i="2"/>
  <c r="B561" i="2"/>
  <c r="G561" i="2"/>
  <c r="C561" i="2"/>
  <c r="E561" i="2"/>
  <c r="D561" i="2"/>
  <c r="A562" i="2"/>
  <c r="H562" i="2"/>
  <c r="B562" i="2"/>
  <c r="G562" i="2"/>
  <c r="C562" i="2"/>
  <c r="E562" i="2"/>
  <c r="D562" i="2"/>
  <c r="A563" i="2"/>
  <c r="H563" i="2"/>
  <c r="B563" i="2"/>
  <c r="G563" i="2"/>
  <c r="C563" i="2"/>
  <c r="E563" i="2"/>
  <c r="D563" i="2"/>
  <c r="A564" i="2"/>
  <c r="H564" i="2"/>
  <c r="B564" i="2"/>
  <c r="G564" i="2"/>
  <c r="C564" i="2"/>
  <c r="D564" i="2"/>
  <c r="E564" i="2"/>
  <c r="A565" i="2"/>
  <c r="H565" i="2"/>
  <c r="B565" i="2"/>
  <c r="G565" i="2"/>
  <c r="C565" i="2"/>
  <c r="E565" i="2"/>
  <c r="D565" i="2"/>
  <c r="A566" i="2"/>
  <c r="H566" i="2"/>
  <c r="B566" i="2"/>
  <c r="G566" i="2"/>
  <c r="C566" i="2"/>
  <c r="E566" i="2"/>
  <c r="D566" i="2"/>
  <c r="A567" i="2"/>
  <c r="H567" i="2"/>
  <c r="B567" i="2"/>
  <c r="G567" i="2"/>
  <c r="C567" i="2"/>
  <c r="E567" i="2"/>
  <c r="D567" i="2"/>
  <c r="A568" i="2"/>
  <c r="H568" i="2"/>
  <c r="B568" i="2"/>
  <c r="G568" i="2"/>
  <c r="C568" i="2"/>
  <c r="D568" i="2"/>
  <c r="E568" i="2"/>
  <c r="A569" i="2"/>
  <c r="H569" i="2"/>
  <c r="B569" i="2"/>
  <c r="G569" i="2"/>
  <c r="C569" i="2"/>
  <c r="E569" i="2"/>
  <c r="D569" i="2"/>
  <c r="A570" i="2"/>
  <c r="H570" i="2"/>
  <c r="B570" i="2"/>
  <c r="G570" i="2"/>
  <c r="C570" i="2"/>
  <c r="E570" i="2"/>
  <c r="D570" i="2"/>
  <c r="A571" i="2"/>
  <c r="H571" i="2"/>
  <c r="B571" i="2"/>
  <c r="G571" i="2"/>
  <c r="C571" i="2"/>
  <c r="E571" i="2"/>
  <c r="D571" i="2"/>
  <c r="A572" i="2"/>
  <c r="H572" i="2"/>
  <c r="B572" i="2"/>
  <c r="G572" i="2"/>
  <c r="C572" i="2"/>
  <c r="D572" i="2"/>
  <c r="E572" i="2"/>
  <c r="A573" i="2"/>
  <c r="H573" i="2"/>
  <c r="B573" i="2"/>
  <c r="G573" i="2"/>
  <c r="C573" i="2"/>
  <c r="E573" i="2"/>
  <c r="D573" i="2"/>
  <c r="A574" i="2"/>
  <c r="H574" i="2"/>
  <c r="B574" i="2"/>
  <c r="G574" i="2"/>
  <c r="C574" i="2"/>
  <c r="E574" i="2"/>
  <c r="D574" i="2"/>
  <c r="A575" i="2"/>
  <c r="H575" i="2"/>
  <c r="B575" i="2"/>
  <c r="G575" i="2"/>
  <c r="C575" i="2"/>
  <c r="E575" i="2"/>
  <c r="D575" i="2"/>
  <c r="A576" i="2"/>
  <c r="H576" i="2"/>
  <c r="B576" i="2"/>
  <c r="G576" i="2"/>
  <c r="C576" i="2"/>
  <c r="D576" i="2"/>
  <c r="E576" i="2"/>
  <c r="A577" i="2"/>
  <c r="H577" i="2"/>
  <c r="B577" i="2"/>
  <c r="G577" i="2"/>
  <c r="C577" i="2"/>
  <c r="E577" i="2"/>
  <c r="D577" i="2"/>
  <c r="A578" i="2"/>
  <c r="H578" i="2"/>
  <c r="B578" i="2"/>
  <c r="G578" i="2"/>
  <c r="C578" i="2"/>
  <c r="E578" i="2"/>
  <c r="D578" i="2"/>
  <c r="A579" i="2"/>
  <c r="H579" i="2"/>
  <c r="B579" i="2"/>
  <c r="G579" i="2"/>
  <c r="C579" i="2"/>
  <c r="E579" i="2"/>
  <c r="D579" i="2"/>
  <c r="A580" i="2"/>
  <c r="H580" i="2"/>
  <c r="B580" i="2"/>
  <c r="G580" i="2"/>
  <c r="C580" i="2"/>
  <c r="D580" i="2"/>
  <c r="E580" i="2"/>
  <c r="A581" i="2"/>
  <c r="H581" i="2"/>
  <c r="B581" i="2"/>
  <c r="G581" i="2"/>
  <c r="C581" i="2"/>
  <c r="E581" i="2"/>
  <c r="D581" i="2"/>
  <c r="A582" i="2"/>
  <c r="H582" i="2"/>
  <c r="B582" i="2"/>
  <c r="G582" i="2"/>
  <c r="C582" i="2"/>
  <c r="E582" i="2"/>
  <c r="D582" i="2"/>
  <c r="A583" i="2"/>
  <c r="H583" i="2"/>
  <c r="B583" i="2"/>
  <c r="G583" i="2"/>
  <c r="C583" i="2"/>
  <c r="E583" i="2"/>
  <c r="D583" i="2"/>
  <c r="A584" i="2"/>
  <c r="H584" i="2"/>
  <c r="B584" i="2"/>
  <c r="G584" i="2"/>
  <c r="C584" i="2"/>
  <c r="D584" i="2"/>
  <c r="E584" i="2"/>
  <c r="A585" i="2"/>
  <c r="H585" i="2"/>
  <c r="B585" i="2"/>
  <c r="G585" i="2"/>
  <c r="C585" i="2"/>
  <c r="E585" i="2"/>
  <c r="D585" i="2"/>
  <c r="A586" i="2"/>
  <c r="H586" i="2"/>
  <c r="B586" i="2"/>
  <c r="G586" i="2"/>
  <c r="C586" i="2"/>
  <c r="E586" i="2"/>
  <c r="D586" i="2"/>
  <c r="A587" i="2"/>
  <c r="H587" i="2"/>
  <c r="B587" i="2"/>
  <c r="G587" i="2"/>
  <c r="C587" i="2"/>
  <c r="E587" i="2"/>
  <c r="D587" i="2"/>
  <c r="A588" i="2"/>
  <c r="H588" i="2"/>
  <c r="B588" i="2"/>
  <c r="G588" i="2"/>
  <c r="C588" i="2"/>
  <c r="D588" i="2"/>
  <c r="E588" i="2"/>
  <c r="A589" i="2"/>
  <c r="H589" i="2"/>
  <c r="B589" i="2"/>
  <c r="G589" i="2"/>
  <c r="C589" i="2"/>
  <c r="E589" i="2"/>
  <c r="D589" i="2"/>
  <c r="A590" i="2"/>
  <c r="H590" i="2"/>
  <c r="B590" i="2"/>
  <c r="G590" i="2"/>
  <c r="C590" i="2"/>
  <c r="E590" i="2"/>
  <c r="D590" i="2"/>
  <c r="A591" i="2"/>
  <c r="H591" i="2"/>
  <c r="B591" i="2"/>
  <c r="G591" i="2"/>
  <c r="C591" i="2"/>
  <c r="E591" i="2"/>
  <c r="D591" i="2"/>
  <c r="A592" i="2"/>
  <c r="H592" i="2"/>
  <c r="B592" i="2"/>
  <c r="G592" i="2"/>
  <c r="C592" i="2"/>
  <c r="D592" i="2"/>
  <c r="E592" i="2"/>
  <c r="A593" i="2"/>
  <c r="H593" i="2"/>
  <c r="B593" i="2"/>
  <c r="G593" i="2"/>
  <c r="C593" i="2"/>
  <c r="D593" i="2"/>
  <c r="A594" i="2"/>
  <c r="H594" i="2"/>
  <c r="B594" i="2"/>
  <c r="G594" i="2"/>
  <c r="C594" i="2"/>
  <c r="E594" i="2"/>
  <c r="D594" i="2"/>
  <c r="A595" i="2"/>
  <c r="H595" i="2"/>
  <c r="B595" i="2"/>
  <c r="G595" i="2"/>
  <c r="C595" i="2"/>
  <c r="E595" i="2"/>
  <c r="D595" i="2"/>
  <c r="A596" i="2"/>
  <c r="H596" i="2"/>
  <c r="B596" i="2"/>
  <c r="G596" i="2"/>
  <c r="C596" i="2"/>
  <c r="D596" i="2"/>
  <c r="E596" i="2"/>
  <c r="A597" i="2"/>
  <c r="H597" i="2"/>
  <c r="B597" i="2"/>
  <c r="G597" i="2"/>
  <c r="C597" i="2"/>
  <c r="E597" i="2"/>
  <c r="D597" i="2"/>
  <c r="A598" i="2"/>
  <c r="H598" i="2"/>
  <c r="B598" i="2"/>
  <c r="G598" i="2"/>
  <c r="C598" i="2"/>
  <c r="E598" i="2"/>
  <c r="D598" i="2"/>
  <c r="A599" i="2"/>
  <c r="H599" i="2"/>
  <c r="B599" i="2"/>
  <c r="G599" i="2"/>
  <c r="C599" i="2"/>
  <c r="E599" i="2"/>
  <c r="D599" i="2"/>
  <c r="A600" i="2"/>
  <c r="H600" i="2"/>
  <c r="B600" i="2"/>
  <c r="G600" i="2"/>
  <c r="C600" i="2"/>
  <c r="D600" i="2"/>
  <c r="E600" i="2"/>
  <c r="A601" i="2"/>
  <c r="H601" i="2"/>
  <c r="B601" i="2"/>
  <c r="G601" i="2"/>
  <c r="C601" i="2"/>
  <c r="E601" i="2"/>
  <c r="D601" i="2"/>
  <c r="A602" i="2"/>
  <c r="H602" i="2"/>
  <c r="B602" i="2"/>
  <c r="G602" i="2"/>
  <c r="C602" i="2"/>
  <c r="E602" i="2"/>
  <c r="D602" i="2"/>
  <c r="A603" i="2"/>
  <c r="H603" i="2"/>
  <c r="B603" i="2"/>
  <c r="G603" i="2"/>
  <c r="C603" i="2"/>
  <c r="E603" i="2"/>
  <c r="D603" i="2"/>
  <c r="A604" i="2"/>
  <c r="H604" i="2"/>
  <c r="B604" i="2"/>
  <c r="G604" i="2"/>
  <c r="C604" i="2"/>
  <c r="D604" i="2"/>
  <c r="E604" i="2"/>
  <c r="A605" i="2"/>
  <c r="H605" i="2"/>
  <c r="B605" i="2"/>
  <c r="G605" i="2"/>
  <c r="C605" i="2"/>
  <c r="E605" i="2"/>
  <c r="D605" i="2"/>
  <c r="A606" i="2"/>
  <c r="H606" i="2"/>
  <c r="B606" i="2"/>
  <c r="G606" i="2"/>
  <c r="C606" i="2"/>
  <c r="E606" i="2"/>
  <c r="D606" i="2"/>
  <c r="A607" i="2"/>
  <c r="H607" i="2"/>
  <c r="B607" i="2"/>
  <c r="G607" i="2"/>
  <c r="C607" i="2"/>
  <c r="E607" i="2"/>
  <c r="D607" i="2"/>
  <c r="A608" i="2"/>
  <c r="H608" i="2"/>
  <c r="B608" i="2"/>
  <c r="G608" i="2"/>
  <c r="C608" i="2"/>
  <c r="D608" i="2"/>
  <c r="E608" i="2"/>
  <c r="A609" i="2"/>
  <c r="H609" i="2"/>
  <c r="B609" i="2"/>
  <c r="G609" i="2"/>
  <c r="C609" i="2"/>
  <c r="E609" i="2"/>
  <c r="D609" i="2"/>
  <c r="A610" i="2"/>
  <c r="H610" i="2"/>
  <c r="B610" i="2"/>
  <c r="G610" i="2"/>
  <c r="C610" i="2"/>
  <c r="E610" i="2"/>
  <c r="D610" i="2"/>
  <c r="A611" i="2"/>
  <c r="H611" i="2"/>
  <c r="B611" i="2"/>
  <c r="G611" i="2"/>
  <c r="C611" i="2"/>
  <c r="E611" i="2"/>
  <c r="D611" i="2"/>
  <c r="A612" i="2"/>
  <c r="H612" i="2"/>
  <c r="B612" i="2"/>
  <c r="G612" i="2"/>
  <c r="C612" i="2"/>
  <c r="D612" i="2"/>
  <c r="E612" i="2"/>
  <c r="A613" i="2"/>
  <c r="H613" i="2"/>
  <c r="B613" i="2"/>
  <c r="G613" i="2"/>
  <c r="C613" i="2"/>
  <c r="E613" i="2"/>
  <c r="D613" i="2"/>
  <c r="A614" i="2"/>
  <c r="H614" i="2"/>
  <c r="B614" i="2"/>
  <c r="G614" i="2"/>
  <c r="C614" i="2"/>
  <c r="E614" i="2"/>
  <c r="D614" i="2"/>
  <c r="A615" i="2"/>
  <c r="H615" i="2"/>
  <c r="B615" i="2"/>
  <c r="G615" i="2"/>
  <c r="C615" i="2"/>
  <c r="E615" i="2"/>
  <c r="D615" i="2"/>
  <c r="A616" i="2"/>
  <c r="H616" i="2"/>
  <c r="B616" i="2"/>
  <c r="G616" i="2"/>
  <c r="C616" i="2"/>
  <c r="D616" i="2"/>
  <c r="E616" i="2"/>
  <c r="A617" i="2"/>
  <c r="H617" i="2"/>
  <c r="B617" i="2"/>
  <c r="G617" i="2"/>
  <c r="C617" i="2"/>
  <c r="E617" i="2"/>
  <c r="D617" i="2"/>
  <c r="A618" i="2"/>
  <c r="H618" i="2"/>
  <c r="B618" i="2"/>
  <c r="G618" i="2"/>
  <c r="C618" i="2"/>
  <c r="D618" i="2"/>
  <c r="A619" i="2"/>
  <c r="H619" i="2"/>
  <c r="B619" i="2"/>
  <c r="G619" i="2"/>
  <c r="C619" i="2"/>
  <c r="E619" i="2"/>
  <c r="D619" i="2"/>
  <c r="E449" i="2"/>
  <c r="E618" i="2"/>
  <c r="E438" i="2"/>
  <c r="E424" i="2"/>
  <c r="E593" i="2"/>
  <c r="S50" i="3"/>
  <c r="S42" i="3"/>
  <c r="C11" i="6"/>
  <c r="C11" i="5"/>
  <c r="C12" i="6"/>
  <c r="C12" i="5"/>
  <c r="C11" i="4"/>
  <c r="C12" i="4"/>
  <c r="C12" i="1"/>
  <c r="C11" i="7"/>
  <c r="C11" i="1"/>
  <c r="C12" i="7"/>
  <c r="O23" i="7" l="1"/>
  <c r="O27" i="7"/>
  <c r="O31" i="7"/>
  <c r="O35" i="7"/>
  <c r="O39" i="7"/>
  <c r="O43" i="7"/>
  <c r="O47" i="7"/>
  <c r="O51" i="7"/>
  <c r="O55" i="7"/>
  <c r="O59" i="7"/>
  <c r="O63" i="7"/>
  <c r="O67" i="7"/>
  <c r="O71" i="7"/>
  <c r="O75" i="7"/>
  <c r="O79" i="7"/>
  <c r="O83" i="7"/>
  <c r="O87" i="7"/>
  <c r="O91" i="7"/>
  <c r="O95" i="7"/>
  <c r="O99" i="7"/>
  <c r="O103" i="7"/>
  <c r="O107" i="7"/>
  <c r="O111" i="7"/>
  <c r="O115" i="7"/>
  <c r="O119" i="7"/>
  <c r="O123" i="7"/>
  <c r="O127" i="7"/>
  <c r="O131" i="7"/>
  <c r="O135" i="7"/>
  <c r="O139" i="7"/>
  <c r="O143" i="7"/>
  <c r="O147" i="7"/>
  <c r="O151" i="7"/>
  <c r="O155" i="7"/>
  <c r="O21" i="7"/>
  <c r="O25" i="7"/>
  <c r="O29" i="7"/>
  <c r="O33" i="7"/>
  <c r="O37" i="7"/>
  <c r="O41" i="7"/>
  <c r="O45" i="7"/>
  <c r="O49" i="7"/>
  <c r="O53" i="7"/>
  <c r="O57" i="7"/>
  <c r="O61" i="7"/>
  <c r="O65" i="7"/>
  <c r="O69" i="7"/>
  <c r="O73" i="7"/>
  <c r="O77" i="7"/>
  <c r="O81" i="7"/>
  <c r="O85" i="7"/>
  <c r="O89" i="7"/>
  <c r="O93" i="7"/>
  <c r="O97" i="7"/>
  <c r="O101" i="7"/>
  <c r="O105" i="7"/>
  <c r="O109" i="7"/>
  <c r="O113" i="7"/>
  <c r="O117" i="7"/>
  <c r="O121" i="7"/>
  <c r="O125" i="7"/>
  <c r="O129" i="7"/>
  <c r="O133" i="7"/>
  <c r="O137" i="7"/>
  <c r="O141" i="7"/>
  <c r="O145" i="7"/>
  <c r="O149" i="7"/>
  <c r="O153" i="7"/>
  <c r="O42" i="7"/>
  <c r="O44" i="7"/>
  <c r="O74" i="7"/>
  <c r="O76" i="7"/>
  <c r="O157" i="7"/>
  <c r="O160" i="7"/>
  <c r="O163" i="7"/>
  <c r="O166" i="7"/>
  <c r="O176" i="7"/>
  <c r="O179" i="7"/>
  <c r="O182" i="7"/>
  <c r="O200" i="7"/>
  <c r="O204" i="7"/>
  <c r="O208" i="7"/>
  <c r="O38" i="7"/>
  <c r="O40" i="7"/>
  <c r="O34" i="7"/>
  <c r="O36" i="7"/>
  <c r="O66" i="7"/>
  <c r="O68" i="7"/>
  <c r="O98" i="7"/>
  <c r="O100" i="7"/>
  <c r="O104" i="7"/>
  <c r="O108" i="7"/>
  <c r="O112" i="7"/>
  <c r="O116" i="7"/>
  <c r="O120" i="7"/>
  <c r="O124" i="7"/>
  <c r="O128" i="7"/>
  <c r="O132" i="7"/>
  <c r="O136" i="7"/>
  <c r="O140" i="7"/>
  <c r="O144" i="7"/>
  <c r="O148" i="7"/>
  <c r="O152" i="7"/>
  <c r="O159" i="7"/>
  <c r="O162" i="7"/>
  <c r="O172" i="7"/>
  <c r="O175" i="7"/>
  <c r="O178" i="7"/>
  <c r="O188" i="7"/>
  <c r="O203" i="7"/>
  <c r="O207" i="7"/>
  <c r="O211" i="7"/>
  <c r="O215" i="7"/>
  <c r="O219" i="7"/>
  <c r="O223" i="7"/>
  <c r="O227" i="7"/>
  <c r="O231" i="7"/>
  <c r="O234" i="7"/>
  <c r="O238" i="7"/>
  <c r="O242" i="7"/>
  <c r="O246" i="7"/>
  <c r="O250" i="7"/>
  <c r="O254" i="7"/>
  <c r="O258" i="7"/>
  <c r="O262" i="7"/>
  <c r="O266" i="7"/>
  <c r="O270" i="7"/>
  <c r="O274" i="7"/>
  <c r="O30" i="7"/>
  <c r="O32" i="7"/>
  <c r="O62" i="7"/>
  <c r="O64" i="7"/>
  <c r="O94" i="7"/>
  <c r="O96" i="7"/>
  <c r="O156" i="7"/>
  <c r="O165" i="7"/>
  <c r="O181" i="7"/>
  <c r="O191" i="7"/>
  <c r="O195" i="7"/>
  <c r="O26" i="7"/>
  <c r="O28" i="7"/>
  <c r="O58" i="7"/>
  <c r="O60" i="7"/>
  <c r="O90" i="7"/>
  <c r="O92" i="7"/>
  <c r="O158" i="7"/>
  <c r="O168" i="7"/>
  <c r="O171" i="7"/>
  <c r="O174" i="7"/>
  <c r="O184" i="7"/>
  <c r="O187" i="7"/>
  <c r="O22" i="7"/>
  <c r="O24" i="7"/>
  <c r="O54" i="7"/>
  <c r="O56" i="7"/>
  <c r="O86" i="7"/>
  <c r="O88" i="7"/>
  <c r="O50" i="7"/>
  <c r="O52" i="7"/>
  <c r="O82" i="7"/>
  <c r="O84" i="7"/>
  <c r="O164" i="7"/>
  <c r="O167" i="7"/>
  <c r="O170" i="7"/>
  <c r="O180" i="7"/>
  <c r="O183" i="7"/>
  <c r="O186" i="7"/>
  <c r="O201" i="7"/>
  <c r="O205" i="7"/>
  <c r="O209" i="7"/>
  <c r="O213" i="7"/>
  <c r="O217" i="7"/>
  <c r="O221" i="7"/>
  <c r="O225" i="7"/>
  <c r="O229" i="7"/>
  <c r="O232" i="7"/>
  <c r="O236" i="7"/>
  <c r="O240" i="7"/>
  <c r="O244" i="7"/>
  <c r="O248" i="7"/>
  <c r="O252" i="7"/>
  <c r="O256" i="7"/>
  <c r="O260" i="7"/>
  <c r="O264" i="7"/>
  <c r="O268" i="7"/>
  <c r="O272" i="7"/>
  <c r="O276" i="7"/>
  <c r="O110" i="7"/>
  <c r="O142" i="7"/>
  <c r="O189" i="7"/>
  <c r="O212" i="7"/>
  <c r="O220" i="7"/>
  <c r="O228" i="7"/>
  <c r="O130" i="7"/>
  <c r="O161" i="7"/>
  <c r="O196" i="7"/>
  <c r="O198" i="7"/>
  <c r="O118" i="7"/>
  <c r="O150" i="7"/>
  <c r="O185" i="7"/>
  <c r="O192" i="7"/>
  <c r="O194" i="7"/>
  <c r="O202" i="7"/>
  <c r="O214" i="7"/>
  <c r="O222" i="7"/>
  <c r="O230" i="7"/>
  <c r="O106" i="7"/>
  <c r="O138" i="7"/>
  <c r="O190" i="7"/>
  <c r="O237" i="7"/>
  <c r="O245" i="7"/>
  <c r="O253" i="7"/>
  <c r="O261" i="7"/>
  <c r="O269" i="7"/>
  <c r="O277" i="7"/>
  <c r="O281" i="7"/>
  <c r="O285" i="7"/>
  <c r="O289" i="7"/>
  <c r="O293" i="7"/>
  <c r="O297" i="7"/>
  <c r="O301" i="7"/>
  <c r="O305" i="7"/>
  <c r="O309" i="7"/>
  <c r="O313" i="7"/>
  <c r="O317" i="7"/>
  <c r="O321" i="7"/>
  <c r="O325" i="7"/>
  <c r="O329" i="7"/>
  <c r="O333" i="7"/>
  <c r="O337" i="7"/>
  <c r="O341" i="7"/>
  <c r="O126" i="7"/>
  <c r="O177" i="7"/>
  <c r="O199" i="7"/>
  <c r="O206" i="7"/>
  <c r="O216" i="7"/>
  <c r="O224" i="7"/>
  <c r="O72" i="7"/>
  <c r="O114" i="7"/>
  <c r="O146" i="7"/>
  <c r="O173" i="7"/>
  <c r="O239" i="7"/>
  <c r="O247" i="7"/>
  <c r="O255" i="7"/>
  <c r="O263" i="7"/>
  <c r="O271" i="7"/>
  <c r="O280" i="7"/>
  <c r="O284" i="7"/>
  <c r="O288" i="7"/>
  <c r="O292" i="7"/>
  <c r="O296" i="7"/>
  <c r="O300" i="7"/>
  <c r="O304" i="7"/>
  <c r="O308" i="7"/>
  <c r="O312" i="7"/>
  <c r="O316" i="7"/>
  <c r="O320" i="7"/>
  <c r="O324" i="7"/>
  <c r="O328" i="7"/>
  <c r="O332" i="7"/>
  <c r="O336" i="7"/>
  <c r="O340" i="7"/>
  <c r="O344" i="7"/>
  <c r="O348" i="7"/>
  <c r="O352" i="7"/>
  <c r="O356" i="7"/>
  <c r="O360" i="7"/>
  <c r="O364" i="7"/>
  <c r="O368" i="7"/>
  <c r="O372" i="7"/>
  <c r="O376" i="7"/>
  <c r="O48" i="7"/>
  <c r="O70" i="7"/>
  <c r="O80" i="7"/>
  <c r="O102" i="7"/>
  <c r="O134" i="7"/>
  <c r="O197" i="7"/>
  <c r="O210" i="7"/>
  <c r="O218" i="7"/>
  <c r="O226" i="7"/>
  <c r="O235" i="7"/>
  <c r="O251" i="7"/>
  <c r="O267" i="7"/>
  <c r="O283" i="7"/>
  <c r="O298" i="7"/>
  <c r="O315" i="7"/>
  <c r="O347" i="7"/>
  <c r="O363" i="7"/>
  <c r="O379" i="7"/>
  <c r="O385" i="7"/>
  <c r="O484" i="7"/>
  <c r="O488" i="7"/>
  <c r="O491" i="7"/>
  <c r="O193" i="7"/>
  <c r="O233" i="7"/>
  <c r="O249" i="7"/>
  <c r="O265" i="7"/>
  <c r="O295" i="7"/>
  <c r="O310" i="7"/>
  <c r="O330" i="7"/>
  <c r="O338" i="7"/>
  <c r="O350" i="7"/>
  <c r="O353" i="7"/>
  <c r="O366" i="7"/>
  <c r="O369" i="7"/>
  <c r="O388" i="7"/>
  <c r="O392" i="7"/>
  <c r="O396" i="7"/>
  <c r="O400" i="7"/>
  <c r="O404" i="7"/>
  <c r="O408" i="7"/>
  <c r="O412" i="7"/>
  <c r="O416" i="7"/>
  <c r="O278" i="7"/>
  <c r="O290" i="7"/>
  <c r="O307" i="7"/>
  <c r="O322" i="7"/>
  <c r="O327" i="7"/>
  <c r="O335" i="7"/>
  <c r="O343" i="7"/>
  <c r="O359" i="7"/>
  <c r="O375" i="7"/>
  <c r="O381" i="7"/>
  <c r="O384" i="7"/>
  <c r="O169" i="7"/>
  <c r="O287" i="7"/>
  <c r="O302" i="7"/>
  <c r="O319" i="7"/>
  <c r="O346" i="7"/>
  <c r="O349" i="7"/>
  <c r="O362" i="7"/>
  <c r="O365" i="7"/>
  <c r="O378" i="7"/>
  <c r="O387" i="7"/>
  <c r="O391" i="7"/>
  <c r="O395" i="7"/>
  <c r="O399" i="7"/>
  <c r="O403" i="7"/>
  <c r="O78" i="7"/>
  <c r="O243" i="7"/>
  <c r="O259" i="7"/>
  <c r="O282" i="7"/>
  <c r="O299" i="7"/>
  <c r="O314" i="7"/>
  <c r="O355" i="7"/>
  <c r="O371" i="7"/>
  <c r="O380" i="7"/>
  <c r="O383" i="7"/>
  <c r="O241" i="7"/>
  <c r="O257" i="7"/>
  <c r="O273" i="7"/>
  <c r="O275" i="7"/>
  <c r="O294" i="7"/>
  <c r="O311" i="7"/>
  <c r="O326" i="7"/>
  <c r="O334" i="7"/>
  <c r="O342" i="7"/>
  <c r="O345" i="7"/>
  <c r="O358" i="7"/>
  <c r="O361" i="7"/>
  <c r="O374" i="7"/>
  <c r="O377" i="7"/>
  <c r="O386" i="7"/>
  <c r="O390" i="7"/>
  <c r="O394" i="7"/>
  <c r="O398" i="7"/>
  <c r="O402" i="7"/>
  <c r="O406" i="7"/>
  <c r="O410" i="7"/>
  <c r="O414" i="7"/>
  <c r="O418" i="7"/>
  <c r="O422" i="7"/>
  <c r="O426" i="7"/>
  <c r="O430" i="7"/>
  <c r="O434" i="7"/>
  <c r="O438" i="7"/>
  <c r="O442" i="7"/>
  <c r="O446" i="7"/>
  <c r="O450" i="7"/>
  <c r="O454" i="7"/>
  <c r="O458" i="7"/>
  <c r="O462" i="7"/>
  <c r="O466" i="7"/>
  <c r="O470" i="7"/>
  <c r="O474" i="7"/>
  <c r="O478" i="7"/>
  <c r="O482" i="7"/>
  <c r="O493" i="7"/>
  <c r="O122" i="7"/>
  <c r="O279" i="7"/>
  <c r="O291" i="7"/>
  <c r="O306" i="7"/>
  <c r="O323" i="7"/>
  <c r="O331" i="7"/>
  <c r="O339" i="7"/>
  <c r="O351" i="7"/>
  <c r="O367" i="7"/>
  <c r="O407" i="7"/>
  <c r="O419" i="7"/>
  <c r="O421" i="7"/>
  <c r="O425" i="7"/>
  <c r="O429" i="7"/>
  <c r="O433" i="7"/>
  <c r="O437" i="7"/>
  <c r="O441" i="7"/>
  <c r="O445" i="7"/>
  <c r="O497" i="7"/>
  <c r="O501" i="7"/>
  <c r="O505" i="7"/>
  <c r="O509" i="7"/>
  <c r="O513" i="7"/>
  <c r="O517" i="7"/>
  <c r="O521" i="7"/>
  <c r="O525" i="7"/>
  <c r="O529" i="7"/>
  <c r="O533" i="7"/>
  <c r="O537" i="7"/>
  <c r="O393" i="7"/>
  <c r="O417" i="7"/>
  <c r="O449" i="7"/>
  <c r="O451" i="7"/>
  <c r="O459" i="7"/>
  <c r="O467" i="7"/>
  <c r="O475" i="7"/>
  <c r="O382" i="7"/>
  <c r="O405" i="7"/>
  <c r="O415" i="7"/>
  <c r="O456" i="7"/>
  <c r="O464" i="7"/>
  <c r="O472" i="7"/>
  <c r="O480" i="7"/>
  <c r="O496" i="7"/>
  <c r="O500" i="7"/>
  <c r="O504" i="7"/>
  <c r="O508" i="7"/>
  <c r="O512" i="7"/>
  <c r="O516" i="7"/>
  <c r="O520" i="7"/>
  <c r="O524" i="7"/>
  <c r="O528" i="7"/>
  <c r="O532" i="7"/>
  <c r="O536" i="7"/>
  <c r="O540" i="7"/>
  <c r="O544" i="7"/>
  <c r="O548" i="7"/>
  <c r="O552" i="7"/>
  <c r="O556" i="7"/>
  <c r="O560" i="7"/>
  <c r="O564" i="7"/>
  <c r="O568" i="7"/>
  <c r="O572" i="7"/>
  <c r="O576" i="7"/>
  <c r="O580" i="7"/>
  <c r="O584" i="7"/>
  <c r="O588" i="7"/>
  <c r="O592" i="7"/>
  <c r="O596" i="7"/>
  <c r="O600" i="7"/>
  <c r="O604" i="7"/>
  <c r="O608" i="7"/>
  <c r="O453" i="7"/>
  <c r="O461" i="7"/>
  <c r="O469" i="7"/>
  <c r="O477" i="7"/>
  <c r="O490" i="7"/>
  <c r="O397" i="7"/>
  <c r="O413" i="7"/>
  <c r="O424" i="7"/>
  <c r="O428" i="7"/>
  <c r="O432" i="7"/>
  <c r="O436" i="7"/>
  <c r="O440" i="7"/>
  <c r="O444" i="7"/>
  <c r="O448" i="7"/>
  <c r="O487" i="7"/>
  <c r="O492" i="7"/>
  <c r="O495" i="7"/>
  <c r="O499" i="7"/>
  <c r="O503" i="7"/>
  <c r="O507" i="7"/>
  <c r="O511" i="7"/>
  <c r="O515" i="7"/>
  <c r="O519" i="7"/>
  <c r="O523" i="7"/>
  <c r="O527" i="7"/>
  <c r="O154" i="7"/>
  <c r="O354" i="7"/>
  <c r="O357" i="7"/>
  <c r="O411" i="7"/>
  <c r="O420" i="7"/>
  <c r="O455" i="7"/>
  <c r="O286" i="7"/>
  <c r="O303" i="7"/>
  <c r="O370" i="7"/>
  <c r="O373" i="7"/>
  <c r="O389" i="7"/>
  <c r="O452" i="7"/>
  <c r="O460" i="7"/>
  <c r="O468" i="7"/>
  <c r="O476" i="7"/>
  <c r="O494" i="7"/>
  <c r="O498" i="7"/>
  <c r="O502" i="7"/>
  <c r="O506" i="7"/>
  <c r="O510" i="7"/>
  <c r="O514" i="7"/>
  <c r="O518" i="7"/>
  <c r="O522" i="7"/>
  <c r="O526" i="7"/>
  <c r="O530" i="7"/>
  <c r="O534" i="7"/>
  <c r="O538" i="7"/>
  <c r="O542" i="7"/>
  <c r="O546" i="7"/>
  <c r="O550" i="7"/>
  <c r="O554" i="7"/>
  <c r="O558" i="7"/>
  <c r="O562" i="7"/>
  <c r="O566" i="7"/>
  <c r="O570" i="7"/>
  <c r="O574" i="7"/>
  <c r="O578" i="7"/>
  <c r="O582" i="7"/>
  <c r="O586" i="7"/>
  <c r="O590" i="7"/>
  <c r="O594" i="7"/>
  <c r="O598" i="7"/>
  <c r="O602" i="7"/>
  <c r="O606" i="7"/>
  <c r="O439" i="7"/>
  <c r="O609" i="7"/>
  <c r="O613" i="7"/>
  <c r="O617" i="7"/>
  <c r="O621" i="7"/>
  <c r="O625" i="7"/>
  <c r="O629" i="7"/>
  <c r="O632" i="7"/>
  <c r="O427" i="7"/>
  <c r="O463" i="7"/>
  <c r="O465" i="7"/>
  <c r="O479" i="7"/>
  <c r="O481" i="7"/>
  <c r="O539" i="7"/>
  <c r="O547" i="7"/>
  <c r="O555" i="7"/>
  <c r="O563" i="7"/>
  <c r="O571" i="7"/>
  <c r="O579" i="7"/>
  <c r="O587" i="7"/>
  <c r="O595" i="7"/>
  <c r="O603" i="7"/>
  <c r="O636" i="7"/>
  <c r="O640" i="7"/>
  <c r="O644" i="7"/>
  <c r="O648" i="7"/>
  <c r="O652" i="7"/>
  <c r="O656" i="7"/>
  <c r="O660" i="7"/>
  <c r="O447" i="7"/>
  <c r="O612" i="7"/>
  <c r="O616" i="7"/>
  <c r="O620" i="7"/>
  <c r="O624" i="7"/>
  <c r="O628" i="7"/>
  <c r="O435" i="7"/>
  <c r="O486" i="7"/>
  <c r="O541" i="7"/>
  <c r="O549" i="7"/>
  <c r="O557" i="7"/>
  <c r="O565" i="7"/>
  <c r="O573" i="7"/>
  <c r="O581" i="7"/>
  <c r="O589" i="7"/>
  <c r="O597" i="7"/>
  <c r="O605" i="7"/>
  <c r="O635" i="7"/>
  <c r="O639" i="7"/>
  <c r="O643" i="7"/>
  <c r="O647" i="7"/>
  <c r="O651" i="7"/>
  <c r="O655" i="7"/>
  <c r="O659" i="7"/>
  <c r="O663" i="7"/>
  <c r="O318" i="7"/>
  <c r="O423" i="7"/>
  <c r="O489" i="7"/>
  <c r="O611" i="7"/>
  <c r="O615" i="7"/>
  <c r="O619" i="7"/>
  <c r="O623" i="7"/>
  <c r="O627" i="7"/>
  <c r="O631" i="7"/>
  <c r="O409" i="7"/>
  <c r="O443" i="7"/>
  <c r="O457" i="7"/>
  <c r="O471" i="7"/>
  <c r="O473" i="7"/>
  <c r="O531" i="7"/>
  <c r="O543" i="7"/>
  <c r="O551" i="7"/>
  <c r="O559" i="7"/>
  <c r="O567" i="7"/>
  <c r="O575" i="7"/>
  <c r="O583" i="7"/>
  <c r="O591" i="7"/>
  <c r="O599" i="7"/>
  <c r="O607" i="7"/>
  <c r="O634" i="7"/>
  <c r="O638" i="7"/>
  <c r="O642" i="7"/>
  <c r="O646" i="7"/>
  <c r="O650" i="7"/>
  <c r="O654" i="7"/>
  <c r="O658" i="7"/>
  <c r="O662" i="7"/>
  <c r="O431" i="7"/>
  <c r="O483" i="7"/>
  <c r="O485" i="7"/>
  <c r="O610" i="7"/>
  <c r="O614" i="7"/>
  <c r="O618" i="7"/>
  <c r="O535" i="7"/>
  <c r="O593" i="7"/>
  <c r="O626" i="7"/>
  <c r="O664" i="7"/>
  <c r="O669" i="7"/>
  <c r="O677" i="7"/>
  <c r="O685" i="7"/>
  <c r="O693" i="7"/>
  <c r="O701" i="7"/>
  <c r="O709" i="7"/>
  <c r="O717" i="7"/>
  <c r="O725" i="7"/>
  <c r="O729" i="7"/>
  <c r="O733" i="7"/>
  <c r="O737" i="7"/>
  <c r="O741" i="7"/>
  <c r="O745" i="7"/>
  <c r="O749" i="7"/>
  <c r="O751" i="7"/>
  <c r="O757" i="7"/>
  <c r="O585" i="7"/>
  <c r="O622" i="7"/>
  <c r="O637" i="7"/>
  <c r="O653" i="7"/>
  <c r="O666" i="7"/>
  <c r="O674" i="7"/>
  <c r="O682" i="7"/>
  <c r="O690" i="7"/>
  <c r="O698" i="7"/>
  <c r="O706" i="7"/>
  <c r="O714" i="7"/>
  <c r="O722" i="7"/>
  <c r="O577" i="7"/>
  <c r="O671" i="7"/>
  <c r="O679" i="7"/>
  <c r="O687" i="7"/>
  <c r="O695" i="7"/>
  <c r="O703" i="7"/>
  <c r="O711" i="7"/>
  <c r="O719" i="7"/>
  <c r="O728" i="7"/>
  <c r="O732" i="7"/>
  <c r="O736" i="7"/>
  <c r="O740" i="7"/>
  <c r="O744" i="7"/>
  <c r="O748" i="7"/>
  <c r="O750" i="7"/>
  <c r="O754" i="7"/>
  <c r="O569" i="7"/>
  <c r="O633" i="7"/>
  <c r="O649" i="7"/>
  <c r="O668" i="7"/>
  <c r="O676" i="7"/>
  <c r="O684" i="7"/>
  <c r="O692" i="7"/>
  <c r="O700" i="7"/>
  <c r="O708" i="7"/>
  <c r="O716" i="7"/>
  <c r="O724" i="7"/>
  <c r="O561" i="7"/>
  <c r="O665" i="7"/>
  <c r="O673" i="7"/>
  <c r="O681" i="7"/>
  <c r="O689" i="7"/>
  <c r="O697" i="7"/>
  <c r="O705" i="7"/>
  <c r="O713" i="7"/>
  <c r="O721" i="7"/>
  <c r="O727" i="7"/>
  <c r="O731" i="7"/>
  <c r="O735" i="7"/>
  <c r="O739" i="7"/>
  <c r="O743" i="7"/>
  <c r="O747" i="7"/>
  <c r="O756" i="7"/>
  <c r="O753" i="7"/>
  <c r="O553" i="7"/>
  <c r="O645" i="7"/>
  <c r="O661" i="7"/>
  <c r="O670" i="7"/>
  <c r="O678" i="7"/>
  <c r="O686" i="7"/>
  <c r="O694" i="7"/>
  <c r="O702" i="7"/>
  <c r="O710" i="7"/>
  <c r="O718" i="7"/>
  <c r="O401" i="7"/>
  <c r="O545" i="7"/>
  <c r="O667" i="7"/>
  <c r="O675" i="7"/>
  <c r="O683" i="7"/>
  <c r="O691" i="7"/>
  <c r="O699" i="7"/>
  <c r="O707" i="7"/>
  <c r="O715" i="7"/>
  <c r="O723" i="7"/>
  <c r="O726" i="7"/>
  <c r="O730" i="7"/>
  <c r="O734" i="7"/>
  <c r="O738" i="7"/>
  <c r="O742" i="7"/>
  <c r="O746" i="7"/>
  <c r="O755" i="7"/>
  <c r="O752" i="7"/>
  <c r="O46" i="7"/>
  <c r="O601" i="7"/>
  <c r="O630" i="7"/>
  <c r="O641" i="7"/>
  <c r="O657" i="7"/>
  <c r="O672" i="7"/>
  <c r="O680" i="7"/>
  <c r="O688" i="7"/>
  <c r="O696" i="7"/>
  <c r="O704" i="7"/>
  <c r="O712" i="7"/>
  <c r="O720" i="7"/>
  <c r="O752" i="6"/>
  <c r="O751" i="6"/>
  <c r="O757" i="6"/>
  <c r="O750" i="6"/>
  <c r="O754" i="6"/>
  <c r="O753" i="6"/>
  <c r="E182" i="2"/>
  <c r="E166" i="2"/>
  <c r="E151" i="2"/>
  <c r="E55" i="2"/>
  <c r="F349" i="1"/>
  <c r="G349" i="1" s="1"/>
  <c r="I349" i="1" s="1"/>
  <c r="F340" i="1"/>
  <c r="G340" i="1" s="1"/>
  <c r="I340" i="1" s="1"/>
  <c r="F47" i="1"/>
  <c r="G47" i="1" s="1"/>
  <c r="J47" i="1" s="1"/>
  <c r="E377" i="2"/>
  <c r="E217" i="2"/>
  <c r="E89" i="2"/>
  <c r="E258" i="2"/>
  <c r="E203" i="2"/>
  <c r="E178" i="2"/>
  <c r="E74" i="2"/>
  <c r="E397" i="2"/>
  <c r="E116" i="2"/>
  <c r="E221" i="2"/>
  <c r="E157" i="2"/>
  <c r="E141" i="2"/>
  <c r="O733" i="5"/>
  <c r="O732" i="5"/>
  <c r="O738" i="5"/>
  <c r="O731" i="5"/>
  <c r="O735" i="5"/>
  <c r="O734" i="5"/>
  <c r="O723" i="4"/>
  <c r="O722" i="4"/>
  <c r="O728" i="4"/>
  <c r="O721" i="4"/>
  <c r="O725" i="4"/>
  <c r="O724" i="4"/>
  <c r="O704" i="1"/>
  <c r="O703" i="1"/>
  <c r="O709" i="1"/>
  <c r="O702" i="1"/>
  <c r="O706" i="1"/>
  <c r="O705" i="1"/>
  <c r="O23" i="4"/>
  <c r="O21" i="4"/>
  <c r="O105" i="4"/>
  <c r="O35" i="4"/>
  <c r="O50" i="4"/>
  <c r="O66" i="4"/>
  <c r="O82" i="4"/>
  <c r="O211" i="4"/>
  <c r="O103" i="4"/>
  <c r="O135" i="4"/>
  <c r="O218" i="4"/>
  <c r="O94" i="4"/>
  <c r="O228" i="4"/>
  <c r="O270" i="4"/>
  <c r="O302" i="4"/>
  <c r="O334" i="4"/>
  <c r="O366" i="4"/>
  <c r="O39" i="4"/>
  <c r="O37" i="4"/>
  <c r="O113" i="4"/>
  <c r="O33" i="4"/>
  <c r="O54" i="4"/>
  <c r="O70" i="4"/>
  <c r="O88" i="4"/>
  <c r="O29" i="4"/>
  <c r="O111" i="4"/>
  <c r="O27" i="4"/>
  <c r="O226" i="4"/>
  <c r="O110" i="4"/>
  <c r="O240" i="4"/>
  <c r="O278" i="4"/>
  <c r="O310" i="4"/>
  <c r="O342" i="4"/>
  <c r="O374" i="4"/>
  <c r="O209" i="4"/>
  <c r="O101" i="4"/>
  <c r="O40" i="4"/>
  <c r="O60" i="4"/>
  <c r="O80" i="4"/>
  <c r="O36" i="4"/>
  <c r="O123" i="4"/>
  <c r="O214" i="4"/>
  <c r="O118" i="4"/>
  <c r="O258" i="4"/>
  <c r="O298" i="4"/>
  <c r="O346" i="4"/>
  <c r="O489" i="4"/>
  <c r="O647" i="4"/>
  <c r="O168" i="4"/>
  <c r="O221" i="4"/>
  <c r="O401" i="4"/>
  <c r="O433" i="4"/>
  <c r="O465" i="4"/>
  <c r="O504" i="4"/>
  <c r="O536" i="4"/>
  <c r="O63" i="4"/>
  <c r="O100" i="4"/>
  <c r="O147" i="4"/>
  <c r="O163" i="4"/>
  <c r="O257" i="4"/>
  <c r="O289" i="4"/>
  <c r="O321" i="4"/>
  <c r="O353" i="4"/>
  <c r="O484" i="4"/>
  <c r="O190" i="4"/>
  <c r="O392" i="4"/>
  <c r="O424" i="4"/>
  <c r="O456" i="4"/>
  <c r="O495" i="4"/>
  <c r="O527" i="4"/>
  <c r="O560" i="4"/>
  <c r="O608" i="4"/>
  <c r="O213" i="4"/>
  <c r="O109" i="4"/>
  <c r="O42" i="4"/>
  <c r="O62" i="4"/>
  <c r="O84" i="4"/>
  <c r="O87" i="4"/>
  <c r="O127" i="4"/>
  <c r="O222" i="4"/>
  <c r="O126" i="4"/>
  <c r="O262" i="4"/>
  <c r="O306" i="4"/>
  <c r="O350" i="4"/>
  <c r="O617" i="4"/>
  <c r="O651" i="4"/>
  <c r="O170" i="4"/>
  <c r="O243" i="4"/>
  <c r="O405" i="4"/>
  <c r="O437" i="4"/>
  <c r="O469" i="4"/>
  <c r="O508" i="4"/>
  <c r="O540" i="4"/>
  <c r="O67" i="4"/>
  <c r="O108" i="4"/>
  <c r="O149" i="4"/>
  <c r="O179" i="4"/>
  <c r="O261" i="4"/>
  <c r="O293" i="4"/>
  <c r="O325" i="4"/>
  <c r="O357" i="4"/>
  <c r="O488" i="4"/>
  <c r="O197" i="4"/>
  <c r="O396" i="4"/>
  <c r="O428" i="4"/>
  <c r="O460" i="4"/>
  <c r="O499" i="4"/>
  <c r="O531" i="4"/>
  <c r="O567" i="4"/>
  <c r="O612" i="4"/>
  <c r="O98" i="4"/>
  <c r="O220" i="4"/>
  <c r="O268" i="4"/>
  <c r="O300" i="4"/>
  <c r="O332" i="4"/>
  <c r="O364" i="4"/>
  <c r="O632" i="4"/>
  <c r="O665" i="4"/>
  <c r="O208" i="4"/>
  <c r="O399" i="4"/>
  <c r="O431" i="4"/>
  <c r="O463" i="4"/>
  <c r="O506" i="4"/>
  <c r="O538" i="4"/>
  <c r="O69" i="4"/>
  <c r="O128" i="4"/>
  <c r="O217" i="4"/>
  <c r="O117" i="4"/>
  <c r="O44" i="4"/>
  <c r="O64" i="4"/>
  <c r="O22" i="4"/>
  <c r="O91" i="4"/>
  <c r="O131" i="4"/>
  <c r="O230" i="4"/>
  <c r="O136" i="4"/>
  <c r="O266" i="4"/>
  <c r="O314" i="4"/>
  <c r="O354" i="4"/>
  <c r="O622" i="4"/>
  <c r="O655" i="4"/>
  <c r="O177" i="4"/>
  <c r="O246" i="4"/>
  <c r="O409" i="4"/>
  <c r="O441" i="4"/>
  <c r="O473" i="4"/>
  <c r="O512" i="4"/>
  <c r="C15" i="4"/>
  <c r="O71" i="4"/>
  <c r="O116" i="4"/>
  <c r="O151" i="4"/>
  <c r="O195" i="4"/>
  <c r="O265" i="4"/>
  <c r="O297" i="4"/>
  <c r="O329" i="4"/>
  <c r="O361" i="4"/>
  <c r="O491" i="4"/>
  <c r="O199" i="4"/>
  <c r="O400" i="4"/>
  <c r="O432" i="4"/>
  <c r="O464" i="4"/>
  <c r="O503" i="4"/>
  <c r="O535" i="4"/>
  <c r="O573" i="4"/>
  <c r="O615" i="4"/>
  <c r="O28" i="4"/>
  <c r="O121" i="4"/>
  <c r="O46" i="4"/>
  <c r="O68" i="4"/>
  <c r="O31" i="4"/>
  <c r="O95" i="4"/>
  <c r="O139" i="4"/>
  <c r="O233" i="4"/>
  <c r="O175" i="4"/>
  <c r="O274" i="4"/>
  <c r="O318" i="4"/>
  <c r="O358" i="4"/>
  <c r="O626" i="4"/>
  <c r="O659" i="4"/>
  <c r="O184" i="4"/>
  <c r="O381" i="4"/>
  <c r="O413" i="4"/>
  <c r="O445" i="4"/>
  <c r="O477" i="4"/>
  <c r="O516" i="4"/>
  <c r="O32" i="4"/>
  <c r="O75" i="4"/>
  <c r="O124" i="4"/>
  <c r="O153" i="4"/>
  <c r="O224" i="4"/>
  <c r="O269" i="4"/>
  <c r="O301" i="4"/>
  <c r="O333" i="4"/>
  <c r="O365" i="4"/>
  <c r="O165" i="4"/>
  <c r="O204" i="4"/>
  <c r="O404" i="4"/>
  <c r="O436" i="4"/>
  <c r="O468" i="4"/>
  <c r="O507" i="4"/>
  <c r="O539" i="4"/>
  <c r="O577" i="4"/>
  <c r="O720" i="4"/>
  <c r="O114" i="4"/>
  <c r="O232" i="4"/>
  <c r="O276" i="4"/>
  <c r="O308" i="4"/>
  <c r="O340" i="4"/>
  <c r="O372" i="4"/>
  <c r="O641" i="4"/>
  <c r="O30" i="4"/>
  <c r="O89" i="4"/>
  <c r="O129" i="4"/>
  <c r="O52" i="4"/>
  <c r="O74" i="4"/>
  <c r="O203" i="4"/>
  <c r="O107" i="4"/>
  <c r="O202" i="4"/>
  <c r="O241" i="4"/>
  <c r="O231" i="4"/>
  <c r="O286" i="4"/>
  <c r="O326" i="4"/>
  <c r="O370" i="4"/>
  <c r="O635" i="4"/>
  <c r="O667" i="4"/>
  <c r="O193" i="4"/>
  <c r="O389" i="4"/>
  <c r="O421" i="4"/>
  <c r="O453" i="4"/>
  <c r="O492" i="4"/>
  <c r="O524" i="4"/>
  <c r="O51" i="4"/>
  <c r="O83" i="4"/>
  <c r="O141" i="4"/>
  <c r="O157" i="4"/>
  <c r="O236" i="4"/>
  <c r="O277" i="4"/>
  <c r="O309" i="4"/>
  <c r="O341" i="4"/>
  <c r="O373" i="4"/>
  <c r="O174" i="4"/>
  <c r="O242" i="4"/>
  <c r="O412" i="4"/>
  <c r="O444" i="4"/>
  <c r="O476" i="4"/>
  <c r="O515" i="4"/>
  <c r="O547" i="4"/>
  <c r="O594" i="4"/>
  <c r="O586" i="4"/>
  <c r="O130" i="4"/>
  <c r="O252" i="4"/>
  <c r="O284" i="4"/>
  <c r="O316" i="4"/>
  <c r="O348" i="4"/>
  <c r="O487" i="4"/>
  <c r="O649" i="4"/>
  <c r="O178" i="4"/>
  <c r="O383" i="4"/>
  <c r="O415" i="4"/>
  <c r="O447" i="4"/>
  <c r="O479" i="4"/>
  <c r="O522" i="4"/>
  <c r="O53" i="4"/>
  <c r="O96" i="4"/>
  <c r="O201" i="4"/>
  <c r="O93" i="4"/>
  <c r="O26" i="4"/>
  <c r="O56" i="4"/>
  <c r="O76" i="4"/>
  <c r="O207" i="4"/>
  <c r="O115" i="4"/>
  <c r="O206" i="4"/>
  <c r="O245" i="4"/>
  <c r="O250" i="4"/>
  <c r="O290" i="4"/>
  <c r="O330" i="4"/>
  <c r="O378" i="4"/>
  <c r="O639" i="4"/>
  <c r="O47" i="4"/>
  <c r="O200" i="4"/>
  <c r="O393" i="4"/>
  <c r="O425" i="4"/>
  <c r="O457" i="4"/>
  <c r="O496" i="4"/>
  <c r="O528" i="4"/>
  <c r="O55" i="4"/>
  <c r="O86" i="4"/>
  <c r="O143" i="4"/>
  <c r="O159" i="4"/>
  <c r="O249" i="4"/>
  <c r="O281" i="4"/>
  <c r="O313" i="4"/>
  <c r="O345" i="4"/>
  <c r="O377" i="4"/>
  <c r="O181" i="4"/>
  <c r="O384" i="4"/>
  <c r="O416" i="4"/>
  <c r="O448" i="4"/>
  <c r="O480" i="4"/>
  <c r="O519" i="4"/>
  <c r="O551" i="4"/>
  <c r="O598" i="4"/>
  <c r="O633" i="4"/>
  <c r="O137" i="4"/>
  <c r="O256" i="4"/>
  <c r="O288" i="4"/>
  <c r="O320" i="4"/>
  <c r="O352" i="4"/>
  <c r="O620" i="4"/>
  <c r="O653" i="4"/>
  <c r="O24" i="4"/>
  <c r="O119" i="4"/>
  <c r="O294" i="4"/>
  <c r="O134" i="4"/>
  <c r="O461" i="4"/>
  <c r="O92" i="4"/>
  <c r="O285" i="4"/>
  <c r="O188" i="4"/>
  <c r="O483" i="4"/>
  <c r="O45" i="4"/>
  <c r="O260" i="4"/>
  <c r="O324" i="4"/>
  <c r="O624" i="4"/>
  <c r="O176" i="4"/>
  <c r="O391" i="4"/>
  <c r="O435" i="4"/>
  <c r="O475" i="4"/>
  <c r="O530" i="4"/>
  <c r="O73" i="4"/>
  <c r="O142" i="4"/>
  <c r="O158" i="4"/>
  <c r="O259" i="4"/>
  <c r="O291" i="4"/>
  <c r="O323" i="4"/>
  <c r="O355" i="4"/>
  <c r="O490" i="4"/>
  <c r="O189" i="4"/>
  <c r="O382" i="4"/>
  <c r="O414" i="4"/>
  <c r="O446" i="4"/>
  <c r="O478" i="4"/>
  <c r="O517" i="4"/>
  <c r="O549" i="4"/>
  <c r="O596" i="4"/>
  <c r="O572" i="4"/>
  <c r="O552" i="4"/>
  <c r="O694" i="4"/>
  <c r="O578" i="4"/>
  <c r="O717" i="4"/>
  <c r="O623" i="4"/>
  <c r="O640" i="4"/>
  <c r="O656" i="4"/>
  <c r="O678" i="4"/>
  <c r="O544" i="4"/>
  <c r="O712" i="4"/>
  <c r="O680" i="4"/>
  <c r="O548" i="4"/>
  <c r="O714" i="4"/>
  <c r="O692" i="4"/>
  <c r="O282" i="4"/>
  <c r="O472" i="4"/>
  <c r="O312" i="4"/>
  <c r="O526" i="4"/>
  <c r="O351" i="4"/>
  <c r="O410" i="4"/>
  <c r="O550" i="4"/>
  <c r="O707" i="4"/>
  <c r="O587" i="4"/>
  <c r="O566" i="4"/>
  <c r="O48" i="4"/>
  <c r="O34" i="4"/>
  <c r="O322" i="4"/>
  <c r="O186" i="4"/>
  <c r="O481" i="4"/>
  <c r="O132" i="4"/>
  <c r="O305" i="4"/>
  <c r="O239" i="4"/>
  <c r="O511" i="4"/>
  <c r="O90" i="4"/>
  <c r="O264" i="4"/>
  <c r="O328" i="4"/>
  <c r="O628" i="4"/>
  <c r="O185" i="4"/>
  <c r="O395" i="4"/>
  <c r="O439" i="4"/>
  <c r="O494" i="4"/>
  <c r="O534" i="4"/>
  <c r="O77" i="4"/>
  <c r="O144" i="4"/>
  <c r="O160" i="4"/>
  <c r="O263" i="4"/>
  <c r="O295" i="4"/>
  <c r="O327" i="4"/>
  <c r="O359" i="4"/>
  <c r="O43" i="4"/>
  <c r="O196" i="4"/>
  <c r="O386" i="4"/>
  <c r="O418" i="4"/>
  <c r="O450" i="4"/>
  <c r="O482" i="4"/>
  <c r="O521" i="4"/>
  <c r="O553" i="4"/>
  <c r="O600" i="4"/>
  <c r="O597" i="4"/>
  <c r="O574" i="4"/>
  <c r="O564" i="4"/>
  <c r="O603" i="4"/>
  <c r="O727" i="4"/>
  <c r="O625" i="4"/>
  <c r="O642" i="4"/>
  <c r="O658" i="4"/>
  <c r="O686" i="4"/>
  <c r="O561" i="4"/>
  <c r="O718" i="4"/>
  <c r="O688" i="4"/>
  <c r="O568" i="4"/>
  <c r="O726" i="4"/>
  <c r="O589" i="4"/>
  <c r="O273" i="4"/>
  <c r="O387" i="4"/>
  <c r="O140" i="4"/>
  <c r="O486" i="4"/>
  <c r="O513" i="4"/>
  <c r="O621" i="4"/>
  <c r="O704" i="4"/>
  <c r="O58" i="4"/>
  <c r="O210" i="4"/>
  <c r="O338" i="4"/>
  <c r="O216" i="4"/>
  <c r="O500" i="4"/>
  <c r="O145" i="4"/>
  <c r="O317" i="4"/>
  <c r="O388" i="4"/>
  <c r="O523" i="4"/>
  <c r="O106" i="4"/>
  <c r="O272" i="4"/>
  <c r="O336" i="4"/>
  <c r="O637" i="4"/>
  <c r="O192" i="4"/>
  <c r="O403" i="4"/>
  <c r="O443" i="4"/>
  <c r="O498" i="4"/>
  <c r="O542" i="4"/>
  <c r="O81" i="4"/>
  <c r="O146" i="4"/>
  <c r="O162" i="4"/>
  <c r="O267" i="4"/>
  <c r="O299" i="4"/>
  <c r="O331" i="4"/>
  <c r="O363" i="4"/>
  <c r="O138" i="4"/>
  <c r="O198" i="4"/>
  <c r="O390" i="4"/>
  <c r="O422" i="4"/>
  <c r="O454" i="4"/>
  <c r="O493" i="4"/>
  <c r="O525" i="4"/>
  <c r="O557" i="4"/>
  <c r="O604" i="4"/>
  <c r="O674" i="4"/>
  <c r="O599" i="4"/>
  <c r="O569" i="4"/>
  <c r="O673" i="4"/>
  <c r="O559" i="4"/>
  <c r="O627" i="4"/>
  <c r="O644" i="4"/>
  <c r="O660" i="4"/>
  <c r="O697" i="4"/>
  <c r="O591" i="4"/>
  <c r="O618" i="4"/>
  <c r="O699" i="4"/>
  <c r="O595" i="4"/>
  <c r="O585" i="4"/>
  <c r="O684" i="4"/>
  <c r="O125" i="4"/>
  <c r="O172" i="4"/>
  <c r="O248" i="4"/>
  <c r="O471" i="4"/>
  <c r="O287" i="4"/>
  <c r="O247" i="4"/>
  <c r="O474" i="4"/>
  <c r="O706" i="4"/>
  <c r="O654" i="4"/>
  <c r="O702" i="4"/>
  <c r="O72" i="4"/>
  <c r="O237" i="4"/>
  <c r="O362" i="4"/>
  <c r="O385" i="4"/>
  <c r="O520" i="4"/>
  <c r="O155" i="4"/>
  <c r="O337" i="4"/>
  <c r="O408" i="4"/>
  <c r="O543" i="4"/>
  <c r="O122" i="4"/>
  <c r="O280" i="4"/>
  <c r="O344" i="4"/>
  <c r="O645" i="4"/>
  <c r="O194" i="4"/>
  <c r="O407" i="4"/>
  <c r="O451" i="4"/>
  <c r="O502" i="4"/>
  <c r="O25" i="4"/>
  <c r="O104" i="4"/>
  <c r="O148" i="4"/>
  <c r="O171" i="4"/>
  <c r="O271" i="4"/>
  <c r="O303" i="4"/>
  <c r="O335" i="4"/>
  <c r="O367" i="4"/>
  <c r="O164" i="4"/>
  <c r="O212" i="4"/>
  <c r="O394" i="4"/>
  <c r="O426" i="4"/>
  <c r="O458" i="4"/>
  <c r="O497" i="4"/>
  <c r="O529" i="4"/>
  <c r="O562" i="4"/>
  <c r="O610" i="4"/>
  <c r="O682" i="4"/>
  <c r="O671" i="4"/>
  <c r="O582" i="4"/>
  <c r="O681" i="4"/>
  <c r="O580" i="4"/>
  <c r="O629" i="4"/>
  <c r="O646" i="4"/>
  <c r="O662" i="4"/>
  <c r="O705" i="4"/>
  <c r="O609" i="4"/>
  <c r="O546" i="4"/>
  <c r="O709" i="4"/>
  <c r="O613" i="4"/>
  <c r="O588" i="4"/>
  <c r="O719" i="4"/>
  <c r="O449" i="4"/>
  <c r="O169" i="4"/>
  <c r="O319" i="4"/>
  <c r="O545" i="4"/>
  <c r="O670" i="4"/>
  <c r="O205" i="4"/>
  <c r="O78" i="4"/>
  <c r="O102" i="4"/>
  <c r="O485" i="4"/>
  <c r="O397" i="4"/>
  <c r="O532" i="4"/>
  <c r="O161" i="4"/>
  <c r="O349" i="4"/>
  <c r="O420" i="4"/>
  <c r="O555" i="4"/>
  <c r="O167" i="4"/>
  <c r="O292" i="4"/>
  <c r="O356" i="4"/>
  <c r="O657" i="4"/>
  <c r="O229" i="4"/>
  <c r="O411" i="4"/>
  <c r="O455" i="4"/>
  <c r="O510" i="4"/>
  <c r="O49" i="4"/>
  <c r="O112" i="4"/>
  <c r="O150" i="4"/>
  <c r="O187" i="4"/>
  <c r="O275" i="4"/>
  <c r="O307" i="4"/>
  <c r="O339" i="4"/>
  <c r="O371" i="4"/>
  <c r="O166" i="4"/>
  <c r="O219" i="4"/>
  <c r="O398" i="4"/>
  <c r="O430" i="4"/>
  <c r="O462" i="4"/>
  <c r="O501" i="4"/>
  <c r="O533" i="4"/>
  <c r="O571" i="4"/>
  <c r="O614" i="4"/>
  <c r="O690" i="4"/>
  <c r="O679" i="4"/>
  <c r="O554" i="4"/>
  <c r="O689" i="4"/>
  <c r="O607" i="4"/>
  <c r="O631" i="4"/>
  <c r="O648" i="4"/>
  <c r="O664" i="4"/>
  <c r="O693" i="4"/>
  <c r="O675" i="4"/>
  <c r="O563" i="4"/>
  <c r="O695" i="4"/>
  <c r="O677" i="4"/>
  <c r="O605" i="4"/>
  <c r="O676" i="4"/>
  <c r="O663" i="4"/>
  <c r="O376" i="4"/>
  <c r="O255" i="4"/>
  <c r="O442" i="4"/>
  <c r="O556" i="4"/>
  <c r="O672" i="4"/>
  <c r="O85" i="4"/>
  <c r="O38" i="4"/>
  <c r="O191" i="4"/>
  <c r="O630" i="4"/>
  <c r="O417" i="4"/>
  <c r="O41" i="4"/>
  <c r="O227" i="4"/>
  <c r="O369" i="4"/>
  <c r="O440" i="4"/>
  <c r="O583" i="4"/>
  <c r="O183" i="4"/>
  <c r="O296" i="4"/>
  <c r="O360" i="4"/>
  <c r="O661" i="4"/>
  <c r="O235" i="4"/>
  <c r="O419" i="4"/>
  <c r="O459" i="4"/>
  <c r="O514" i="4"/>
  <c r="O57" i="4"/>
  <c r="O120" i="4"/>
  <c r="O152" i="4"/>
  <c r="O244" i="4"/>
  <c r="O279" i="4"/>
  <c r="O311" i="4"/>
  <c r="O343" i="4"/>
  <c r="O375" i="4"/>
  <c r="O173" i="4"/>
  <c r="O225" i="4"/>
  <c r="O402" i="4"/>
  <c r="O434" i="4"/>
  <c r="O466" i="4"/>
  <c r="O505" i="4"/>
  <c r="O537" i="4"/>
  <c r="O575" i="4"/>
  <c r="O581" i="4"/>
  <c r="O701" i="4"/>
  <c r="O687" i="4"/>
  <c r="O576" i="4"/>
  <c r="O700" i="4"/>
  <c r="O616" i="4"/>
  <c r="O634" i="4"/>
  <c r="O650" i="4"/>
  <c r="O666" i="4"/>
  <c r="O570" i="4"/>
  <c r="O683" i="4"/>
  <c r="O593" i="4"/>
  <c r="O716" i="4"/>
  <c r="O685" i="4"/>
  <c r="O703" i="4"/>
  <c r="O713" i="4"/>
  <c r="O79" i="4"/>
  <c r="O65" i="4"/>
  <c r="O708" i="4"/>
  <c r="O97" i="4"/>
  <c r="O215" i="4"/>
  <c r="O254" i="4"/>
  <c r="O643" i="4"/>
  <c r="O429" i="4"/>
  <c r="O59" i="4"/>
  <c r="O253" i="4"/>
  <c r="O380" i="4"/>
  <c r="O452" i="4"/>
  <c r="O602" i="4"/>
  <c r="O223" i="4"/>
  <c r="O304" i="4"/>
  <c r="O368" i="4"/>
  <c r="O669" i="4"/>
  <c r="O238" i="4"/>
  <c r="O423" i="4"/>
  <c r="O467" i="4"/>
  <c r="O518" i="4"/>
  <c r="O61" i="4"/>
  <c r="O133" i="4"/>
  <c r="O154" i="4"/>
  <c r="O251" i="4"/>
  <c r="O283" i="4"/>
  <c r="O315" i="4"/>
  <c r="O347" i="4"/>
  <c r="O379" i="4"/>
  <c r="O180" i="4"/>
  <c r="O234" i="4"/>
  <c r="O406" i="4"/>
  <c r="O438" i="4"/>
  <c r="O470" i="4"/>
  <c r="O509" i="4"/>
  <c r="O541" i="4"/>
  <c r="O579" i="4"/>
  <c r="O590" i="4"/>
  <c r="O711" i="4"/>
  <c r="O698" i="4"/>
  <c r="O601" i="4"/>
  <c r="O710" i="4"/>
  <c r="O619" i="4"/>
  <c r="O636" i="4"/>
  <c r="O652" i="4"/>
  <c r="O668" i="4"/>
  <c r="O584" i="4"/>
  <c r="O691" i="4"/>
  <c r="O611" i="4"/>
  <c r="O558" i="4"/>
  <c r="O696" i="4"/>
  <c r="O715" i="4"/>
  <c r="O99" i="4"/>
  <c r="O565" i="4"/>
  <c r="O427" i="4"/>
  <c r="O156" i="4"/>
  <c r="O182" i="4"/>
  <c r="O592" i="4"/>
  <c r="O638" i="4"/>
  <c r="O606" i="4"/>
  <c r="O537" i="5"/>
  <c r="O24" i="5"/>
  <c r="O40" i="5"/>
  <c r="O56" i="5"/>
  <c r="O72" i="5"/>
  <c r="O92" i="5"/>
  <c r="O124" i="5"/>
  <c r="O106" i="5"/>
  <c r="O145" i="5"/>
  <c r="O177" i="5"/>
  <c r="O530" i="5"/>
  <c r="O602" i="5"/>
  <c r="O26" i="5"/>
  <c r="O42" i="5"/>
  <c r="O545" i="5"/>
  <c r="O695" i="5"/>
  <c r="O28" i="5"/>
  <c r="O44" i="5"/>
  <c r="O60" i="5"/>
  <c r="O76" i="5"/>
  <c r="O100" i="5"/>
  <c r="O25" i="5"/>
  <c r="O122" i="5"/>
  <c r="O153" i="5"/>
  <c r="O185" i="5"/>
  <c r="O543" i="5"/>
  <c r="O683" i="5"/>
  <c r="O34" i="5"/>
  <c r="O50" i="5"/>
  <c r="O535" i="5"/>
  <c r="O46" i="5"/>
  <c r="O68" i="5"/>
  <c r="O96" i="5"/>
  <c r="O57" i="5"/>
  <c r="O137" i="5"/>
  <c r="O181" i="5"/>
  <c r="O656" i="5"/>
  <c r="O115" i="5"/>
  <c r="O228" i="5"/>
  <c r="O263" i="5"/>
  <c r="O295" i="5"/>
  <c r="O327" i="5"/>
  <c r="O86" i="5"/>
  <c r="O136" i="5"/>
  <c r="O168" i="5"/>
  <c r="O199" i="5"/>
  <c r="O203" i="5"/>
  <c r="O234" i="5"/>
  <c r="O266" i="5"/>
  <c r="O298" i="5"/>
  <c r="O330" i="5"/>
  <c r="O362" i="5"/>
  <c r="O49" i="5"/>
  <c r="O127" i="5"/>
  <c r="O159" i="5"/>
  <c r="O191" i="5"/>
  <c r="O613" i="5"/>
  <c r="O202" i="5"/>
  <c r="O77" i="5"/>
  <c r="O138" i="5"/>
  <c r="O170" i="5"/>
  <c r="O27" i="5"/>
  <c r="O205" i="5"/>
  <c r="O236" i="5"/>
  <c r="O268" i="5"/>
  <c r="O300" i="5"/>
  <c r="O332" i="5"/>
  <c r="O364" i="5"/>
  <c r="O343" i="5"/>
  <c r="O404" i="5"/>
  <c r="O468" i="5"/>
  <c r="O409" i="5"/>
  <c r="O369" i="5"/>
  <c r="O430" i="5"/>
  <c r="O486" i="5"/>
  <c r="O411" i="5"/>
  <c r="O475" i="5"/>
  <c r="O525" i="5"/>
  <c r="O567" i="5"/>
  <c r="O600" i="5"/>
  <c r="O371" i="5"/>
  <c r="O381" i="5"/>
  <c r="O445" i="5"/>
  <c r="O506" i="5"/>
  <c r="O297" i="5"/>
  <c r="O329" i="5"/>
  <c r="O386" i="5"/>
  <c r="O450" i="5"/>
  <c r="O383" i="5"/>
  <c r="O447" i="5"/>
  <c r="O505" i="5"/>
  <c r="O549" i="5"/>
  <c r="O581" i="5"/>
  <c r="O508" i="5"/>
  <c r="O589" i="5"/>
  <c r="O665" i="5"/>
  <c r="O464" i="5"/>
  <c r="O636" i="5"/>
  <c r="O712" i="5"/>
  <c r="O582" i="5"/>
  <c r="O650" i="5"/>
  <c r="O720" i="5"/>
  <c r="O736" i="5"/>
  <c r="O647" i="5"/>
  <c r="O449" i="5"/>
  <c r="O568" i="5"/>
  <c r="O635" i="5"/>
  <c r="O711" i="5"/>
  <c r="O649" i="5"/>
  <c r="O554" i="5"/>
  <c r="O628" i="5"/>
  <c r="O705" i="5"/>
  <c r="O729" i="5"/>
  <c r="O643" i="5"/>
  <c r="O588" i="5"/>
  <c r="O48" i="5"/>
  <c r="O70" i="5"/>
  <c r="O104" i="5"/>
  <c r="O73" i="5"/>
  <c r="O141" i="5"/>
  <c r="O189" i="5"/>
  <c r="O694" i="5"/>
  <c r="O200" i="5"/>
  <c r="O235" i="5"/>
  <c r="O267" i="5"/>
  <c r="O299" i="5"/>
  <c r="O331" i="5"/>
  <c r="O89" i="5"/>
  <c r="O140" i="5"/>
  <c r="O172" i="5"/>
  <c r="O517" i="5"/>
  <c r="O207" i="5"/>
  <c r="O238" i="5"/>
  <c r="O270" i="5"/>
  <c r="O302" i="5"/>
  <c r="O334" i="5"/>
  <c r="O366" i="5"/>
  <c r="O65" i="5"/>
  <c r="O131" i="5"/>
  <c r="O163" i="5"/>
  <c r="O195" i="5"/>
  <c r="O31" i="5"/>
  <c r="O206" i="5"/>
  <c r="O94" i="5"/>
  <c r="O142" i="5"/>
  <c r="O174" i="5"/>
  <c r="O43" i="5"/>
  <c r="O209" i="5"/>
  <c r="O240" i="5"/>
  <c r="O272" i="5"/>
  <c r="O304" i="5"/>
  <c r="O336" i="5"/>
  <c r="O368" i="5"/>
  <c r="O351" i="5"/>
  <c r="O412" i="5"/>
  <c r="O476" i="5"/>
  <c r="O417" i="5"/>
  <c r="O377" i="5"/>
  <c r="O438" i="5"/>
  <c r="O491" i="5"/>
  <c r="O419" i="5"/>
  <c r="O495" i="5"/>
  <c r="O529" i="5"/>
  <c r="O571" i="5"/>
  <c r="O606" i="5"/>
  <c r="O379" i="5"/>
  <c r="O389" i="5"/>
  <c r="O453" i="5"/>
  <c r="O510" i="5"/>
  <c r="O301" i="5"/>
  <c r="O333" i="5"/>
  <c r="O394" i="5"/>
  <c r="O458" i="5"/>
  <c r="O391" i="5"/>
  <c r="O455" i="5"/>
  <c r="O509" i="5"/>
  <c r="O553" i="5"/>
  <c r="O585" i="5"/>
  <c r="O512" i="5"/>
  <c r="O597" i="5"/>
  <c r="O675" i="5"/>
  <c r="O472" i="5"/>
  <c r="O645" i="5"/>
  <c r="O432" i="5"/>
  <c r="O591" i="5"/>
  <c r="O614" i="5"/>
  <c r="O52" i="5"/>
  <c r="O74" i="5"/>
  <c r="O108" i="5"/>
  <c r="O90" i="5"/>
  <c r="O149" i="5"/>
  <c r="O193" i="5"/>
  <c r="O716" i="5"/>
  <c r="O204" i="5"/>
  <c r="O239" i="5"/>
  <c r="O271" i="5"/>
  <c r="O303" i="5"/>
  <c r="O335" i="5"/>
  <c r="O102" i="5"/>
  <c r="O144" i="5"/>
  <c r="O176" i="5"/>
  <c r="O35" i="5"/>
  <c r="O211" i="5"/>
  <c r="O242" i="5"/>
  <c r="O274" i="5"/>
  <c r="O306" i="5"/>
  <c r="O338" i="5"/>
  <c r="O370" i="5"/>
  <c r="O81" i="5"/>
  <c r="O135" i="5"/>
  <c r="O167" i="5"/>
  <c r="O531" i="5"/>
  <c r="O47" i="5"/>
  <c r="O210" i="5"/>
  <c r="O97" i="5"/>
  <c r="O146" i="5"/>
  <c r="O178" i="5"/>
  <c r="O59" i="5"/>
  <c r="O213" i="5"/>
  <c r="O244" i="5"/>
  <c r="O276" i="5"/>
  <c r="O308" i="5"/>
  <c r="O340" i="5"/>
  <c r="O372" i="5"/>
  <c r="O359" i="5"/>
  <c r="O420" i="5"/>
  <c r="O484" i="5"/>
  <c r="O425" i="5"/>
  <c r="O382" i="5"/>
  <c r="O446" i="5"/>
  <c r="O226" i="5"/>
  <c r="O427" i="5"/>
  <c r="O499" i="5"/>
  <c r="O538" i="5"/>
  <c r="O575" i="5"/>
  <c r="O610" i="5"/>
  <c r="O384" i="5"/>
  <c r="O397" i="5"/>
  <c r="O461" i="5"/>
  <c r="O222" i="5"/>
  <c r="O305" i="5"/>
  <c r="O337" i="5"/>
  <c r="O402" i="5"/>
  <c r="O466" i="5"/>
  <c r="O399" i="5"/>
  <c r="O463" i="5"/>
  <c r="O513" i="5"/>
  <c r="O557" i="5"/>
  <c r="O590" i="5"/>
  <c r="O514" i="5"/>
  <c r="O607" i="5"/>
  <c r="O684" i="5"/>
  <c r="O480" i="5"/>
  <c r="O653" i="5"/>
  <c r="O500" i="5"/>
  <c r="O599" i="5"/>
  <c r="O667" i="5"/>
  <c r="O724" i="5"/>
  <c r="O496" i="5"/>
  <c r="O664" i="5"/>
  <c r="O465" i="5"/>
  <c r="O584" i="5"/>
  <c r="O652" i="5"/>
  <c r="O492" i="5"/>
  <c r="O666" i="5"/>
  <c r="O570" i="5"/>
  <c r="O646" i="5"/>
  <c r="O719" i="5"/>
  <c r="O727" i="5"/>
  <c r="O660" i="5"/>
  <c r="O22" i="5"/>
  <c r="O54" i="5"/>
  <c r="O78" i="5"/>
  <c r="O112" i="5"/>
  <c r="O93" i="5"/>
  <c r="O157" i="5"/>
  <c r="O197" i="5"/>
  <c r="O23" i="5"/>
  <c r="O208" i="5"/>
  <c r="O243" i="5"/>
  <c r="O275" i="5"/>
  <c r="O307" i="5"/>
  <c r="O339" i="5"/>
  <c r="O105" i="5"/>
  <c r="O148" i="5"/>
  <c r="O180" i="5"/>
  <c r="O51" i="5"/>
  <c r="O215" i="5"/>
  <c r="O246" i="5"/>
  <c r="O278" i="5"/>
  <c r="O310" i="5"/>
  <c r="O342" i="5"/>
  <c r="O374" i="5"/>
  <c r="O85" i="5"/>
  <c r="O139" i="5"/>
  <c r="O171" i="5"/>
  <c r="O542" i="5"/>
  <c r="O63" i="5"/>
  <c r="O214" i="5"/>
  <c r="O110" i="5"/>
  <c r="O150" i="5"/>
  <c r="O182" i="5"/>
  <c r="O75" i="5"/>
  <c r="O217" i="5"/>
  <c r="O248" i="5"/>
  <c r="O280" i="5"/>
  <c r="O312" i="5"/>
  <c r="O344" i="5"/>
  <c r="O376" i="5"/>
  <c r="O367" i="5"/>
  <c r="O428" i="5"/>
  <c r="O233" i="5"/>
  <c r="O433" i="5"/>
  <c r="O390" i="5"/>
  <c r="O454" i="5"/>
  <c r="O241" i="5"/>
  <c r="O435" i="5"/>
  <c r="O503" i="5"/>
  <c r="O547" i="5"/>
  <c r="O579" i="5"/>
  <c r="O615" i="5"/>
  <c r="O392" i="5"/>
  <c r="O405" i="5"/>
  <c r="O469" i="5"/>
  <c r="O237" i="5"/>
  <c r="O309" i="5"/>
  <c r="O341" i="5"/>
  <c r="O410" i="5"/>
  <c r="O474" i="5"/>
  <c r="O407" i="5"/>
  <c r="O471" i="5"/>
  <c r="O518" i="5"/>
  <c r="O561" i="5"/>
  <c r="O671" i="5"/>
  <c r="O30" i="5"/>
  <c r="O58" i="5"/>
  <c r="O80" i="5"/>
  <c r="O116" i="5"/>
  <c r="O718" i="5"/>
  <c r="O32" i="5"/>
  <c r="O62" i="5"/>
  <c r="O82" i="5"/>
  <c r="O120" i="5"/>
  <c r="O125" i="5"/>
  <c r="O165" i="5"/>
  <c r="O536" i="5"/>
  <c r="O55" i="5"/>
  <c r="O216" i="5"/>
  <c r="O251" i="5"/>
  <c r="O283" i="5"/>
  <c r="O315" i="5"/>
  <c r="O37" i="5"/>
  <c r="O121" i="5"/>
  <c r="O156" i="5"/>
  <c r="O188" i="5"/>
  <c r="O83" i="5"/>
  <c r="O223" i="5"/>
  <c r="O254" i="5"/>
  <c r="O286" i="5"/>
  <c r="O318" i="5"/>
  <c r="O350" i="5"/>
  <c r="O485" i="5"/>
  <c r="O101" i="5"/>
  <c r="O147" i="5"/>
  <c r="O179" i="5"/>
  <c r="O632" i="5"/>
  <c r="O91" i="5"/>
  <c r="O29" i="5"/>
  <c r="O126" i="5"/>
  <c r="O158" i="5"/>
  <c r="O190" i="5"/>
  <c r="O103" i="5"/>
  <c r="O225" i="5"/>
  <c r="O256" i="5"/>
  <c r="O288" i="5"/>
  <c r="O320" i="5"/>
  <c r="O352" i="5"/>
  <c r="O230" i="5"/>
  <c r="O380" i="5"/>
  <c r="O444" i="5"/>
  <c r="O385" i="5"/>
  <c r="O345" i="5"/>
  <c r="O406" i="5"/>
  <c r="O470" i="5"/>
  <c r="O387" i="5"/>
  <c r="O451" i="5"/>
  <c r="O511" i="5"/>
  <c r="O555" i="5"/>
  <c r="O587" i="5"/>
  <c r="O347" i="5"/>
  <c r="O408" i="5"/>
  <c r="O421" i="5"/>
  <c r="O494" i="5"/>
  <c r="O285" i="5"/>
  <c r="O317" i="5"/>
  <c r="O357" i="5"/>
  <c r="O426" i="5"/>
  <c r="O490" i="5"/>
  <c r="O423" i="5"/>
  <c r="O493" i="5"/>
  <c r="O527" i="5"/>
  <c r="O569" i="5"/>
  <c r="O638" i="5"/>
  <c r="O36" i="5"/>
  <c r="O64" i="5"/>
  <c r="O84" i="5"/>
  <c r="C15" i="5"/>
  <c r="O129" i="5"/>
  <c r="O169" i="5"/>
  <c r="O544" i="5"/>
  <c r="O71" i="5"/>
  <c r="O220" i="5"/>
  <c r="O255" i="5"/>
  <c r="O287" i="5"/>
  <c r="O319" i="5"/>
  <c r="O53" i="5"/>
  <c r="O128" i="5"/>
  <c r="O160" i="5"/>
  <c r="O192" i="5"/>
  <c r="O95" i="5"/>
  <c r="O227" i="5"/>
  <c r="O258" i="5"/>
  <c r="O290" i="5"/>
  <c r="O322" i="5"/>
  <c r="O354" i="5"/>
  <c r="O489" i="5"/>
  <c r="O114" i="5"/>
  <c r="O151" i="5"/>
  <c r="O183" i="5"/>
  <c r="O672" i="5"/>
  <c r="O107" i="5"/>
  <c r="O45" i="5"/>
  <c r="O130" i="5"/>
  <c r="O162" i="5"/>
  <c r="O194" i="5"/>
  <c r="O119" i="5"/>
  <c r="O229" i="5"/>
  <c r="O260" i="5"/>
  <c r="O292" i="5"/>
  <c r="O324" i="5"/>
  <c r="O356" i="5"/>
  <c r="O245" i="5"/>
  <c r="O388" i="5"/>
  <c r="O452" i="5"/>
  <c r="O393" i="5"/>
  <c r="O353" i="5"/>
  <c r="O414" i="5"/>
  <c r="O478" i="5"/>
  <c r="O395" i="5"/>
  <c r="O459" i="5"/>
  <c r="O515" i="5"/>
  <c r="O559" i="5"/>
  <c r="O592" i="5"/>
  <c r="O355" i="5"/>
  <c r="O416" i="5"/>
  <c r="O429" i="5"/>
  <c r="O498" i="5"/>
  <c r="O289" i="5"/>
  <c r="O321" i="5"/>
  <c r="O365" i="5"/>
  <c r="O434" i="5"/>
  <c r="O257" i="5"/>
  <c r="O431" i="5"/>
  <c r="O497" i="5"/>
  <c r="O533" i="5"/>
  <c r="O573" i="5"/>
  <c r="O608" i="5"/>
  <c r="O572" i="5"/>
  <c r="O648" i="5"/>
  <c r="O448" i="5"/>
  <c r="O619" i="5"/>
  <c r="O689" i="5"/>
  <c r="O566" i="5"/>
  <c r="O633" i="5"/>
  <c r="O66" i="5"/>
  <c r="O601" i="5"/>
  <c r="O291" i="5"/>
  <c r="O164" i="5"/>
  <c r="O262" i="5"/>
  <c r="O33" i="5"/>
  <c r="O697" i="5"/>
  <c r="O166" i="5"/>
  <c r="O264" i="5"/>
  <c r="O277" i="5"/>
  <c r="O361" i="5"/>
  <c r="O467" i="5"/>
  <c r="O363" i="5"/>
  <c r="O293" i="5"/>
  <c r="O281" i="5"/>
  <c r="O577" i="5"/>
  <c r="O580" i="5"/>
  <c r="O456" i="5"/>
  <c r="O704" i="5"/>
  <c r="O642" i="5"/>
  <c r="O702" i="5"/>
  <c r="O621" i="5"/>
  <c r="O441" i="5"/>
  <c r="O593" i="5"/>
  <c r="O679" i="5"/>
  <c r="O641" i="5"/>
  <c r="O578" i="5"/>
  <c r="O673" i="5"/>
  <c r="O717" i="5"/>
  <c r="O668" i="5"/>
  <c r="O88" i="5"/>
  <c r="O39" i="5"/>
  <c r="O311" i="5"/>
  <c r="O184" i="5"/>
  <c r="O282" i="5"/>
  <c r="O98" i="5"/>
  <c r="O79" i="5"/>
  <c r="O186" i="5"/>
  <c r="O284" i="5"/>
  <c r="O375" i="5"/>
  <c r="O398" i="5"/>
  <c r="O507" i="5"/>
  <c r="O400" i="5"/>
  <c r="O313" i="5"/>
  <c r="O415" i="5"/>
  <c r="O594" i="5"/>
  <c r="O622" i="5"/>
  <c r="O504" i="5"/>
  <c r="O519" i="5"/>
  <c r="O659" i="5"/>
  <c r="O715" i="5"/>
  <c r="O629" i="5"/>
  <c r="O457" i="5"/>
  <c r="O603" i="5"/>
  <c r="O688" i="5"/>
  <c r="O658" i="5"/>
  <c r="O586" i="5"/>
  <c r="O681" i="5"/>
  <c r="O725" i="5"/>
  <c r="O678" i="5"/>
  <c r="O41" i="5"/>
  <c r="O99" i="5"/>
  <c r="O323" i="5"/>
  <c r="O196" i="5"/>
  <c r="O294" i="5"/>
  <c r="O117" i="5"/>
  <c r="O123" i="5"/>
  <c r="O198" i="5"/>
  <c r="O296" i="5"/>
  <c r="O396" i="5"/>
  <c r="O422" i="5"/>
  <c r="O520" i="5"/>
  <c r="O249" i="5"/>
  <c r="O325" i="5"/>
  <c r="O439" i="5"/>
  <c r="O598" i="5"/>
  <c r="O630" i="5"/>
  <c r="O516" i="5"/>
  <c r="O541" i="5"/>
  <c r="O677" i="5"/>
  <c r="O728" i="5"/>
  <c r="O639" i="5"/>
  <c r="O473" i="5"/>
  <c r="O611" i="5"/>
  <c r="O700" i="5"/>
  <c r="O676" i="5"/>
  <c r="O595" i="5"/>
  <c r="O690" i="5"/>
  <c r="O737" i="5"/>
  <c r="O687" i="5"/>
  <c r="O109" i="5"/>
  <c r="O212" i="5"/>
  <c r="O21" i="5"/>
  <c r="O67" i="5"/>
  <c r="O314" i="5"/>
  <c r="O143" i="5"/>
  <c r="O218" i="5"/>
  <c r="O87" i="5"/>
  <c r="O316" i="5"/>
  <c r="O436" i="5"/>
  <c r="O462" i="5"/>
  <c r="O551" i="5"/>
  <c r="O413" i="5"/>
  <c r="O349" i="5"/>
  <c r="O479" i="5"/>
  <c r="O604" i="5"/>
  <c r="O640" i="5"/>
  <c r="O539" i="5"/>
  <c r="O558" i="5"/>
  <c r="O686" i="5"/>
  <c r="O730" i="5"/>
  <c r="O655" i="5"/>
  <c r="O481" i="5"/>
  <c r="O618" i="5"/>
  <c r="O488" i="5"/>
  <c r="O685" i="5"/>
  <c r="O605" i="5"/>
  <c r="O713" i="5"/>
  <c r="O532" i="5"/>
  <c r="O699" i="5"/>
  <c r="O133" i="5"/>
  <c r="O224" i="5"/>
  <c r="O69" i="5"/>
  <c r="O161" i="5"/>
  <c r="O247" i="5"/>
  <c r="O118" i="5"/>
  <c r="O219" i="5"/>
  <c r="O346" i="5"/>
  <c r="O175" i="5"/>
  <c r="O113" i="5"/>
  <c r="O221" i="5"/>
  <c r="O348" i="5"/>
  <c r="O265" i="5"/>
  <c r="O273" i="5"/>
  <c r="O583" i="5"/>
  <c r="O477" i="5"/>
  <c r="O418" i="5"/>
  <c r="O522" i="5"/>
  <c r="O534" i="5"/>
  <c r="O692" i="5"/>
  <c r="O662" i="5"/>
  <c r="O609" i="5"/>
  <c r="O709" i="5"/>
  <c r="O424" i="5"/>
  <c r="O682" i="5"/>
  <c r="O550" i="5"/>
  <c r="O644" i="5"/>
  <c r="O552" i="5"/>
  <c r="O708" i="5"/>
  <c r="O637" i="5"/>
  <c r="O723" i="5"/>
  <c r="O625" i="5"/>
  <c r="O698" i="5"/>
  <c r="O173" i="5"/>
  <c r="O259" i="5"/>
  <c r="O132" i="5"/>
  <c r="O231" i="5"/>
  <c r="O358" i="5"/>
  <c r="O187" i="5"/>
  <c r="O134" i="5"/>
  <c r="O232" i="5"/>
  <c r="O360" i="5"/>
  <c r="O401" i="5"/>
  <c r="O403" i="5"/>
  <c r="O596" i="5"/>
  <c r="O502" i="5"/>
  <c r="O442" i="5"/>
  <c r="O540" i="5"/>
  <c r="O556" i="5"/>
  <c r="O707" i="5"/>
  <c r="O670" i="5"/>
  <c r="O616" i="5"/>
  <c r="O714" i="5"/>
  <c r="O521" i="5"/>
  <c r="O691" i="5"/>
  <c r="O560" i="5"/>
  <c r="O661" i="5"/>
  <c r="O623" i="5"/>
  <c r="O528" i="5"/>
  <c r="O654" i="5"/>
  <c r="O701" i="5"/>
  <c r="O634" i="5"/>
  <c r="O250" i="5"/>
  <c r="O252" i="5"/>
  <c r="O261" i="5"/>
  <c r="O564" i="5"/>
  <c r="O722" i="5"/>
  <c r="O669" i="5"/>
  <c r="O703" i="5"/>
  <c r="O696" i="5"/>
  <c r="O326" i="5"/>
  <c r="O328" i="5"/>
  <c r="O437" i="5"/>
  <c r="O657" i="5"/>
  <c r="O726" i="5"/>
  <c r="O526" i="5"/>
  <c r="O617" i="5"/>
  <c r="O111" i="5"/>
  <c r="O721" i="5"/>
  <c r="O378" i="5"/>
  <c r="O487" i="5"/>
  <c r="O269" i="5"/>
  <c r="O440" i="5"/>
  <c r="O548" i="5"/>
  <c r="O631" i="5"/>
  <c r="O651" i="5"/>
  <c r="O626" i="5"/>
  <c r="O38" i="5"/>
  <c r="O155" i="5"/>
  <c r="O460" i="5"/>
  <c r="O373" i="5"/>
  <c r="O627" i="5"/>
  <c r="O674" i="5"/>
  <c r="O693" i="5"/>
  <c r="O710" i="5"/>
  <c r="O201" i="5"/>
  <c r="O524" i="5"/>
  <c r="O546" i="5"/>
  <c r="O253" i="5"/>
  <c r="O482" i="5"/>
  <c r="O680" i="5"/>
  <c r="O706" i="5"/>
  <c r="O562" i="5"/>
  <c r="O612" i="5"/>
  <c r="O279" i="5"/>
  <c r="O61" i="5"/>
  <c r="O483" i="5"/>
  <c r="O501" i="5"/>
  <c r="O574" i="5"/>
  <c r="O523" i="5"/>
  <c r="O620" i="5"/>
  <c r="O152" i="5"/>
  <c r="O154" i="5"/>
  <c r="O443" i="5"/>
  <c r="O565" i="5"/>
  <c r="O624" i="5"/>
  <c r="O576" i="5"/>
  <c r="O663" i="5"/>
  <c r="O563" i="5"/>
  <c r="O546" i="6"/>
  <c r="O598" i="6"/>
  <c r="O675" i="6"/>
  <c r="O713" i="6"/>
  <c r="O517" i="6"/>
  <c r="O703" i="6"/>
  <c r="O41" i="6"/>
  <c r="O211" i="6"/>
  <c r="O227" i="6"/>
  <c r="O65" i="6"/>
  <c r="O81" i="6"/>
  <c r="O97" i="6"/>
  <c r="O113" i="6"/>
  <c r="O129" i="6"/>
  <c r="O145" i="6"/>
  <c r="O161" i="6"/>
  <c r="O177" i="6"/>
  <c r="O193" i="6"/>
  <c r="O390" i="6"/>
  <c r="O454" i="6"/>
  <c r="O55" i="6"/>
  <c r="O53" i="6"/>
  <c r="O212" i="6"/>
  <c r="O228" i="6"/>
  <c r="O66" i="6"/>
  <c r="O82" i="6"/>
  <c r="O98" i="6"/>
  <c r="O114" i="6"/>
  <c r="O130" i="6"/>
  <c r="O146" i="6"/>
  <c r="O162" i="6"/>
  <c r="O178" i="6"/>
  <c r="O194" i="6"/>
  <c r="O394" i="6"/>
  <c r="O38" i="6"/>
  <c r="O276" i="6"/>
  <c r="O340" i="6"/>
  <c r="O441" i="6"/>
  <c r="O515" i="6"/>
  <c r="O607" i="6"/>
  <c r="O673" i="6"/>
  <c r="O744" i="6"/>
  <c r="O287" i="6"/>
  <c r="O357" i="6"/>
  <c r="O427" i="6"/>
  <c r="O510" i="6"/>
  <c r="O592" i="6"/>
  <c r="O685" i="6"/>
  <c r="O50" i="6"/>
  <c r="O582" i="6"/>
  <c r="O691" i="6"/>
  <c r="O650" i="6"/>
  <c r="O581" i="6"/>
  <c r="O601" i="6"/>
  <c r="O657" i="6"/>
  <c r="O27" i="6"/>
  <c r="O49" i="6"/>
  <c r="O213" i="6"/>
  <c r="O229" i="6"/>
  <c r="O67" i="6"/>
  <c r="O83" i="6"/>
  <c r="O99" i="6"/>
  <c r="O115" i="6"/>
  <c r="O131" i="6"/>
  <c r="O147" i="6"/>
  <c r="O163" i="6"/>
  <c r="O179" i="6"/>
  <c r="O195" i="6"/>
  <c r="O398" i="6"/>
  <c r="O462" i="6"/>
  <c r="O63" i="6"/>
  <c r="O61" i="6"/>
  <c r="O214" i="6"/>
  <c r="O230" i="6"/>
  <c r="O68" i="6"/>
  <c r="O84" i="6"/>
  <c r="O100" i="6"/>
  <c r="O602" i="6"/>
  <c r="O630" i="6"/>
  <c r="O542" i="6"/>
  <c r="O543" i="6"/>
  <c r="O631" i="6"/>
  <c r="O545" i="6"/>
  <c r="O35" i="6"/>
  <c r="O57" i="6"/>
  <c r="O215" i="6"/>
  <c r="O231" i="6"/>
  <c r="O69" i="6"/>
  <c r="O85" i="6"/>
  <c r="O101" i="6"/>
  <c r="O117" i="6"/>
  <c r="O133" i="6"/>
  <c r="O149" i="6"/>
  <c r="O165" i="6"/>
  <c r="O181" i="6"/>
  <c r="O197" i="6"/>
  <c r="O406" i="6"/>
  <c r="O470" i="6"/>
  <c r="C15" i="6"/>
  <c r="O599" i="6"/>
  <c r="O597" i="6"/>
  <c r="O716" i="6"/>
  <c r="O570" i="6"/>
  <c r="O544" i="6"/>
  <c r="O737" i="6"/>
  <c r="O51" i="6"/>
  <c r="O203" i="6"/>
  <c r="O219" i="6"/>
  <c r="O36" i="6"/>
  <c r="O73" i="6"/>
  <c r="O89" i="6"/>
  <c r="O105" i="6"/>
  <c r="O121" i="6"/>
  <c r="O137" i="6"/>
  <c r="O153" i="6"/>
  <c r="O169" i="6"/>
  <c r="O185" i="6"/>
  <c r="O358" i="6"/>
  <c r="O422" i="6"/>
  <c r="O23" i="6"/>
  <c r="O21" i="6"/>
  <c r="O204" i="6"/>
  <c r="O220" i="6"/>
  <c r="O40" i="6"/>
  <c r="O74" i="6"/>
  <c r="O90" i="6"/>
  <c r="O106" i="6"/>
  <c r="O122" i="6"/>
  <c r="O138" i="6"/>
  <c r="O154" i="6"/>
  <c r="O170" i="6"/>
  <c r="O186" i="6"/>
  <c r="O362" i="6"/>
  <c r="O426" i="6"/>
  <c r="O244" i="6"/>
  <c r="O308" i="6"/>
  <c r="O383" i="6"/>
  <c r="O603" i="6"/>
  <c r="O594" i="6"/>
  <c r="O524" i="6"/>
  <c r="O536" i="6"/>
  <c r="O735" i="6"/>
  <c r="O621" i="6"/>
  <c r="O25" i="6"/>
  <c r="O207" i="6"/>
  <c r="O223" i="6"/>
  <c r="O52" i="6"/>
  <c r="O77" i="6"/>
  <c r="O93" i="6"/>
  <c r="O109" i="6"/>
  <c r="O125" i="6"/>
  <c r="O141" i="6"/>
  <c r="O157" i="6"/>
  <c r="O173" i="6"/>
  <c r="O189" i="6"/>
  <c r="O374" i="6"/>
  <c r="O438" i="6"/>
  <c r="O39" i="6"/>
  <c r="O37" i="6"/>
  <c r="O208" i="6"/>
  <c r="O224" i="6"/>
  <c r="O56" i="6"/>
  <c r="O78" i="6"/>
  <c r="O94" i="6"/>
  <c r="O110" i="6"/>
  <c r="O126" i="6"/>
  <c r="O142" i="6"/>
  <c r="O158" i="6"/>
  <c r="O174" i="6"/>
  <c r="O190" i="6"/>
  <c r="O378" i="6"/>
  <c r="O442" i="6"/>
  <c r="O270" i="6"/>
  <c r="O324" i="6"/>
  <c r="O412" i="6"/>
  <c r="O499" i="6"/>
  <c r="O579" i="6"/>
  <c r="O656" i="6"/>
  <c r="O732" i="6"/>
  <c r="O259" i="6"/>
  <c r="O335" i="6"/>
  <c r="O421" i="6"/>
  <c r="O494" i="6"/>
  <c r="O571" i="6"/>
  <c r="O668" i="6"/>
  <c r="O734" i="6"/>
  <c r="O596" i="6"/>
  <c r="O616" i="6"/>
  <c r="O209" i="6"/>
  <c r="O75" i="6"/>
  <c r="O119" i="6"/>
  <c r="O159" i="6"/>
  <c r="O366" i="6"/>
  <c r="O218" i="6"/>
  <c r="O72" i="6"/>
  <c r="O104" i="6"/>
  <c r="O132" i="6"/>
  <c r="O156" i="6"/>
  <c r="O182" i="6"/>
  <c r="O386" i="6"/>
  <c r="O241" i="6"/>
  <c r="O348" i="6"/>
  <c r="O469" i="6"/>
  <c r="O589" i="6"/>
  <c r="O692" i="6"/>
  <c r="O250" i="6"/>
  <c r="O343" i="6"/>
  <c r="O461" i="6"/>
  <c r="O554" i="6"/>
  <c r="O677" i="6"/>
  <c r="O233" i="6"/>
  <c r="O298" i="6"/>
  <c r="O372" i="6"/>
  <c r="O453" i="6"/>
  <c r="O522" i="6"/>
  <c r="O613" i="6"/>
  <c r="O688" i="6"/>
  <c r="O62" i="6"/>
  <c r="O285" i="6"/>
  <c r="O349" i="6"/>
  <c r="O419" i="6"/>
  <c r="O508" i="6"/>
  <c r="O590" i="6"/>
  <c r="O674" i="6"/>
  <c r="O745" i="6"/>
  <c r="O304" i="6"/>
  <c r="O367" i="6"/>
  <c r="O465" i="6"/>
  <c r="O529" i="6"/>
  <c r="O623" i="6"/>
  <c r="O696" i="6"/>
  <c r="O234" i="6"/>
  <c r="O291" i="6"/>
  <c r="O373" i="6"/>
  <c r="O443" i="6"/>
  <c r="O514" i="6"/>
  <c r="O606" i="6"/>
  <c r="O681" i="6"/>
  <c r="O22" i="6"/>
  <c r="O294" i="6"/>
  <c r="O356" i="6"/>
  <c r="O449" i="6"/>
  <c r="O518" i="6"/>
  <c r="O609" i="6"/>
  <c r="O684" i="6"/>
  <c r="O26" i="6"/>
  <c r="O289" i="6"/>
  <c r="O365" i="6"/>
  <c r="O432" i="6"/>
  <c r="O488" i="6"/>
  <c r="O556" i="6"/>
  <c r="O643" i="6"/>
  <c r="O718" i="6"/>
  <c r="O578" i="6"/>
  <c r="O617" i="6"/>
  <c r="O600" i="6"/>
  <c r="O217" i="6"/>
  <c r="O79" i="6"/>
  <c r="O123" i="6"/>
  <c r="O167" i="6"/>
  <c r="O382" i="6"/>
  <c r="O29" i="6"/>
  <c r="O222" i="6"/>
  <c r="O76" i="6"/>
  <c r="O108" i="6"/>
  <c r="O134" i="6"/>
  <c r="O160" i="6"/>
  <c r="O184" i="6"/>
  <c r="O402" i="6"/>
  <c r="O264" i="6"/>
  <c r="O351" i="6"/>
  <c r="O472" i="6"/>
  <c r="O615" i="6"/>
  <c r="O700" i="6"/>
  <c r="O253" i="6"/>
  <c r="O360" i="6"/>
  <c r="O464" i="6"/>
  <c r="O562" i="6"/>
  <c r="O695" i="6"/>
  <c r="O236" i="6"/>
  <c r="O306" i="6"/>
  <c r="O375" i="6"/>
  <c r="O456" i="6"/>
  <c r="O533" i="6"/>
  <c r="O625" i="6"/>
  <c r="O698" i="6"/>
  <c r="O239" i="6"/>
  <c r="O293" i="6"/>
  <c r="O352" i="6"/>
  <c r="O593" i="6"/>
  <c r="O717" i="6"/>
  <c r="O535" i="6"/>
  <c r="O221" i="6"/>
  <c r="O87" i="6"/>
  <c r="O127" i="6"/>
  <c r="O171" i="6"/>
  <c r="O414" i="6"/>
  <c r="O45" i="6"/>
  <c r="O226" i="6"/>
  <c r="O80" i="6"/>
  <c r="O112" i="6"/>
  <c r="O136" i="6"/>
  <c r="O164" i="6"/>
  <c r="O188" i="6"/>
  <c r="O410" i="6"/>
  <c r="O273" i="6"/>
  <c r="O377" i="6"/>
  <c r="O507" i="6"/>
  <c r="O627" i="6"/>
  <c r="O709" i="6"/>
  <c r="O279" i="6"/>
  <c r="O363" i="6"/>
  <c r="O475" i="6"/>
  <c r="O584" i="6"/>
  <c r="O704" i="6"/>
  <c r="O256" i="6"/>
  <c r="O314" i="6"/>
  <c r="O401" i="6"/>
  <c r="O467" i="6"/>
  <c r="O549" i="6"/>
  <c r="O636" i="6"/>
  <c r="O707" i="6"/>
  <c r="O242" i="6"/>
  <c r="O301" i="6"/>
  <c r="O355" i="6"/>
  <c r="O448" i="6"/>
  <c r="O526" i="6"/>
  <c r="O618" i="6"/>
  <c r="O693" i="6"/>
  <c r="O254" i="6"/>
  <c r="O320" i="6"/>
  <c r="O396" i="6"/>
  <c r="O479" i="6"/>
  <c r="O555" i="6"/>
  <c r="O642" i="6"/>
  <c r="O714" i="6"/>
  <c r="O243" i="6"/>
  <c r="O307" i="6"/>
  <c r="O379" i="6"/>
  <c r="O468" i="6"/>
  <c r="O534" i="6"/>
  <c r="O626" i="6"/>
  <c r="O699" i="6"/>
  <c r="O246" i="6"/>
  <c r="O310" i="6"/>
  <c r="O385" i="6"/>
  <c r="O463" i="6"/>
  <c r="O540" i="6"/>
  <c r="O629" i="6"/>
  <c r="O702" i="6"/>
  <c r="O235" i="6"/>
  <c r="O305" i="6"/>
  <c r="O371" i="6"/>
  <c r="O452" i="6"/>
  <c r="O496" i="6"/>
  <c r="O573" i="6"/>
  <c r="O662" i="6"/>
  <c r="O741" i="6"/>
  <c r="O531" i="6"/>
  <c r="O530" i="6"/>
  <c r="O43" i="6"/>
  <c r="O225" i="6"/>
  <c r="O91" i="6"/>
  <c r="O135" i="6"/>
  <c r="O175" i="6"/>
  <c r="O430" i="6"/>
  <c r="O200" i="6"/>
  <c r="O24" i="6"/>
  <c r="O86" i="6"/>
  <c r="O116" i="6"/>
  <c r="O140" i="6"/>
  <c r="O166" i="6"/>
  <c r="O192" i="6"/>
  <c r="O418" i="6"/>
  <c r="O284" i="6"/>
  <c r="O409" i="6"/>
  <c r="O525" i="6"/>
  <c r="O632" i="6"/>
  <c r="O724" i="6"/>
  <c r="O295" i="6"/>
  <c r="O389" i="6"/>
  <c r="O486" i="6"/>
  <c r="O610" i="6"/>
  <c r="O712" i="6"/>
  <c r="O262" i="6"/>
  <c r="O322" i="6"/>
  <c r="O404" i="6"/>
  <c r="O481" i="6"/>
  <c r="O557" i="6"/>
  <c r="O576" i="6"/>
  <c r="O690" i="6"/>
  <c r="O59" i="6"/>
  <c r="O28" i="6"/>
  <c r="O95" i="6"/>
  <c r="O139" i="6"/>
  <c r="O183" i="6"/>
  <c r="O446" i="6"/>
  <c r="O202" i="6"/>
  <c r="O32" i="6"/>
  <c r="O88" i="6"/>
  <c r="O118" i="6"/>
  <c r="O144" i="6"/>
  <c r="O168" i="6"/>
  <c r="O196" i="6"/>
  <c r="O434" i="6"/>
  <c r="O292" i="6"/>
  <c r="O415" i="6"/>
  <c r="O538" i="6"/>
  <c r="O638" i="6"/>
  <c r="O715" i="6"/>
  <c r="O103" i="6"/>
  <c r="O350" i="6"/>
  <c r="O64" i="6"/>
  <c r="O148" i="6"/>
  <c r="O370" i="6"/>
  <c r="O447" i="6"/>
  <c r="O720" i="6"/>
  <c r="O392" i="6"/>
  <c r="O622" i="6"/>
  <c r="O265" i="6"/>
  <c r="O407" i="6"/>
  <c r="O565" i="6"/>
  <c r="O680" i="6"/>
  <c r="O271" i="6"/>
  <c r="O381" i="6"/>
  <c r="O484" i="6"/>
  <c r="O580" i="6"/>
  <c r="O701" i="6"/>
  <c r="O280" i="6"/>
  <c r="O364" i="6"/>
  <c r="O487" i="6"/>
  <c r="O585" i="6"/>
  <c r="O686" i="6"/>
  <c r="O263" i="6"/>
  <c r="O331" i="6"/>
  <c r="O440" i="6"/>
  <c r="O550" i="6"/>
  <c r="O655" i="6"/>
  <c r="O749" i="6"/>
  <c r="O318" i="6"/>
  <c r="O417" i="6"/>
  <c r="O509" i="6"/>
  <c r="O640" i="6"/>
  <c r="O738" i="6"/>
  <c r="O281" i="6"/>
  <c r="O380" i="6"/>
  <c r="O477" i="6"/>
  <c r="O548" i="6"/>
  <c r="O670" i="6"/>
  <c r="O620" i="6"/>
  <c r="O107" i="6"/>
  <c r="O478" i="6"/>
  <c r="O70" i="6"/>
  <c r="O150" i="6"/>
  <c r="O34" i="6"/>
  <c r="O458" i="6"/>
  <c r="O42" i="6"/>
  <c r="O395" i="6"/>
  <c r="O641" i="6"/>
  <c r="O268" i="6"/>
  <c r="O433" i="6"/>
  <c r="O574" i="6"/>
  <c r="O719" i="6"/>
  <c r="O274" i="6"/>
  <c r="O384" i="6"/>
  <c r="O492" i="6"/>
  <c r="O608" i="6"/>
  <c r="O710" i="6"/>
  <c r="O288" i="6"/>
  <c r="O393" i="6"/>
  <c r="O495" i="6"/>
  <c r="O595" i="6"/>
  <c r="O705" i="6"/>
  <c r="O266" i="6"/>
  <c r="O339" i="6"/>
  <c r="O457" i="6"/>
  <c r="O558" i="6"/>
  <c r="O664" i="6"/>
  <c r="O240" i="6"/>
  <c r="O326" i="6"/>
  <c r="O420" i="6"/>
  <c r="O527" i="6"/>
  <c r="O648" i="6"/>
  <c r="O722" i="6"/>
  <c r="O297" i="6"/>
  <c r="O397" i="6"/>
  <c r="O480" i="6"/>
  <c r="O564" i="6"/>
  <c r="O679" i="6"/>
  <c r="O33" i="6"/>
  <c r="O111" i="6"/>
  <c r="O31" i="6"/>
  <c r="O92" i="6"/>
  <c r="O152" i="6"/>
  <c r="O232" i="6"/>
  <c r="O551" i="6"/>
  <c r="O46" i="6"/>
  <c r="O424" i="6"/>
  <c r="O649" i="6"/>
  <c r="O282" i="6"/>
  <c r="O436" i="6"/>
  <c r="O587" i="6"/>
  <c r="O730" i="6"/>
  <c r="O277" i="6"/>
  <c r="O387" i="6"/>
  <c r="O500" i="6"/>
  <c r="O628" i="6"/>
  <c r="O725" i="6"/>
  <c r="O296" i="6"/>
  <c r="O399" i="6"/>
  <c r="O503" i="6"/>
  <c r="O611" i="6"/>
  <c r="O728" i="6"/>
  <c r="O269" i="6"/>
  <c r="O347" i="6"/>
  <c r="O471" i="6"/>
  <c r="O566" i="6"/>
  <c r="O672" i="6"/>
  <c r="O249" i="6"/>
  <c r="O334" i="6"/>
  <c r="O423" i="6"/>
  <c r="O553" i="6"/>
  <c r="O659" i="6"/>
  <c r="O746" i="6"/>
  <c r="O313" i="6"/>
  <c r="O400" i="6"/>
  <c r="O483" i="6"/>
  <c r="O586" i="6"/>
  <c r="O687" i="6"/>
  <c r="O201" i="6"/>
  <c r="O143" i="6"/>
  <c r="O47" i="6"/>
  <c r="O96" i="6"/>
  <c r="O172" i="6"/>
  <c r="O238" i="6"/>
  <c r="O559" i="6"/>
  <c r="O247" i="6"/>
  <c r="O450" i="6"/>
  <c r="O660" i="6"/>
  <c r="O290" i="6"/>
  <c r="O439" i="6"/>
  <c r="O605" i="6"/>
  <c r="O742" i="6"/>
  <c r="O309" i="6"/>
  <c r="O413" i="6"/>
  <c r="O516" i="6"/>
  <c r="O639" i="6"/>
  <c r="O733" i="6"/>
  <c r="O312" i="6"/>
  <c r="O425" i="6"/>
  <c r="O511" i="6"/>
  <c r="O633" i="6"/>
  <c r="O740" i="6"/>
  <c r="O275" i="6"/>
  <c r="O376" i="6"/>
  <c r="O482" i="6"/>
  <c r="O575" i="6"/>
  <c r="O689" i="6"/>
  <c r="O252" i="6"/>
  <c r="O342" i="6"/>
  <c r="O460" i="6"/>
  <c r="O561" i="6"/>
  <c r="O667" i="6"/>
  <c r="O30" i="6"/>
  <c r="O321" i="6"/>
  <c r="O403" i="6"/>
  <c r="O491" i="6"/>
  <c r="O604" i="6"/>
  <c r="O697" i="6"/>
  <c r="O635" i="6"/>
  <c r="O577" i="6"/>
  <c r="O44" i="6"/>
  <c r="O155" i="6"/>
  <c r="O210" i="6"/>
  <c r="O120" i="6"/>
  <c r="O180" i="6"/>
  <c r="O316" i="6"/>
  <c r="O646" i="6"/>
  <c r="O311" i="6"/>
  <c r="O519" i="6"/>
  <c r="O739" i="6"/>
  <c r="O338" i="6"/>
  <c r="O497" i="6"/>
  <c r="O654" i="6"/>
  <c r="O58" i="6"/>
  <c r="O325" i="6"/>
  <c r="O445" i="6"/>
  <c r="O552" i="6"/>
  <c r="O658" i="6"/>
  <c r="O248" i="6"/>
  <c r="O336" i="6"/>
  <c r="O431" i="6"/>
  <c r="O547" i="6"/>
  <c r="O661" i="6"/>
  <c r="O756" i="6"/>
  <c r="O299" i="6"/>
  <c r="O408" i="6"/>
  <c r="O498" i="6"/>
  <c r="O614" i="6"/>
  <c r="O723" i="6"/>
  <c r="O278" i="6"/>
  <c r="O359" i="6"/>
  <c r="O485" i="6"/>
  <c r="O583" i="6"/>
  <c r="O694" i="6"/>
  <c r="O258" i="6"/>
  <c r="O337" i="6"/>
  <c r="O435" i="6"/>
  <c r="O512" i="6"/>
  <c r="O624" i="6"/>
  <c r="O729" i="6"/>
  <c r="O651" i="6"/>
  <c r="O60" i="6"/>
  <c r="O187" i="6"/>
  <c r="O216" i="6"/>
  <c r="O124" i="6"/>
  <c r="O198" i="6"/>
  <c r="O332" i="6"/>
  <c r="O665" i="6"/>
  <c r="O319" i="6"/>
  <c r="O528" i="6"/>
  <c r="O755" i="6"/>
  <c r="O346" i="6"/>
  <c r="O505" i="6"/>
  <c r="O663" i="6"/>
  <c r="O245" i="6"/>
  <c r="O333" i="6"/>
  <c r="O459" i="6"/>
  <c r="O560" i="6"/>
  <c r="O666" i="6"/>
  <c r="O257" i="6"/>
  <c r="O344" i="6"/>
  <c r="O451" i="6"/>
  <c r="O563" i="6"/>
  <c r="O669" i="6"/>
  <c r="O199" i="6"/>
  <c r="O315" i="6"/>
  <c r="O411" i="6"/>
  <c r="O506" i="6"/>
  <c r="O637" i="6"/>
  <c r="O731" i="6"/>
  <c r="O286" i="6"/>
  <c r="O388" i="6"/>
  <c r="O493" i="6"/>
  <c r="O591" i="6"/>
  <c r="O711" i="6"/>
  <c r="O261" i="6"/>
  <c r="O345" i="6"/>
  <c r="O455" i="6"/>
  <c r="O521" i="6"/>
  <c r="O634" i="6"/>
  <c r="O747" i="6"/>
  <c r="O206" i="6"/>
  <c r="O567" i="6"/>
  <c r="O330" i="6"/>
  <c r="O317" i="6"/>
  <c r="O721" i="6"/>
  <c r="O652" i="6"/>
  <c r="O490" i="6"/>
  <c r="O353" i="6"/>
  <c r="O255" i="6"/>
  <c r="O612" i="6"/>
  <c r="O48" i="6"/>
  <c r="O682" i="6"/>
  <c r="O369" i="6"/>
  <c r="O341" i="6"/>
  <c r="O260" i="6"/>
  <c r="O678" i="6"/>
  <c r="O523" i="6"/>
  <c r="O391" i="6"/>
  <c r="O267" i="6"/>
  <c r="O653" i="6"/>
  <c r="O102" i="6"/>
  <c r="O303" i="6"/>
  <c r="O489" i="6"/>
  <c r="O416" i="6"/>
  <c r="O328" i="6"/>
  <c r="O736" i="6"/>
  <c r="O588" i="6"/>
  <c r="O474" i="6"/>
  <c r="O329" i="6"/>
  <c r="O706" i="6"/>
  <c r="O537" i="6"/>
  <c r="O128" i="6"/>
  <c r="O327" i="6"/>
  <c r="O513" i="6"/>
  <c r="O473" i="6"/>
  <c r="O361" i="6"/>
  <c r="O237" i="6"/>
  <c r="O645" i="6"/>
  <c r="O501" i="6"/>
  <c r="O368" i="6"/>
  <c r="O205" i="6"/>
  <c r="O176" i="6"/>
  <c r="O502" i="6"/>
  <c r="O644" i="6"/>
  <c r="O539" i="6"/>
  <c r="O428" i="6"/>
  <c r="O283" i="6"/>
  <c r="O708" i="6"/>
  <c r="O569" i="6"/>
  <c r="O429" i="6"/>
  <c r="O71" i="6"/>
  <c r="O354" i="6"/>
  <c r="O541" i="6"/>
  <c r="O671" i="6"/>
  <c r="O568" i="6"/>
  <c r="O476" i="6"/>
  <c r="O323" i="6"/>
  <c r="O743" i="6"/>
  <c r="O619" i="6"/>
  <c r="O466" i="6"/>
  <c r="O151" i="6"/>
  <c r="O300" i="6"/>
  <c r="O727" i="6"/>
  <c r="O748" i="6"/>
  <c r="O647" i="6"/>
  <c r="O520" i="6"/>
  <c r="O405" i="6"/>
  <c r="O272" i="6"/>
  <c r="O676" i="6"/>
  <c r="O504" i="6"/>
  <c r="O444" i="6"/>
  <c r="O532" i="6"/>
  <c r="O54" i="6"/>
  <c r="O251" i="6"/>
  <c r="O683" i="6"/>
  <c r="O572" i="6"/>
  <c r="O437" i="6"/>
  <c r="O302" i="6"/>
  <c r="O191" i="6"/>
  <c r="O726" i="6"/>
  <c r="C16" i="7"/>
  <c r="D18" i="7" s="1"/>
  <c r="C15" i="7"/>
  <c r="O31" i="1"/>
  <c r="O47" i="1"/>
  <c r="O63" i="1"/>
  <c r="O79" i="1"/>
  <c r="O95" i="1"/>
  <c r="O34" i="1"/>
  <c r="O50" i="1"/>
  <c r="O66" i="1"/>
  <c r="O82" i="1"/>
  <c r="O98" i="1"/>
  <c r="O114" i="1"/>
  <c r="O130" i="1"/>
  <c r="O146" i="1"/>
  <c r="O149" i="1"/>
  <c r="O214" i="1"/>
  <c r="O230" i="1"/>
  <c r="O407" i="1"/>
  <c r="O471" i="1"/>
  <c r="O535" i="1"/>
  <c r="O599" i="1"/>
  <c r="O663" i="1"/>
  <c r="O147" i="1"/>
  <c r="O170" i="1"/>
  <c r="O186" i="1"/>
  <c r="O362" i="1"/>
  <c r="O426" i="1"/>
  <c r="O490" i="1"/>
  <c r="O554" i="1"/>
  <c r="O618" i="1"/>
  <c r="O685" i="1"/>
  <c r="O237" i="1"/>
  <c r="O253" i="1"/>
  <c r="O269" i="1"/>
  <c r="O285" i="1"/>
  <c r="O301" i="1"/>
  <c r="O317" i="1"/>
  <c r="O333" i="1"/>
  <c r="O349" i="1"/>
  <c r="O413" i="1"/>
  <c r="O477" i="1"/>
  <c r="O541" i="1"/>
  <c r="O605" i="1"/>
  <c r="O669" i="1"/>
  <c r="O143" i="1"/>
  <c r="O400" i="1"/>
  <c r="O464" i="1"/>
  <c r="O512" i="1"/>
  <c r="O576" i="1"/>
  <c r="O640" i="1"/>
  <c r="O109" i="1"/>
  <c r="O211" i="1"/>
  <c r="O227" i="1"/>
  <c r="O395" i="1"/>
  <c r="O459" i="1"/>
  <c r="O539" i="1"/>
  <c r="O598" i="1"/>
  <c r="O659" i="1"/>
  <c r="O139" i="1"/>
  <c r="O169" i="1"/>
  <c r="O185" i="1"/>
  <c r="O358" i="1"/>
  <c r="O422" i="1"/>
  <c r="O486" i="1"/>
  <c r="O550" i="1"/>
  <c r="O622" i="1"/>
  <c r="O691" i="1"/>
  <c r="O234" i="1"/>
  <c r="O250" i="1"/>
  <c r="O266" i="1"/>
  <c r="O282" i="1"/>
  <c r="O298" i="1"/>
  <c r="O314" i="1"/>
  <c r="O330" i="1"/>
  <c r="O346" i="1"/>
  <c r="O393" i="1"/>
  <c r="O457" i="1"/>
  <c r="O521" i="1"/>
  <c r="O585" i="1"/>
  <c r="O649" i="1"/>
  <c r="O119" i="1"/>
  <c r="O404" i="1"/>
  <c r="O468" i="1"/>
  <c r="O532" i="1"/>
  <c r="O596" i="1"/>
  <c r="O33" i="1"/>
  <c r="O49" i="1"/>
  <c r="O65" i="1"/>
  <c r="O81" i="1"/>
  <c r="O97" i="1"/>
  <c r="O36" i="1"/>
  <c r="O52" i="1"/>
  <c r="O68" i="1"/>
  <c r="O84" i="1"/>
  <c r="O100" i="1"/>
  <c r="O116" i="1"/>
  <c r="O132" i="1"/>
  <c r="O148" i="1"/>
  <c r="O200" i="1"/>
  <c r="O216" i="1"/>
  <c r="O351" i="1"/>
  <c r="O415" i="1"/>
  <c r="O479" i="1"/>
  <c r="O543" i="1"/>
  <c r="O607" i="1"/>
  <c r="O671" i="1"/>
  <c r="O156" i="1"/>
  <c r="O172" i="1"/>
  <c r="O188" i="1"/>
  <c r="O370" i="1"/>
  <c r="O434" i="1"/>
  <c r="O498" i="1"/>
  <c r="O562" i="1"/>
  <c r="O626" i="1"/>
  <c r="O695" i="1"/>
  <c r="O239" i="1"/>
  <c r="O255" i="1"/>
  <c r="O271" i="1"/>
  <c r="O287" i="1"/>
  <c r="O303" i="1"/>
  <c r="O319" i="1"/>
  <c r="O335" i="1"/>
  <c r="O357" i="1"/>
  <c r="O421" i="1"/>
  <c r="O485" i="1"/>
  <c r="O549" i="1"/>
  <c r="O613" i="1"/>
  <c r="O680" i="1"/>
  <c r="O199" i="1"/>
  <c r="O408" i="1"/>
  <c r="O472" i="1"/>
  <c r="O520" i="1"/>
  <c r="O584" i="1"/>
  <c r="O648" i="1"/>
  <c r="O125" i="1"/>
  <c r="O213" i="1"/>
  <c r="O229" i="1"/>
  <c r="O403" i="1"/>
  <c r="O467" i="1"/>
  <c r="O547" i="1"/>
  <c r="O603" i="1"/>
  <c r="O667" i="1"/>
  <c r="O155" i="1"/>
  <c r="O171" i="1"/>
  <c r="O187" i="1"/>
  <c r="O366" i="1"/>
  <c r="O430" i="1"/>
  <c r="O494" i="1"/>
  <c r="O558" i="1"/>
  <c r="O630" i="1"/>
  <c r="O688" i="1"/>
  <c r="O708" i="1"/>
  <c r="O35" i="1"/>
  <c r="O51" i="1"/>
  <c r="O67" i="1"/>
  <c r="O83" i="1"/>
  <c r="O22" i="1"/>
  <c r="O38" i="1"/>
  <c r="O54" i="1"/>
  <c r="O70" i="1"/>
  <c r="O86" i="1"/>
  <c r="O102" i="1"/>
  <c r="O118" i="1"/>
  <c r="O134" i="1"/>
  <c r="O150" i="1"/>
  <c r="O202" i="1"/>
  <c r="O218" i="1"/>
  <c r="O359" i="1"/>
  <c r="O423" i="1"/>
  <c r="O487" i="1"/>
  <c r="O551" i="1"/>
  <c r="O615" i="1"/>
  <c r="O682" i="1"/>
  <c r="O158" i="1"/>
  <c r="O174" i="1"/>
  <c r="O190" i="1"/>
  <c r="O378" i="1"/>
  <c r="O442" i="1"/>
  <c r="O506" i="1"/>
  <c r="O570" i="1"/>
  <c r="O634" i="1"/>
  <c r="O701" i="1"/>
  <c r="O241" i="1"/>
  <c r="O257" i="1"/>
  <c r="O273" i="1"/>
  <c r="O289" i="1"/>
  <c r="O305" i="1"/>
  <c r="O321" i="1"/>
  <c r="O337" i="1"/>
  <c r="O365" i="1"/>
  <c r="O429" i="1"/>
  <c r="O493" i="1"/>
  <c r="O557" i="1"/>
  <c r="O621" i="1"/>
  <c r="O690" i="1"/>
  <c r="O352" i="1"/>
  <c r="O416" i="1"/>
  <c r="O480" i="1"/>
  <c r="O528" i="1"/>
  <c r="O592" i="1"/>
  <c r="O656" i="1"/>
  <c r="O141" i="1"/>
  <c r="O215" i="1"/>
  <c r="O231" i="1"/>
  <c r="O411" i="1"/>
  <c r="O475" i="1"/>
  <c r="O555" i="1"/>
  <c r="O611" i="1"/>
  <c r="O678" i="1"/>
  <c r="O157" i="1"/>
  <c r="O173" i="1"/>
  <c r="O189" i="1"/>
  <c r="O374" i="1"/>
  <c r="O438" i="1"/>
  <c r="O502" i="1"/>
  <c r="O566" i="1"/>
  <c r="O638" i="1"/>
  <c r="C15" i="1"/>
  <c r="O21" i="1"/>
  <c r="O37" i="1"/>
  <c r="O53" i="1"/>
  <c r="O69" i="1"/>
  <c r="O85" i="1"/>
  <c r="O24" i="1"/>
  <c r="O40" i="1"/>
  <c r="O56" i="1"/>
  <c r="O72" i="1"/>
  <c r="O88" i="1"/>
  <c r="O104" i="1"/>
  <c r="O120" i="1"/>
  <c r="O136" i="1"/>
  <c r="O152" i="1"/>
  <c r="O204" i="1"/>
  <c r="O220" i="1"/>
  <c r="O367" i="1"/>
  <c r="O431" i="1"/>
  <c r="O495" i="1"/>
  <c r="O559" i="1"/>
  <c r="O623" i="1"/>
  <c r="O692" i="1"/>
  <c r="O160" i="1"/>
  <c r="O176" i="1"/>
  <c r="O192" i="1"/>
  <c r="O386" i="1"/>
  <c r="O450" i="1"/>
  <c r="O514" i="1"/>
  <c r="O578" i="1"/>
  <c r="O642" i="1"/>
  <c r="O113" i="1"/>
  <c r="O243" i="1"/>
  <c r="O259" i="1"/>
  <c r="O275" i="1"/>
  <c r="O291" i="1"/>
  <c r="O307" i="1"/>
  <c r="O323" i="1"/>
  <c r="O339" i="1"/>
  <c r="O373" i="1"/>
  <c r="O437" i="1"/>
  <c r="O501" i="1"/>
  <c r="O565" i="1"/>
  <c r="O629" i="1"/>
  <c r="O676" i="1"/>
  <c r="O360" i="1"/>
  <c r="O23" i="1"/>
  <c r="O39" i="1"/>
  <c r="O55" i="1"/>
  <c r="O71" i="1"/>
  <c r="O87" i="1"/>
  <c r="O26" i="1"/>
  <c r="O42" i="1"/>
  <c r="O58" i="1"/>
  <c r="O74" i="1"/>
  <c r="O90" i="1"/>
  <c r="O106" i="1"/>
  <c r="O122" i="1"/>
  <c r="O138" i="1"/>
  <c r="O154" i="1"/>
  <c r="O206" i="1"/>
  <c r="O222" i="1"/>
  <c r="O375" i="1"/>
  <c r="O439" i="1"/>
  <c r="O503" i="1"/>
  <c r="O567" i="1"/>
  <c r="O631" i="1"/>
  <c r="O689" i="1"/>
  <c r="O162" i="1"/>
  <c r="O178" i="1"/>
  <c r="O194" i="1"/>
  <c r="O394" i="1"/>
  <c r="O458" i="1"/>
  <c r="O522" i="1"/>
  <c r="O586" i="1"/>
  <c r="O650" i="1"/>
  <c r="O129" i="1"/>
  <c r="O245" i="1"/>
  <c r="O261" i="1"/>
  <c r="O277" i="1"/>
  <c r="O293" i="1"/>
  <c r="O309" i="1"/>
  <c r="O325" i="1"/>
  <c r="O341" i="1"/>
  <c r="O381" i="1"/>
  <c r="O445" i="1"/>
  <c r="O509" i="1"/>
  <c r="O573" i="1"/>
  <c r="O637" i="1"/>
  <c r="O698" i="1"/>
  <c r="O368" i="1"/>
  <c r="O432" i="1"/>
  <c r="O488" i="1"/>
  <c r="O544" i="1"/>
  <c r="O608" i="1"/>
  <c r="O672" i="1"/>
  <c r="O203" i="1"/>
  <c r="O219" i="1"/>
  <c r="O363" i="1"/>
  <c r="O427" i="1"/>
  <c r="O507" i="1"/>
  <c r="O571" i="1"/>
  <c r="O627" i="1"/>
  <c r="O674" i="1"/>
  <c r="O161" i="1"/>
  <c r="O177" i="1"/>
  <c r="O193" i="1"/>
  <c r="O390" i="1"/>
  <c r="O454" i="1"/>
  <c r="O518" i="1"/>
  <c r="O582" i="1"/>
  <c r="O654" i="1"/>
  <c r="O121" i="1"/>
  <c r="O242" i="1"/>
  <c r="O258" i="1"/>
  <c r="O274" i="1"/>
  <c r="O290" i="1"/>
  <c r="O306" i="1"/>
  <c r="O322" i="1"/>
  <c r="O338" i="1"/>
  <c r="O369" i="1"/>
  <c r="O425" i="1"/>
  <c r="O489" i="1"/>
  <c r="O553" i="1"/>
  <c r="O617" i="1"/>
  <c r="O684" i="1"/>
  <c r="O364" i="1"/>
  <c r="O436" i="1"/>
  <c r="O500" i="1"/>
  <c r="O564" i="1"/>
  <c r="O25" i="1"/>
  <c r="O41" i="1"/>
  <c r="O57" i="1"/>
  <c r="O73" i="1"/>
  <c r="O89" i="1"/>
  <c r="O28" i="1"/>
  <c r="O44" i="1"/>
  <c r="O60" i="1"/>
  <c r="O76" i="1"/>
  <c r="O92" i="1"/>
  <c r="O108" i="1"/>
  <c r="O124" i="1"/>
  <c r="O140" i="1"/>
  <c r="O101" i="1"/>
  <c r="O208" i="1"/>
  <c r="O224" i="1"/>
  <c r="O383" i="1"/>
  <c r="O447" i="1"/>
  <c r="O511" i="1"/>
  <c r="O575" i="1"/>
  <c r="O639" i="1"/>
  <c r="O99" i="1"/>
  <c r="O164" i="1"/>
  <c r="O180" i="1"/>
  <c r="O196" i="1"/>
  <c r="O402" i="1"/>
  <c r="O466" i="1"/>
  <c r="O530" i="1"/>
  <c r="O594" i="1"/>
  <c r="O658" i="1"/>
  <c r="O145" i="1"/>
  <c r="O247" i="1"/>
  <c r="O263" i="1"/>
  <c r="O279" i="1"/>
  <c r="O295" i="1"/>
  <c r="O311" i="1"/>
  <c r="O327" i="1"/>
  <c r="O343" i="1"/>
  <c r="O389" i="1"/>
  <c r="O453" i="1"/>
  <c r="O517" i="1"/>
  <c r="O581" i="1"/>
  <c r="O645" i="1"/>
  <c r="O707" i="1"/>
  <c r="O376" i="1"/>
  <c r="O440" i="1"/>
  <c r="O491" i="1"/>
  <c r="O552" i="1"/>
  <c r="O616" i="1"/>
  <c r="O683" i="1"/>
  <c r="O205" i="1"/>
  <c r="O221" i="1"/>
  <c r="O371" i="1"/>
  <c r="O435" i="1"/>
  <c r="O515" i="1"/>
  <c r="O579" i="1"/>
  <c r="O635" i="1"/>
  <c r="O696" i="1"/>
  <c r="O163" i="1"/>
  <c r="O179" i="1"/>
  <c r="O195" i="1"/>
  <c r="O398" i="1"/>
  <c r="O462" i="1"/>
  <c r="O526" i="1"/>
  <c r="O590" i="1"/>
  <c r="O662" i="1"/>
  <c r="O77" i="1"/>
  <c r="O64" i="1"/>
  <c r="O128" i="1"/>
  <c r="O228" i="1"/>
  <c r="O591" i="1"/>
  <c r="O184" i="1"/>
  <c r="O546" i="1"/>
  <c r="O251" i="1"/>
  <c r="O315" i="1"/>
  <c r="O469" i="1"/>
  <c r="O127" i="1"/>
  <c r="O504" i="1"/>
  <c r="O693" i="1"/>
  <c r="O355" i="1"/>
  <c r="O531" i="1"/>
  <c r="O107" i="1"/>
  <c r="O191" i="1"/>
  <c r="O478" i="1"/>
  <c r="O670" i="1"/>
  <c r="O240" i="1"/>
  <c r="O262" i="1"/>
  <c r="O284" i="1"/>
  <c r="O304" i="1"/>
  <c r="O326" i="1"/>
  <c r="O348" i="1"/>
  <c r="O417" i="1"/>
  <c r="O505" i="1"/>
  <c r="O593" i="1"/>
  <c r="O673" i="1"/>
  <c r="O388" i="1"/>
  <c r="O476" i="1"/>
  <c r="O556" i="1"/>
  <c r="O636" i="1"/>
  <c r="O697" i="1"/>
  <c r="O27" i="1"/>
  <c r="O91" i="1"/>
  <c r="O78" i="1"/>
  <c r="O142" i="1"/>
  <c r="O391" i="1"/>
  <c r="O647" i="1"/>
  <c r="O198" i="1"/>
  <c r="O602" i="1"/>
  <c r="O265" i="1"/>
  <c r="O329" i="1"/>
  <c r="O525" i="1"/>
  <c r="O384" i="1"/>
  <c r="O536" i="1"/>
  <c r="O699" i="1"/>
  <c r="O379" i="1"/>
  <c r="O563" i="1"/>
  <c r="O123" i="1"/>
  <c r="O197" i="1"/>
  <c r="O510" i="1"/>
  <c r="O681" i="1"/>
  <c r="O244" i="1"/>
  <c r="O264" i="1"/>
  <c r="O286" i="1"/>
  <c r="O308" i="1"/>
  <c r="O328" i="1"/>
  <c r="O353" i="1"/>
  <c r="O433" i="1"/>
  <c r="O513" i="1"/>
  <c r="O601" i="1"/>
  <c r="O694" i="1"/>
  <c r="O396" i="1"/>
  <c r="O484" i="1"/>
  <c r="O572" i="1"/>
  <c r="O644" i="1"/>
  <c r="O29" i="1"/>
  <c r="O93" i="1"/>
  <c r="O80" i="1"/>
  <c r="O144" i="1"/>
  <c r="O399" i="1"/>
  <c r="O655" i="1"/>
  <c r="O354" i="1"/>
  <c r="O610" i="1"/>
  <c r="O267" i="1"/>
  <c r="O331" i="1"/>
  <c r="O533" i="1"/>
  <c r="O392" i="1"/>
  <c r="O560" i="1"/>
  <c r="O201" i="1"/>
  <c r="O387" i="1"/>
  <c r="O587" i="1"/>
  <c r="O159" i="1"/>
  <c r="O350" i="1"/>
  <c r="O534" i="1"/>
  <c r="O105" i="1"/>
  <c r="O246" i="1"/>
  <c r="O268" i="1"/>
  <c r="O288" i="1"/>
  <c r="O310" i="1"/>
  <c r="O332" i="1"/>
  <c r="O361" i="1"/>
  <c r="O441" i="1"/>
  <c r="O529" i="1"/>
  <c r="O609" i="1"/>
  <c r="O700" i="1"/>
  <c r="O412" i="1"/>
  <c r="O492" i="1"/>
  <c r="O580" i="1"/>
  <c r="O652" i="1"/>
  <c r="O43" i="1"/>
  <c r="O30" i="1"/>
  <c r="O94" i="1"/>
  <c r="O117" i="1"/>
  <c r="O455" i="1"/>
  <c r="O115" i="1"/>
  <c r="O45" i="1"/>
  <c r="O32" i="1"/>
  <c r="O96" i="1"/>
  <c r="O133" i="1"/>
  <c r="O463" i="1"/>
  <c r="O131" i="1"/>
  <c r="O418" i="1"/>
  <c r="O677" i="1"/>
  <c r="O283" i="1"/>
  <c r="O347" i="1"/>
  <c r="O597" i="1"/>
  <c r="O448" i="1"/>
  <c r="O600" i="1"/>
  <c r="O209" i="1"/>
  <c r="O443" i="1"/>
  <c r="O619" i="1"/>
  <c r="O167" i="1"/>
  <c r="O406" i="1"/>
  <c r="O574" i="1"/>
  <c r="O153" i="1"/>
  <c r="O252" i="1"/>
  <c r="O272" i="1"/>
  <c r="O294" i="1"/>
  <c r="O316" i="1"/>
  <c r="O336" i="1"/>
  <c r="O380" i="1"/>
  <c r="O465" i="1"/>
  <c r="O545" i="1"/>
  <c r="O633" i="1"/>
  <c r="O135" i="1"/>
  <c r="O428" i="1"/>
  <c r="O516" i="1"/>
  <c r="O604" i="1"/>
  <c r="O668" i="1"/>
  <c r="O61" i="1"/>
  <c r="O48" i="1"/>
  <c r="O112" i="1"/>
  <c r="O212" i="1"/>
  <c r="O527" i="1"/>
  <c r="O168" i="1"/>
  <c r="O482" i="1"/>
  <c r="O235" i="1"/>
  <c r="O299" i="1"/>
  <c r="O405" i="1"/>
  <c r="O661" i="1"/>
  <c r="O483" i="1"/>
  <c r="O632" i="1"/>
  <c r="O223" i="1"/>
  <c r="O499" i="1"/>
  <c r="O651" i="1"/>
  <c r="O181" i="1"/>
  <c r="O446" i="1"/>
  <c r="O614" i="1"/>
  <c r="O236" i="1"/>
  <c r="O256" i="1"/>
  <c r="O278" i="1"/>
  <c r="O300" i="1"/>
  <c r="O320" i="1"/>
  <c r="O342" i="1"/>
  <c r="O401" i="1"/>
  <c r="O481" i="1"/>
  <c r="O569" i="1"/>
  <c r="O657" i="1"/>
  <c r="O356" i="1"/>
  <c r="O452" i="1"/>
  <c r="O540" i="1"/>
  <c r="O620" i="1"/>
  <c r="O687" i="1"/>
  <c r="O46" i="1"/>
  <c r="O166" i="1"/>
  <c r="O281" i="1"/>
  <c r="O111" i="1"/>
  <c r="O217" i="1"/>
  <c r="O165" i="1"/>
  <c r="O646" i="1"/>
  <c r="O276" i="1"/>
  <c r="O334" i="1"/>
  <c r="O497" i="1"/>
  <c r="O151" i="1"/>
  <c r="O588" i="1"/>
  <c r="O62" i="1"/>
  <c r="O182" i="1"/>
  <c r="O297" i="1"/>
  <c r="O424" i="1"/>
  <c r="O225" i="1"/>
  <c r="O175" i="1"/>
  <c r="O137" i="1"/>
  <c r="O280" i="1"/>
  <c r="O340" i="1"/>
  <c r="O537" i="1"/>
  <c r="O372" i="1"/>
  <c r="O612" i="1"/>
  <c r="O110" i="1"/>
  <c r="O410" i="1"/>
  <c r="O313" i="1"/>
  <c r="O456" i="1"/>
  <c r="O419" i="1"/>
  <c r="O183" i="1"/>
  <c r="O232" i="1"/>
  <c r="O292" i="1"/>
  <c r="O344" i="1"/>
  <c r="O561" i="1"/>
  <c r="O420" i="1"/>
  <c r="O628" i="1"/>
  <c r="O126" i="1"/>
  <c r="O474" i="1"/>
  <c r="O345" i="1"/>
  <c r="O496" i="1"/>
  <c r="O451" i="1"/>
  <c r="O382" i="1"/>
  <c r="O238" i="1"/>
  <c r="O296" i="1"/>
  <c r="O377" i="1"/>
  <c r="O577" i="1"/>
  <c r="O444" i="1"/>
  <c r="O660" i="1"/>
  <c r="O210" i="1"/>
  <c r="O538" i="1"/>
  <c r="O397" i="1"/>
  <c r="O568" i="1"/>
  <c r="O523" i="1"/>
  <c r="O414" i="1"/>
  <c r="O248" i="1"/>
  <c r="O302" i="1"/>
  <c r="O385" i="1"/>
  <c r="O625" i="1"/>
  <c r="O460" i="1"/>
  <c r="O679" i="1"/>
  <c r="O226" i="1"/>
  <c r="O653" i="1"/>
  <c r="O542" i="1"/>
  <c r="O409" i="1"/>
  <c r="O548" i="1"/>
  <c r="O519" i="1"/>
  <c r="O624" i="1"/>
  <c r="O606" i="1"/>
  <c r="O449" i="1"/>
  <c r="O675" i="1"/>
  <c r="O583" i="1"/>
  <c r="O664" i="1"/>
  <c r="O254" i="1"/>
  <c r="O473" i="1"/>
  <c r="O666" i="1"/>
  <c r="O207" i="1"/>
  <c r="O260" i="1"/>
  <c r="O641" i="1"/>
  <c r="O233" i="1"/>
  <c r="O595" i="1"/>
  <c r="O270" i="1"/>
  <c r="O665" i="1"/>
  <c r="O249" i="1"/>
  <c r="O643" i="1"/>
  <c r="O312" i="1"/>
  <c r="O103" i="1"/>
  <c r="O59" i="1"/>
  <c r="O461" i="1"/>
  <c r="O686" i="1"/>
  <c r="O318" i="1"/>
  <c r="O508" i="1"/>
  <c r="O470" i="1"/>
  <c r="O324" i="1"/>
  <c r="O524" i="1"/>
  <c r="O75" i="1"/>
  <c r="O589" i="1"/>
  <c r="C16" i="1"/>
  <c r="D18" i="1" s="1"/>
  <c r="C16" i="4"/>
  <c r="D18" i="4" s="1"/>
  <c r="C16" i="5"/>
  <c r="D18" i="5" s="1"/>
  <c r="C16" i="6"/>
  <c r="D18" i="6" s="1"/>
  <c r="F18" i="7" l="1"/>
  <c r="F19" i="7" s="1"/>
  <c r="C18" i="7"/>
  <c r="C18" i="5"/>
  <c r="F18" i="5"/>
  <c r="F19" i="5" s="1"/>
  <c r="F18" i="6"/>
  <c r="F19" i="6" s="1"/>
  <c r="C18" i="6"/>
  <c r="C18" i="4"/>
  <c r="F18" i="4"/>
  <c r="F19" i="4" s="1"/>
  <c r="F18" i="1"/>
  <c r="F19" i="1" s="1"/>
  <c r="C18" i="1"/>
</calcChain>
</file>

<file path=xl/sharedStrings.xml><?xml version="1.0" encoding="utf-8"?>
<sst xmlns="http://schemas.openxmlformats.org/spreadsheetml/2006/main" count="10971" uniqueCount="1889">
  <si>
    <t> 24.03.2012 14:16 </t>
  </si>
  <si>
    <t>30081</t>
  </si>
  <si>
    <t>2456012.0873 </t>
  </si>
  <si>
    <t> 25.03.2012 14:05 </t>
  </si>
  <si>
    <t>30089.5</t>
  </si>
  <si>
    <t>2456012.1456 </t>
  </si>
  <si>
    <t> 25.03.2012 15:29 </t>
  </si>
  <si>
    <t>30090</t>
  </si>
  <si>
    <t>2456390.9563 </t>
  </si>
  <si>
    <t> 08.04.2013 10:57 </t>
  </si>
  <si>
    <t>33335.5</t>
  </si>
  <si>
    <t> -0.0026 </t>
  </si>
  <si>
    <t>2456390.9578 </t>
  </si>
  <si>
    <t> 08.04.2013 10:59 </t>
  </si>
  <si>
    <t> -0.0011 </t>
  </si>
  <si>
    <t>2456391.0170 </t>
  </si>
  <si>
    <t> 08.04.2013 12:24 </t>
  </si>
  <si>
    <t>33336</t>
  </si>
  <si>
    <t>2456391.0171 </t>
  </si>
  <si>
    <t>2456391.0172 </t>
  </si>
  <si>
    <t>2456391.0753 </t>
  </si>
  <si>
    <t> 08.04.2013 13:48 </t>
  </si>
  <si>
    <t>33336.5</t>
  </si>
  <si>
    <t>2456391.0754 </t>
  </si>
  <si>
    <t>2456391.0755 </t>
  </si>
  <si>
    <t>2456391.0758 </t>
  </si>
  <si>
    <t> 08.04.2013 13:49 </t>
  </si>
  <si>
    <t>2456391.1338 </t>
  </si>
  <si>
    <t> 08.04.2013 15:12 </t>
  </si>
  <si>
    <t>33337</t>
  </si>
  <si>
    <t>2456391.1920 </t>
  </si>
  <si>
    <t> 08.04.2013 16:36 </t>
  </si>
  <si>
    <t>33337.5</t>
  </si>
  <si>
    <t> -0.0004 </t>
  </si>
  <si>
    <t>2456391.2505 </t>
  </si>
  <si>
    <t> 08.04.2013 18:00 </t>
  </si>
  <si>
    <t>33338</t>
  </si>
  <si>
    <t>2456395.1021 </t>
  </si>
  <si>
    <t> 12.04.2013 14:27 </t>
  </si>
  <si>
    <t>33371</t>
  </si>
  <si>
    <t> Y.Maeda </t>
  </si>
  <si>
    <t>2456395.1598 </t>
  </si>
  <si>
    <t> 12.04.2013 15:50 </t>
  </si>
  <si>
    <t>33371.5</t>
  </si>
  <si>
    <t> -0.0010 </t>
  </si>
  <si>
    <t>2456395.2188 </t>
  </si>
  <si>
    <t> 12.04.2013 17:15 </t>
  </si>
  <si>
    <t>33372</t>
  </si>
  <si>
    <t>2456395.2782 </t>
  </si>
  <si>
    <t> 12.04.2013 18:40 </t>
  </si>
  <si>
    <t>33372.5</t>
  </si>
  <si>
    <t>2456780.0430 </t>
  </si>
  <si>
    <t>Difference</t>
  </si>
  <si>
    <t>Truncated</t>
  </si>
  <si>
    <t>Long</t>
  </si>
  <si>
    <t>Lat</t>
  </si>
  <si>
    <t>+ to E</t>
  </si>
  <si>
    <t>SAAO / Suth</t>
  </si>
  <si>
    <t>Directly from the paper</t>
  </si>
  <si>
    <t>RA</t>
  </si>
  <si>
    <t>Dec</t>
  </si>
  <si>
    <t>Decimal &gt;&gt;&gt;&gt;</t>
  </si>
  <si>
    <t>elev (m)</t>
  </si>
  <si>
    <t>Converted ----------------------</t>
  </si>
  <si>
    <t>17 52 48 W</t>
  </si>
  <si>
    <t>28 45 38 N</t>
  </si>
  <si>
    <t>20 48 38.78 E</t>
  </si>
  <si>
    <t>32 22 48 S</t>
  </si>
  <si>
    <t>H.MS, D.MS &gt;&gt;&gt;&gt;</t>
  </si>
  <si>
    <t>Redone 2022-01-25</t>
  </si>
  <si>
    <t>Earlier conversion</t>
  </si>
  <si>
    <t>Just add 32 seconds (OK)</t>
  </si>
  <si>
    <t>Just add 32 seconds (NOT OK)</t>
  </si>
  <si>
    <t>Sun's diameter</t>
  </si>
  <si>
    <t>km</t>
  </si>
  <si>
    <t>Speed of light</t>
  </si>
  <si>
    <t>km/s</t>
  </si>
  <si>
    <t>Light time</t>
  </si>
  <si>
    <t>sec</t>
  </si>
  <si>
    <t>WE THINK THAT THIS WEBSITE IS IN ERROR</t>
  </si>
  <si>
    <t>VVVVV</t>
  </si>
  <si>
    <t>CORRECTION CANNOT BE &gt; 72 SECONDS</t>
  </si>
  <si>
    <t> 02.05.2014 13:01 </t>
  </si>
  <si>
    <t>36669</t>
  </si>
  <si>
    <t> -0.0006 </t>
  </si>
  <si>
    <t>2456780.1596 </t>
  </si>
  <si>
    <t> 02.05.2014 15:49 </t>
  </si>
  <si>
    <t>36670</t>
  </si>
  <si>
    <t> -0.0007 </t>
  </si>
  <si>
    <t>RHN 2022</t>
  </si>
  <si>
    <t>s6</t>
  </si>
  <si>
    <t>s7</t>
  </si>
  <si>
    <r>
      <t xml:space="preserve">Baran et al. 2018 </t>
    </r>
    <r>
      <rPr>
        <i/>
        <sz val="14"/>
        <rFont val="Arial"/>
        <family val="2"/>
      </rPr>
      <t>MNRAS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481,</t>
    </r>
    <r>
      <rPr>
        <sz val="14"/>
        <rFont val="Arial"/>
        <family val="2"/>
      </rPr>
      <t xml:space="preserve"> 2721</t>
    </r>
  </si>
  <si>
    <t>ADD</t>
  </si>
  <si>
    <t>seconds</t>
  </si>
  <si>
    <t>Baran et al 2013 (SAAO)</t>
  </si>
  <si>
    <t>seconds =</t>
  </si>
  <si>
    <t>days</t>
  </si>
  <si>
    <t>Baran (Mercator)</t>
  </si>
  <si>
    <t>Baran (SAAO)</t>
  </si>
  <si>
    <t>Baran (Merc)</t>
  </si>
  <si>
    <t>https://astroutils.astronomy.osu.edu/time/bjd2utc.html</t>
  </si>
  <si>
    <t>Just SUBTRACT 32 seconds</t>
  </si>
  <si>
    <t>Nelson</t>
  </si>
  <si>
    <t>Same as A (4)</t>
  </si>
  <si>
    <t>SAAO-0.5m/MP</t>
  </si>
  <si>
    <t>Mercator/Merope</t>
  </si>
  <si>
    <t>SAAO-1m/UCTCCD</t>
  </si>
  <si>
    <t>Mercator/MeropeII</t>
  </si>
  <si>
    <t>SAAO-1m/STE3</t>
  </si>
  <si>
    <t>Mercator/MAIA</t>
  </si>
  <si>
    <t>NTT/Ultracam</t>
  </si>
  <si>
    <t>BJD(TT)</t>
  </si>
  <si>
    <t>Epoch</t>
  </si>
  <si>
    <t>σBJD</t>
  </si>
  <si>
    <t>Tel./Inst.</t>
  </si>
  <si>
    <t>HW Vir</t>
  </si>
  <si>
    <t>La Palma</t>
  </si>
  <si>
    <t>HJD</t>
  </si>
  <si>
    <t>same?</t>
  </si>
  <si>
    <t>Baran+ 2013</t>
  </si>
  <si>
    <t>SOMETHING IS WRONG</t>
  </si>
  <si>
    <t>Baran data source in BJD, converted to HJD -- CRAP</t>
  </si>
  <si>
    <t>More Baran data source in BJD, converted to HJD -- CRAP</t>
  </si>
  <si>
    <t>Baran et al 2018</t>
  </si>
  <si>
    <t>Baran et al 2013 (Mercator)</t>
  </si>
  <si>
    <t>HW Vir / GSC 05528-00629</t>
  </si>
  <si>
    <t>System Type:</t>
  </si>
  <si>
    <t>EA</t>
  </si>
  <si>
    <t>GCVS 4 Eph.</t>
  </si>
  <si>
    <t>na</t>
  </si>
  <si>
    <t>My time zone &gt;&gt;&gt;&gt;&gt;</t>
  </si>
  <si>
    <t>(PST=8, PDT=MDT=7, MDT=CST=6, etc.)</t>
  </si>
  <si>
    <t>--- Working ----</t>
  </si>
  <si>
    <t>Epoch =</t>
  </si>
  <si>
    <t>IBVS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</si>
  <si>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</si>
  <si>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</si>
  <si>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</si>
  <si>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</si>
  <si>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</si>
  <si>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</si>
  <si>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</si>
  <si>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</si>
  <si>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</si>
  <si>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</si>
  <si>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</si>
  <si>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</si>
  <si>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</si>
  <si>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</si>
  <si>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</si>
  <si>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</si>
  <si>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</si>
  <si>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</si>
  <si>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</si>
  <si>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</si>
  <si>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</si>
  <si>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</si>
  <si>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</si>
  <si>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</si>
  <si>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</si>
  <si>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</si>
  <si>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</si>
  <si>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Lin Fit</t>
  </si>
  <si>
    <t>Q. Fit</t>
  </si>
  <si>
    <t>Date</t>
  </si>
  <si>
    <t>BAD?</t>
  </si>
  <si>
    <t>IBVS 3569</t>
  </si>
  <si>
    <t>II</t>
  </si>
  <si>
    <t>VSB 47 </t>
  </si>
  <si>
    <t>I</t>
  </si>
  <si>
    <t>IBVS 3390</t>
  </si>
  <si>
    <t> MN 261.103 </t>
  </si>
  <si>
    <t> MN 267.535 </t>
  </si>
  <si>
    <t>IBVS 4109</t>
  </si>
  <si>
    <t> BRNO 31 </t>
  </si>
  <si>
    <t>IBVS 4382</t>
  </si>
  <si>
    <t>IBVS 4877</t>
  </si>
  <si>
    <t>BBSAG Bull.109</t>
  </si>
  <si>
    <t>BAVM 93 </t>
  </si>
  <si>
    <t>BBSAG Bull.111</t>
  </si>
  <si>
    <t>IBVS 4380</t>
  </si>
  <si>
    <t>BBSAG Bull.112</t>
  </si>
  <si>
    <t>BBSAG Bull.114</t>
  </si>
  <si>
    <t> BBS 114 </t>
  </si>
  <si>
    <t>IBVS 4670</t>
  </si>
  <si>
    <t>BBSAG Bull.115</t>
  </si>
  <si>
    <t> BRNO 32 </t>
  </si>
  <si>
    <t> BBS 115/117 </t>
  </si>
  <si>
    <t>BBSAG Bull.116</t>
  </si>
  <si>
    <t>BBSAG Bull.117</t>
  </si>
  <si>
    <t>BAVM 113 </t>
  </si>
  <si>
    <t>IBVS 4912</t>
  </si>
  <si>
    <t>BBSAG Bull.118</t>
  </si>
  <si>
    <t>IBVS 4712</t>
  </si>
  <si>
    <t> BBS 119 </t>
  </si>
  <si>
    <t> BBS 120 </t>
  </si>
  <si>
    <t> BBS 121 </t>
  </si>
  <si>
    <t> BBS 122 </t>
  </si>
  <si>
    <t>IBVS 5296</t>
  </si>
  <si>
    <t>IBVS 5443</t>
  </si>
  <si>
    <t> BBS 123 </t>
  </si>
  <si>
    <t> BBS 124 </t>
  </si>
  <si>
    <t> BBS 125 </t>
  </si>
  <si>
    <t> BBS 127 </t>
  </si>
  <si>
    <t>IBVS 5645</t>
  </si>
  <si>
    <t> BBS 128 </t>
  </si>
  <si>
    <t>IBVS 5438</t>
  </si>
  <si>
    <t>IBVS 5643</t>
  </si>
  <si>
    <t>IBVS 5484</t>
  </si>
  <si>
    <t>IBVS 5676</t>
  </si>
  <si>
    <t>IBVS 5543</t>
  </si>
  <si>
    <t>IBVS 5603</t>
  </si>
  <si>
    <t>OEJV 0003</t>
  </si>
  <si>
    <t>IBVS 5741</t>
  </si>
  <si>
    <t>VSB 44 </t>
  </si>
  <si>
    <t>IBVS 5657</t>
  </si>
  <si>
    <t>IBVS 5653</t>
  </si>
  <si>
    <t>IBVS 5713</t>
  </si>
  <si>
    <t>IBVS 5677</t>
  </si>
  <si>
    <t>IBVS 5814</t>
  </si>
  <si>
    <t>VSB 45 </t>
  </si>
  <si>
    <t>VSB 46 </t>
  </si>
  <si>
    <t>OEJV 0074</t>
  </si>
  <si>
    <t>IBVS 5870</t>
  </si>
  <si>
    <t>VSB 48 </t>
  </si>
  <si>
    <t>IBVS 5875</t>
  </si>
  <si>
    <t>OEJV 0107</t>
  </si>
  <si>
    <t>VSB 50 </t>
  </si>
  <si>
    <t>IBVS 5938</t>
  </si>
  <si>
    <t>IBVS 5898</t>
  </si>
  <si>
    <t>VSB 51 </t>
  </si>
  <si>
    <t>OEJV 0137</t>
  </si>
  <si>
    <t>IBVS 5992</t>
  </si>
  <si>
    <t>VSB 53 </t>
  </si>
  <si>
    <t>OEJV 0160</t>
  </si>
  <si>
    <t>VSB 55 </t>
  </si>
  <si>
    <t>OEJV 0165</t>
  </si>
  <si>
    <t>2,00E-05</t>
  </si>
  <si>
    <t>VSB 56 </t>
  </si>
  <si>
    <t>IBVS 6094</t>
  </si>
  <si>
    <t>IBVS 6133</t>
  </si>
  <si>
    <t>OEJV 0168</t>
  </si>
  <si>
    <t>VSB 59 </t>
  </si>
  <si>
    <t>VSB-059</t>
  </si>
  <si>
    <t>V</t>
  </si>
  <si>
    <t>IBVS 6125</t>
  </si>
  <si>
    <t>IBVS 6232</t>
  </si>
  <si>
    <t>OEJV 0179</t>
  </si>
  <si>
    <t>IBVS 6196</t>
  </si>
  <si>
    <t>VSB-064</t>
  </si>
  <si>
    <t>Ic</t>
  </si>
  <si>
    <t>B</t>
  </si>
  <si>
    <t>VSB-066</t>
  </si>
  <si>
    <t>OEJV 0211</t>
  </si>
  <si>
    <t>VSB 069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</si>
  <si>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</si>
  <si>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</si>
  <si>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</si>
  <si>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</si>
  <si>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</si>
  <si>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</si>
  <si>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2448267.5741 </t>
  </si>
  <si>
    <t> 11.01.1991 01:46 </t>
  </si>
  <si>
    <t> 0.0054 </t>
  </si>
  <si>
    <t>E </t>
  </si>
  <si>
    <t>?</t>
  </si>
  <si>
    <t> D.Kilkenny et al. </t>
  </si>
  <si>
    <t>IBVS 3569 </t>
  </si>
  <si>
    <t>2449149.3323 </t>
  </si>
  <si>
    <t> 10.06.1993 19:58 </t>
  </si>
  <si>
    <t> 0.0057 </t>
  </si>
  <si>
    <t> Z.Müyesseroglu </t>
  </si>
  <si>
    <t>IBVS 4109 </t>
  </si>
  <si>
    <t>2449393.5095 </t>
  </si>
  <si>
    <t> 10.02.1994 00:13 </t>
  </si>
  <si>
    <t> 0.0055 </t>
  </si>
  <si>
    <t> B.Albayrak </t>
  </si>
  <si>
    <t>2449393.5672 </t>
  </si>
  <si>
    <t> 10.02.1994 01:36 </t>
  </si>
  <si>
    <t> 0.0049 </t>
  </si>
  <si>
    <t>2449427.5327 </t>
  </si>
  <si>
    <t> 16.03.1994 00:47 </t>
  </si>
  <si>
    <t> 0.0050 </t>
  </si>
  <si>
    <t>G</t>
  </si>
  <si>
    <t> B.Gürol </t>
  </si>
  <si>
    <t>2449496.397 </t>
  </si>
  <si>
    <t> 23.05.1994 21:31 </t>
  </si>
  <si>
    <t> 0.005 </t>
  </si>
  <si>
    <t>o</t>
  </si>
  <si>
    <t> Hase &amp; Deininger </t>
  </si>
  <si>
    <t>BAVM 90 </t>
  </si>
  <si>
    <t>2449511.3373 </t>
  </si>
  <si>
    <t> 07.06.1994 20:05 </t>
  </si>
  <si>
    <t>2449518.3407 </t>
  </si>
  <si>
    <t> 14.06.1994 20:10 </t>
  </si>
  <si>
    <t> 0.0051 </t>
  </si>
  <si>
    <t>2449778.6249 </t>
  </si>
  <si>
    <t> 02.03.1995 02:59 </t>
  </si>
  <si>
    <t> 0.0047 </t>
  </si>
  <si>
    <t> W.Ogloza </t>
  </si>
  <si>
    <t>IBVS 4877 </t>
  </si>
  <si>
    <t>2449785.6279 </t>
  </si>
  <si>
    <t> 09.03.1995 03:04 </t>
  </si>
  <si>
    <t> 0.0045 </t>
  </si>
  <si>
    <t>2449808.5048 </t>
  </si>
  <si>
    <t> 01.04.1995 00:06 </t>
  </si>
  <si>
    <t> 0.0044 </t>
  </si>
  <si>
    <t>U</t>
  </si>
  <si>
    <t>2449810.489 </t>
  </si>
  <si>
    <t> 02.04.1995 23:44 </t>
  </si>
  <si>
    <t> 0.004 </t>
  </si>
  <si>
    <t>V </t>
  </si>
  <si>
    <t> K.Locher </t>
  </si>
  <si>
    <t> BBS 109 </t>
  </si>
  <si>
    <t>2449810.606 </t>
  </si>
  <si>
    <t> 03.04.1995 02:32 </t>
  </si>
  <si>
    <t>2449811.423 </t>
  </si>
  <si>
    <t> 03.04.1995 22:09 </t>
  </si>
  <si>
    <t>2449811.538 </t>
  </si>
  <si>
    <t> 04.04.1995 00:54 </t>
  </si>
  <si>
    <t> 0.003 </t>
  </si>
  <si>
    <t>2449812.475 </t>
  </si>
  <si>
    <t> 04.04.1995 23:24 </t>
  </si>
  <si>
    <t> 0.006 </t>
  </si>
  <si>
    <t>2449817.375 </t>
  </si>
  <si>
    <t> 09.04.1995 21:00 </t>
  </si>
  <si>
    <t>2449817.492 </t>
  </si>
  <si>
    <t> 09.04.1995 23:48 </t>
  </si>
  <si>
    <t>2449819.477 </t>
  </si>
  <si>
    <t> 11.04.1995 23:26 </t>
  </si>
  <si>
    <t>2449826.363 </t>
  </si>
  <si>
    <t> 18.04.1995 20:42 </t>
  </si>
  <si>
    <t>2449840.369 </t>
  </si>
  <si>
    <t> 02.05.1995 20:51 </t>
  </si>
  <si>
    <t>2449840.486 </t>
  </si>
  <si>
    <t> 02.05.1995 23:39 </t>
  </si>
  <si>
    <t>2449841.420 </t>
  </si>
  <si>
    <t> 03.05.1995 22:04 </t>
  </si>
  <si>
    <t>2449842.353 </t>
  </si>
  <si>
    <t> 04.05.1995 20:28 </t>
  </si>
  <si>
    <t>2449842.470 </t>
  </si>
  <si>
    <t> 04.05.1995 23:16 </t>
  </si>
  <si>
    <t>2449843.402 </t>
  </si>
  <si>
    <t> 05.05.1995 21:38 </t>
  </si>
  <si>
    <t> 0.002 </t>
  </si>
  <si>
    <t>2449852.391 </t>
  </si>
  <si>
    <t> 14.05.1995 21:23 </t>
  </si>
  <si>
    <t>2449859.394 </t>
  </si>
  <si>
    <t> 21.05.1995 21:27 </t>
  </si>
  <si>
    <t>2449860.444 </t>
  </si>
  <si>
    <t> 22.05.1995 22:39 </t>
  </si>
  <si>
    <t>2449861.379 </t>
  </si>
  <si>
    <t> 23.05.1995 21:05 </t>
  </si>
  <si>
    <t>2449865.463 </t>
  </si>
  <si>
    <t> 27.05.1995 23:06 </t>
  </si>
  <si>
    <t>2449866.397 </t>
  </si>
  <si>
    <t> 28.05.1995 21:31 </t>
  </si>
  <si>
    <t>2449878.421 </t>
  </si>
  <si>
    <t> 09.06.1995 22:06 </t>
  </si>
  <si>
    <t>2449896.395 </t>
  </si>
  <si>
    <t> 27.06.1995 21:28 </t>
  </si>
  <si>
    <t>2450042.644 </t>
  </si>
  <si>
    <t> 21.11.1995 03:27 </t>
  </si>
  <si>
    <t> BBS 111 </t>
  </si>
  <si>
    <t>2450073.693 </t>
  </si>
  <si>
    <t> 22.12.1995 04:37 </t>
  </si>
  <si>
    <t>2450079.645 </t>
  </si>
  <si>
    <t> 28.12.1995 03:28 </t>
  </si>
  <si>
    <t>2450093.651 </t>
  </si>
  <si>
    <t> 11.01.1996 03:37 </t>
  </si>
  <si>
    <t>2450103.689 </t>
  </si>
  <si>
    <t> 21.01.1996 04:32 </t>
  </si>
  <si>
    <t>2450111.625 </t>
  </si>
  <si>
    <t> 29.01.1996 03:00 </t>
  </si>
  <si>
    <t>2450119.563 </t>
  </si>
  <si>
    <t> 06.02.1996 01:30 </t>
  </si>
  <si>
    <t>2450119.678 </t>
  </si>
  <si>
    <t> 06.02.1996 04:16 </t>
  </si>
  <si>
    <t>2450124.581 </t>
  </si>
  <si>
    <t> 11.02.1996 01:56 </t>
  </si>
  <si>
    <t>2450129.485 </t>
  </si>
  <si>
    <t> 15.02.1996 23:38 </t>
  </si>
  <si>
    <t>2450138.586 </t>
  </si>
  <si>
    <t> 25.02.1996 02:03 </t>
  </si>
  <si>
    <t>2450140.455 </t>
  </si>
  <si>
    <t> 26.02.1996 22:55 </t>
  </si>
  <si>
    <t>2450140.574 </t>
  </si>
  <si>
    <t> 27.02.1996 01:46 </t>
  </si>
  <si>
    <t>2450140.689 </t>
  </si>
  <si>
    <t> 27.02.1996 04:32 </t>
  </si>
  <si>
    <t>2450142.557 </t>
  </si>
  <si>
    <t> 29.02.1996 01:22 </t>
  </si>
  <si>
    <t>2450145.593 </t>
  </si>
  <si>
    <t> 03.03.1996 02:13 </t>
  </si>
  <si>
    <t>2450145.707 </t>
  </si>
  <si>
    <t> 03.03.1996 04:58 </t>
  </si>
  <si>
    <t>2450147.577 </t>
  </si>
  <si>
    <t> 05.03.1996 01:50 </t>
  </si>
  <si>
    <t>2450147.692 </t>
  </si>
  <si>
    <t> 05.03.1996 04:36 </t>
  </si>
  <si>
    <t>2450152.477 </t>
  </si>
  <si>
    <t> 09.03.1996 23:26 </t>
  </si>
  <si>
    <t>2450153.527 </t>
  </si>
  <si>
    <t> 11.03.1996 00:38 </t>
  </si>
  <si>
    <t>2450153.643 </t>
  </si>
  <si>
    <t> 11.03.1996 03:25 </t>
  </si>
  <si>
    <t>2450155.3946 </t>
  </si>
  <si>
    <t> 12.03.1996 21:28 </t>
  </si>
  <si>
    <t> 0.0036 </t>
  </si>
  <si>
    <t>IBVS 4380 </t>
  </si>
  <si>
    <t>2450155.5119 </t>
  </si>
  <si>
    <t> 13.03.1996 00:17 </t>
  </si>
  <si>
    <t> 0.0042 </t>
  </si>
  <si>
    <t>2450155.628 </t>
  </si>
  <si>
    <t> 13.03.1996 03:04 </t>
  </si>
  <si>
    <t>2450156.563 </t>
  </si>
  <si>
    <t> 14.03.1996 01:30 </t>
  </si>
  <si>
    <t>2450157.612 </t>
  </si>
  <si>
    <t> 15.03.1996 02:41 </t>
  </si>
  <si>
    <t>2450158.546 </t>
  </si>
  <si>
    <t> 16.03.1996 01:06 </t>
  </si>
  <si>
    <t>2450162.515 </t>
  </si>
  <si>
    <t> 20.03.1996 00:21 </t>
  </si>
  <si>
    <t>2450162.631 </t>
  </si>
  <si>
    <t> 20.03.1996 03:08 </t>
  </si>
  <si>
    <t>2450179.319 </t>
  </si>
  <si>
    <t> 05.04.1996 19:39 </t>
  </si>
  <si>
    <t> 0.001 </t>
  </si>
  <si>
    <t> BBS 112 </t>
  </si>
  <si>
    <t>2450180.373 </t>
  </si>
  <si>
    <t> 06.04.1996 20:57 </t>
  </si>
  <si>
    <t>2450181.540 </t>
  </si>
  <si>
    <t> 08.04.1996 00:57 </t>
  </si>
  <si>
    <t>2450188.427 </t>
  </si>
  <si>
    <t> 14.04.1996 22:14 </t>
  </si>
  <si>
    <t>2450188.541 </t>
  </si>
  <si>
    <t> 15.04.1996 00:59 </t>
  </si>
  <si>
    <t>2450189.360 </t>
  </si>
  <si>
    <t> 15.04.1996 20:38 </t>
  </si>
  <si>
    <t>2450189.478 </t>
  </si>
  <si>
    <t> 15.04.1996 23:28 </t>
  </si>
  <si>
    <t>2450189.594 </t>
  </si>
  <si>
    <t> 16.04.1996 02:15 </t>
  </si>
  <si>
    <t>2450190.526 </t>
  </si>
  <si>
    <t> 17.04.1996 00:37 </t>
  </si>
  <si>
    <t>2450193.564 </t>
  </si>
  <si>
    <t> 20.04.1996 01:32 </t>
  </si>
  <si>
    <t>2450194.379 </t>
  </si>
  <si>
    <t> 20.04.1996 21:05 </t>
  </si>
  <si>
    <t>2450194.613 </t>
  </si>
  <si>
    <t> 21.04.1996 02:42 </t>
  </si>
  <si>
    <t>2450196.363 </t>
  </si>
  <si>
    <t> 22.04.1996 20:42 </t>
  </si>
  <si>
    <t>2450196.481 </t>
  </si>
  <si>
    <t> 22.04.1996 23:32 </t>
  </si>
  <si>
    <t>2450201.381 </t>
  </si>
  <si>
    <t> 27.04.1996 21:08 </t>
  </si>
  <si>
    <t>2450209.436 </t>
  </si>
  <si>
    <t> 05.05.1996 22:27 </t>
  </si>
  <si>
    <t>2450210.370 </t>
  </si>
  <si>
    <t> 06.05.1996 20:52 </t>
  </si>
  <si>
    <t>2450233.364 </t>
  </si>
  <si>
    <t> 29.05.1996 20:44 </t>
  </si>
  <si>
    <t>2450234.413 </t>
  </si>
  <si>
    <t> 30.05.1996 21:54 </t>
  </si>
  <si>
    <t>2450241.416 </t>
  </si>
  <si>
    <t> 06.06.1996 21:59 </t>
  </si>
  <si>
    <t>2450246.435 </t>
  </si>
  <si>
    <t> 11.06.1996 22:26 </t>
  </si>
  <si>
    <t>2450248.420 </t>
  </si>
  <si>
    <t> 13.06.1996 22:04 </t>
  </si>
  <si>
    <t>2450250.404 </t>
  </si>
  <si>
    <t> 15.06.1996 21:41 </t>
  </si>
  <si>
    <t>2450252.388 </t>
  </si>
  <si>
    <t> 17.06.1996 21:18 </t>
  </si>
  <si>
    <t>2450425.716 </t>
  </si>
  <si>
    <t> 08.12.1996 05:11 </t>
  </si>
  <si>
    <t>2450444.625 </t>
  </si>
  <si>
    <t> 27.12.1996 03:00 </t>
  </si>
  <si>
    <t>2450466.686 </t>
  </si>
  <si>
    <t> 18.01.1997 04:27 </t>
  </si>
  <si>
    <t>2450482.559 </t>
  </si>
  <si>
    <t> 03.02.1997 01:24 </t>
  </si>
  <si>
    <t>2450485.711 </t>
  </si>
  <si>
    <t> 06.02.1997 05:03 </t>
  </si>
  <si>
    <t>2450486.528 </t>
  </si>
  <si>
    <t> 07.02.1997 00:40 </t>
  </si>
  <si>
    <t>2450488.512 </t>
  </si>
  <si>
    <t> 09.02.1997 00:17 </t>
  </si>
  <si>
    <t>2450488.630 </t>
  </si>
  <si>
    <t> 09.02.1997 03:07 </t>
  </si>
  <si>
    <t>2450491.4300 </t>
  </si>
  <si>
    <t> 11.02.1997 22:19 </t>
  </si>
  <si>
    <t> 0.0034 </t>
  </si>
  <si>
    <t>IBVS 4670 </t>
  </si>
  <si>
    <t>2450491.4886 </t>
  </si>
  <si>
    <t> 11.02.1997 23:43 </t>
  </si>
  <si>
    <t>2450491.5467 </t>
  </si>
  <si>
    <t> 12.02.1997 01:07 </t>
  </si>
  <si>
    <t>2450502.635 </t>
  </si>
  <si>
    <t> 23.02.1997 03:14 </t>
  </si>
  <si>
    <t> BBS 115 </t>
  </si>
  <si>
    <t>2450507.537 </t>
  </si>
  <si>
    <t> 28.02.1997 00:53 </t>
  </si>
  <si>
    <t>2450507.654 </t>
  </si>
  <si>
    <t> 28.02.1997 03:41 </t>
  </si>
  <si>
    <t>2450508.588 </t>
  </si>
  <si>
    <t> 01.03.1997 02:06 </t>
  </si>
  <si>
    <t>2450509.522 </t>
  </si>
  <si>
    <t> 02.03.1997 00:31 </t>
  </si>
  <si>
    <t>2450511.5057 </t>
  </si>
  <si>
    <t> 04.03.1997 00:08 </t>
  </si>
  <si>
    <t> 0.0033 </t>
  </si>
  <si>
    <t> S.O.Selam </t>
  </si>
  <si>
    <t>2450511.5636 </t>
  </si>
  <si>
    <t> 04.03.1997 01:31 </t>
  </si>
  <si>
    <t> 0.0029 </t>
  </si>
  <si>
    <t>2450514.424 </t>
  </si>
  <si>
    <t> 06.03.1997 22:10 </t>
  </si>
  <si>
    <t>2450514.541 </t>
  </si>
  <si>
    <t> 07.03.1997 00:59 </t>
  </si>
  <si>
    <t>2450514.657 </t>
  </si>
  <si>
    <t> 07.03.1997 03:46 </t>
  </si>
  <si>
    <t>2450515.591 </t>
  </si>
  <si>
    <t> 08.03.1997 02:11 </t>
  </si>
  <si>
    <t>2450517.575 </t>
  </si>
  <si>
    <t> 10.03.1997 01:48 </t>
  </si>
  <si>
    <t>2450517.692 </t>
  </si>
  <si>
    <t> 10.03.1997 04:36 </t>
  </si>
  <si>
    <t>2450518.509 </t>
  </si>
  <si>
    <t> 11.03.1997 00:12 </t>
  </si>
  <si>
    <t>2450518.627 </t>
  </si>
  <si>
    <t> 11.03.1997 03:02 </t>
  </si>
  <si>
    <t>2450519.442 </t>
  </si>
  <si>
    <t> 11.03.1997 22:36 </t>
  </si>
  <si>
    <t>2450519.678 </t>
  </si>
  <si>
    <t> 12.03.1997 04:16 </t>
  </si>
  <si>
    <t>2450520.610 </t>
  </si>
  <si>
    <t> 13.03.1997 02:38 </t>
  </si>
  <si>
    <t>2450521.427 </t>
  </si>
  <si>
    <t> 13.03.1997 22:14 </t>
  </si>
  <si>
    <t>2450524.462 </t>
  </si>
  <si>
    <t> 16.03.1997 23:05 </t>
  </si>
  <si>
    <t>2450525.395 </t>
  </si>
  <si>
    <t> 17.03.1997 21:28 </t>
  </si>
  <si>
    <t>2450525.513 </t>
  </si>
  <si>
    <t> 18.03.1997 00:18 </t>
  </si>
  <si>
    <t>2450525.630 </t>
  </si>
  <si>
    <t> 18.03.1997 03:07 </t>
  </si>
  <si>
    <t>2450528.663 </t>
  </si>
  <si>
    <t> 21.03.1997 03:54 </t>
  </si>
  <si>
    <t>2450530.532 </t>
  </si>
  <si>
    <t> 23.03.1997 00:46 </t>
  </si>
  <si>
    <t>2450536.601 </t>
  </si>
  <si>
    <t> 29.03.1997 02:25 </t>
  </si>
  <si>
    <t>2450538.468 </t>
  </si>
  <si>
    <t> 30.03.1997 23:13 </t>
  </si>
  <si>
    <t>2450538.585 </t>
  </si>
  <si>
    <t> 31.03.1997 02:02 </t>
  </si>
  <si>
    <t>2450539.518 </t>
  </si>
  <si>
    <t> 01.04.1997 00:25 </t>
  </si>
  <si>
    <t>2450540.335 </t>
  </si>
  <si>
    <t> 01.04.1997 20:02 </t>
  </si>
  <si>
    <t>2450540.453 </t>
  </si>
  <si>
    <t> 01.04.1997 22:52 </t>
  </si>
  <si>
    <t>2450541.386 </t>
  </si>
  <si>
    <t> 02.04.1997 21:15 </t>
  </si>
  <si>
    <t>2450545.471 </t>
  </si>
  <si>
    <t> 06.04.1997 23:18 </t>
  </si>
  <si>
    <t>2450546.405 </t>
  </si>
  <si>
    <t> 07.04.1997 21:43 </t>
  </si>
  <si>
    <t>2450547.339 </t>
  </si>
  <si>
    <t> 08.04.1997 20:08 </t>
  </si>
  <si>
    <t>2450547.572 </t>
  </si>
  <si>
    <t> 09.04.1997 01:43 </t>
  </si>
  <si>
    <t>2450548.506 </t>
  </si>
  <si>
    <t> 10.04.1997 00:08 </t>
  </si>
  <si>
    <t>2450549.321 </t>
  </si>
  <si>
    <t> 10.04.1997 19:42 </t>
  </si>
  <si>
    <t>2450549.558 </t>
  </si>
  <si>
    <t> 11.04.1997 01:23 </t>
  </si>
  <si>
    <t>2450551.540 </t>
  </si>
  <si>
    <t> 13.04.1997 00:57 </t>
  </si>
  <si>
    <t>2450552.357 </t>
  </si>
  <si>
    <t> 13.04.1997 20:34 </t>
  </si>
  <si>
    <t>2450552.4744 </t>
  </si>
  <si>
    <t> 13.04.1997 23:23 </t>
  </si>
  <si>
    <t>2450555.508 </t>
  </si>
  <si>
    <t> 17.04.1997 00:11 </t>
  </si>
  <si>
    <t>2450556.326 </t>
  </si>
  <si>
    <t> 17.04.1997 19:49 </t>
  </si>
  <si>
    <t>2450556.442 </t>
  </si>
  <si>
    <t> 17.04.1997 22:36 </t>
  </si>
  <si>
    <t>2450557.377 </t>
  </si>
  <si>
    <t> 18.04.1997 21:02 </t>
  </si>
  <si>
    <t>2450557.494 </t>
  </si>
  <si>
    <t> 18.04.1997 23:51 </t>
  </si>
  <si>
    <t>2450562.395 </t>
  </si>
  <si>
    <t> 23.04.1997 21:28 </t>
  </si>
  <si>
    <t>2450570.449 </t>
  </si>
  <si>
    <t> 01.05.1997 22:46 </t>
  </si>
  <si>
    <t>2450570.565 </t>
  </si>
  <si>
    <t> 02.05.1997 01:33 </t>
  </si>
  <si>
    <t>2450571.382 </t>
  </si>
  <si>
    <t> 02.05.1997 21:10 </t>
  </si>
  <si>
    <t>2450571.499 </t>
  </si>
  <si>
    <t> 02.05.1997 23:58 </t>
  </si>
  <si>
    <t>2450577.335 </t>
  </si>
  <si>
    <t> 08.05.1997 20:02 </t>
  </si>
  <si>
    <t>2450577.452 </t>
  </si>
  <si>
    <t> 08.05.1997 22:50 </t>
  </si>
  <si>
    <t>2450579.439 </t>
  </si>
  <si>
    <t> 10.05.1997 22:32 </t>
  </si>
  <si>
    <t>2450582.354 </t>
  </si>
  <si>
    <t> 13.05.1997 20:29 </t>
  </si>
  <si>
    <t>2450583.523 </t>
  </si>
  <si>
    <t> 15.05.1997 00:33 </t>
  </si>
  <si>
    <t>2450594.3768 </t>
  </si>
  <si>
    <t> 25.05.1997 21:02 </t>
  </si>
  <si>
    <t> 0.0035 </t>
  </si>
  <si>
    <t>2450594.377 </t>
  </si>
  <si>
    <t>2450594.3770 </t>
  </si>
  <si>
    <t> 0.0037 </t>
  </si>
  <si>
    <t> A.Stuhl </t>
  </si>
  <si>
    <t>2450597.411 </t>
  </si>
  <si>
    <t> 28.05.1997 21:51 </t>
  </si>
  <si>
    <t>2450599.396 </t>
  </si>
  <si>
    <t> 30.05.1997 21:30 </t>
  </si>
  <si>
    <t>2450604.4147 </t>
  </si>
  <si>
    <t> 04.06.1997 21:57 </t>
  </si>
  <si>
    <t>2450604.415 </t>
  </si>
  <si>
    <t>2450605.347 </t>
  </si>
  <si>
    <t> 05.06.1997 20:19 </t>
  </si>
  <si>
    <t>2450605.465 </t>
  </si>
  <si>
    <t> 05.06.1997 23:09 </t>
  </si>
  <si>
    <t>2450606.398 </t>
  </si>
  <si>
    <t> 06.06.1997 21:33 </t>
  </si>
  <si>
    <t>2450638.381 </t>
  </si>
  <si>
    <t> 08.07.1997 21:08 </t>
  </si>
  <si>
    <t>2450790.698 </t>
  </si>
  <si>
    <t> 08.12.1997 04:45 </t>
  </si>
  <si>
    <t> BBS 116 </t>
  </si>
  <si>
    <t>2450792.682 </t>
  </si>
  <si>
    <t> 10.12.1997 04:22 </t>
  </si>
  <si>
    <t>2450796.652 </t>
  </si>
  <si>
    <t> 14.12.1997 03:38 </t>
  </si>
  <si>
    <t>2450818.710 </t>
  </si>
  <si>
    <t> 05.01.1998 05:02 </t>
  </si>
  <si>
    <t> BBS 117 </t>
  </si>
  <si>
    <t>2450821.747 </t>
  </si>
  <si>
    <t> 08.01.1998 05:55 </t>
  </si>
  <si>
    <t>2450822.563 </t>
  </si>
  <si>
    <t> 09.01.1998 01:30 </t>
  </si>
  <si>
    <t>2450822.681 </t>
  </si>
  <si>
    <t> 09.01.1998 04:20 </t>
  </si>
  <si>
    <t>2450823.615 </t>
  </si>
  <si>
    <t> 10.01.1998 02:45 </t>
  </si>
  <si>
    <t>2450824.666 </t>
  </si>
  <si>
    <t> 11.01.1998 03:59 </t>
  </si>
  <si>
    <t>2450825.599 </t>
  </si>
  <si>
    <t> 12.01.1998 02:22 </t>
  </si>
  <si>
    <t>2450825.715 </t>
  </si>
  <si>
    <t> 12.01.1998 05:09 </t>
  </si>
  <si>
    <t>2450826.649 </t>
  </si>
  <si>
    <t> 13.01.1998 03:34 </t>
  </si>
  <si>
    <t>2450827.582 </t>
  </si>
  <si>
    <t> 14.01.1998 01:58 </t>
  </si>
  <si>
    <t>2450827.699 </t>
  </si>
  <si>
    <t> 14.01.1998 04:46 </t>
  </si>
  <si>
    <t>2450828.748 </t>
  </si>
  <si>
    <t> 15.01.1998 05:57 </t>
  </si>
  <si>
    <t>2450831.550 </t>
  </si>
  <si>
    <t> 18.01.1998 01:12 </t>
  </si>
  <si>
    <t>2450831.666 </t>
  </si>
  <si>
    <t> 18.01.1998 03:59 </t>
  </si>
  <si>
    <t>2450846.607 </t>
  </si>
  <si>
    <t> 02.02.1998 02:34 </t>
  </si>
  <si>
    <t>2450848.475 </t>
  </si>
  <si>
    <t> 03.02.1998 23:24 </t>
  </si>
  <si>
    <t>2450848.593 </t>
  </si>
  <si>
    <t> 04.02.1998 02:13 </t>
  </si>
  <si>
    <t>2450848.708 </t>
  </si>
  <si>
    <t> 04.02.1998 04:59 </t>
  </si>
  <si>
    <t>2450850.575 </t>
  </si>
  <si>
    <t> 06.02.1998 01:48 </t>
  </si>
  <si>
    <t>2450851.627 </t>
  </si>
  <si>
    <t> 07.02.1998 03:02 </t>
  </si>
  <si>
    <t>2450851.743 </t>
  </si>
  <si>
    <t> 07.02.1998 05:49 </t>
  </si>
  <si>
    <t>2450853.610 </t>
  </si>
  <si>
    <t> 09.02.1998 02:38 </t>
  </si>
  <si>
    <t>2450854.543 </t>
  </si>
  <si>
    <t> 10.02.1998 01:01 </t>
  </si>
  <si>
    <t>2450855.596 </t>
  </si>
  <si>
    <t> 11.02.1998 02:18 </t>
  </si>
  <si>
    <t>2450855.712 </t>
  </si>
  <si>
    <t> 11.02.1998 05:05 </t>
  </si>
  <si>
    <t>2450856.527 </t>
  </si>
  <si>
    <t> 12.02.1998 00:38 </t>
  </si>
  <si>
    <t>2450857.578 </t>
  </si>
  <si>
    <t> 13.02.1998 01:52 </t>
  </si>
  <si>
    <t>2450857.696 </t>
  </si>
  <si>
    <t> 13.02.1998 04:42 </t>
  </si>
  <si>
    <t>2450860.497 </t>
  </si>
  <si>
    <t> 15.02.1998 23:55 </t>
  </si>
  <si>
    <t>2450862.481 </t>
  </si>
  <si>
    <t> 17.02.1998 23:32 </t>
  </si>
  <si>
    <t>2450863.532 </t>
  </si>
  <si>
    <t> 19.02.1998 00:46 </t>
  </si>
  <si>
    <t>2450870.418 </t>
  </si>
  <si>
    <t> 25.02.1998 22:01 </t>
  </si>
  <si>
    <t>2450870.534 </t>
  </si>
  <si>
    <t> 26.02.1998 00:48 </t>
  </si>
  <si>
    <t>2450871.469 </t>
  </si>
  <si>
    <t> 26.02.1998 23:15 </t>
  </si>
  <si>
    <t>2450871.585 </t>
  </si>
  <si>
    <t> 27.02.1998 02:02 </t>
  </si>
  <si>
    <t>2450871.702 </t>
  </si>
  <si>
    <t> 27.02.1998 04:50 </t>
  </si>
  <si>
    <t>2450872.634 </t>
  </si>
  <si>
    <t> 28.02.1998 03:12 </t>
  </si>
  <si>
    <t>2450876.605 </t>
  </si>
  <si>
    <t> 04.03.1998 02:31 </t>
  </si>
  <si>
    <t>2450882.440 </t>
  </si>
  <si>
    <t> 09.03.1998 22:33 </t>
  </si>
  <si>
    <t>2450882.558 </t>
  </si>
  <si>
    <t> 10.03.1998 01:23 </t>
  </si>
  <si>
    <t>2450891.428 </t>
  </si>
  <si>
    <t> 18.03.1998 22:16 </t>
  </si>
  <si>
    <t>2450894.344 </t>
  </si>
  <si>
    <t> 21.03.1998 20:15 </t>
  </si>
  <si>
    <t>2450894.462 </t>
  </si>
  <si>
    <t> 21.03.1998 23:05 </t>
  </si>
  <si>
    <t>2450894.579 </t>
  </si>
  <si>
    <t> 22.03.1998 01:53 </t>
  </si>
  <si>
    <t>2450897.381 </t>
  </si>
  <si>
    <t> 24.03.1998 21:08 </t>
  </si>
  <si>
    <t>2450897.496 </t>
  </si>
  <si>
    <t> 24.03.1998 23:54 </t>
  </si>
  <si>
    <t>2450897.613 </t>
  </si>
  <si>
    <t> 25.03.1998 02:42 </t>
  </si>
  <si>
    <t>2450898.431 </t>
  </si>
  <si>
    <t> 25.03.1998 22:20 </t>
  </si>
  <si>
    <t>2450900.532 </t>
  </si>
  <si>
    <t> 28.03.1998 00:46 </t>
  </si>
  <si>
    <t>2450912.320 </t>
  </si>
  <si>
    <t> 08.04.1998 19:40 </t>
  </si>
  <si>
    <t>2450912.3203 </t>
  </si>
  <si>
    <t> 08.04.1998 19:41 </t>
  </si>
  <si>
    <t> E.Blättler </t>
  </si>
  <si>
    <t>2450912.3785 </t>
  </si>
  <si>
    <t> 08.04.1998 21:05 </t>
  </si>
  <si>
    <t> 0.0028 </t>
  </si>
  <si>
    <t>2450912.438 </t>
  </si>
  <si>
    <t> 08.04.1998 22:30 </t>
  </si>
  <si>
    <t>2450923.410 </t>
  </si>
  <si>
    <t> 19.04.1998 21:50 </t>
  </si>
  <si>
    <t>2450923.526 </t>
  </si>
  <si>
    <t> 20.04.1998 00:37 </t>
  </si>
  <si>
    <t>2450925.3928 </t>
  </si>
  <si>
    <t> 21.04.1998 21:25 </t>
  </si>
  <si>
    <t> Brauner&amp;Strunk </t>
  </si>
  <si>
    <t>BAVM 128 </t>
  </si>
  <si>
    <t>2450925.393 </t>
  </si>
  <si>
    <t> BBS 118 </t>
  </si>
  <si>
    <t>2450926.326 </t>
  </si>
  <si>
    <t> 22.04.1998 19:49 </t>
  </si>
  <si>
    <t>2450926.443 </t>
  </si>
  <si>
    <t> 22.04.1998 22:37 </t>
  </si>
  <si>
    <t>2450927.3774 </t>
  </si>
  <si>
    <t> 23.04.1998 21:03 </t>
  </si>
  <si>
    <t> 0.0032 </t>
  </si>
  <si>
    <t>-I</t>
  </si>
  <si>
    <t> D.Husar </t>
  </si>
  <si>
    <t>BAVM 118 </t>
  </si>
  <si>
    <t>2450927.4938 </t>
  </si>
  <si>
    <t> 23.04.1998 23:51 </t>
  </si>
  <si>
    <t>-13473</t>
  </si>
  <si>
    <t>2450928.427 </t>
  </si>
  <si>
    <t> 24.04.1998 22:14 </t>
  </si>
  <si>
    <t>-13465</t>
  </si>
  <si>
    <t>2450933.330 </t>
  </si>
  <si>
    <t> 29.04.1998 19:55 </t>
  </si>
  <si>
    <t>-13423</t>
  </si>
  <si>
    <t>2450933.446 </t>
  </si>
  <si>
    <t> 29.04.1998 22:42 </t>
  </si>
  <si>
    <t>-13422</t>
  </si>
  <si>
    <t>2450934.497 </t>
  </si>
  <si>
    <t> 30.04.1998 23:55 </t>
  </si>
  <si>
    <t>-13413</t>
  </si>
  <si>
    <t>2450943.3678 </t>
  </si>
  <si>
    <t> 09.05.1998 20:49 </t>
  </si>
  <si>
    <t>-13337</t>
  </si>
  <si>
    <t> 0.0030 </t>
  </si>
  <si>
    <t> W.Kleikamp </t>
  </si>
  <si>
    <t>2450943.368 </t>
  </si>
  <si>
    <t>2450943.4262 </t>
  </si>
  <si>
    <t> 09.05.1998 22:13 </t>
  </si>
  <si>
    <t>-13336.5</t>
  </si>
  <si>
    <t>2450943.4843 </t>
  </si>
  <si>
    <t> 09.05.1998 23:37 </t>
  </si>
  <si>
    <t>-13336</t>
  </si>
  <si>
    <t>2450944.416 </t>
  </si>
  <si>
    <t> 10.05.1998 21:59 </t>
  </si>
  <si>
    <t>-13328</t>
  </si>
  <si>
    <t>2450945.351 </t>
  </si>
  <si>
    <t> 11.05.1998 20:25 </t>
  </si>
  <si>
    <t>-13320</t>
  </si>
  <si>
    <t>2450946.4024 </t>
  </si>
  <si>
    <t> 12.05.1998 21:39 </t>
  </si>
  <si>
    <t>-13311</t>
  </si>
  <si>
    <t> W.Quester </t>
  </si>
  <si>
    <t>2450947.4530 </t>
  </si>
  <si>
    <t> 13.05.1998 22:52 </t>
  </si>
  <si>
    <t>-13302</t>
  </si>
  <si>
    <t>2450948.3866 </t>
  </si>
  <si>
    <t> 14.05.1998 21:16 </t>
  </si>
  <si>
    <t>-13294</t>
  </si>
  <si>
    <t>2450948.387 </t>
  </si>
  <si>
    <t> 14.05.1998 21:17 </t>
  </si>
  <si>
    <t>2450948.503 </t>
  </si>
  <si>
    <t> 15.05.1998 00:04 </t>
  </si>
  <si>
    <t>-13293</t>
  </si>
  <si>
    <t>2450949.437 </t>
  </si>
  <si>
    <t> 15.05.1998 22:29 </t>
  </si>
  <si>
    <t>-13285</t>
  </si>
  <si>
    <t>2450950.37 </t>
  </si>
  <si>
    <t> 16.05.1998 20:52 </t>
  </si>
  <si>
    <t>-13277</t>
  </si>
  <si>
    <t> 0.00 </t>
  </si>
  <si>
    <t>2450950.487 </t>
  </si>
  <si>
    <t> 16.05.1998 23:41 </t>
  </si>
  <si>
    <t>-13276</t>
  </si>
  <si>
    <t>2450950.4876 </t>
  </si>
  <si>
    <t> 16.05.1998 23:42 </t>
  </si>
  <si>
    <t>2450952.354 </t>
  </si>
  <si>
    <t> 18.05.1998 20:29 </t>
  </si>
  <si>
    <t>-13260</t>
  </si>
  <si>
    <t>2450952.471 </t>
  </si>
  <si>
    <t> 18.05.1998 23:18 </t>
  </si>
  <si>
    <t>-13259</t>
  </si>
  <si>
    <t>2450953.405 </t>
  </si>
  <si>
    <t> 19.05.1998 21:43 </t>
  </si>
  <si>
    <t>-13251</t>
  </si>
  <si>
    <t>2450953.4055 </t>
  </si>
  <si>
    <t>2450957.375 </t>
  </si>
  <si>
    <t> 23.05.1998 21:00 </t>
  </si>
  <si>
    <t>-13217</t>
  </si>
  <si>
    <t>2450961.458 </t>
  </si>
  <si>
    <t> 27.05.1998 22:59 </t>
  </si>
  <si>
    <t>-13182</t>
  </si>
  <si>
    <t>2450973.366 </t>
  </si>
  <si>
    <t> 08.06.1998 20:47 </t>
  </si>
  <si>
    <t>-13080</t>
  </si>
  <si>
    <t>2450983.401 </t>
  </si>
  <si>
    <t> 18.06.1998 21:37 </t>
  </si>
  <si>
    <t>-12994</t>
  </si>
  <si>
    <t>2450985.386 </t>
  </si>
  <si>
    <t> 20.06.1998 21:15 </t>
  </si>
  <si>
    <t>-12977</t>
  </si>
  <si>
    <t>2451300.4125 </t>
  </si>
  <si>
    <t> 01.05.1999 21:54 </t>
  </si>
  <si>
    <t>-10278</t>
  </si>
  <si>
    <t> 0.0025 </t>
  </si>
  <si>
    <t> S.Zola </t>
  </si>
  <si>
    <t>2451301.3460 </t>
  </si>
  <si>
    <t> 02.05.1999 20:18 </t>
  </si>
  <si>
    <t>-10270</t>
  </si>
  <si>
    <t> 0.0023 </t>
  </si>
  <si>
    <t>R</t>
  </si>
  <si>
    <t>2451301.4629 </t>
  </si>
  <si>
    <t> 02.05.1999 23:06 </t>
  </si>
  <si>
    <t>-10269</t>
  </si>
  <si>
    <t>2451302.3966 </t>
  </si>
  <si>
    <t> 03.05.1999 21:31 </t>
  </si>
  <si>
    <t>-10261</t>
  </si>
  <si>
    <t> 0.0024 </t>
  </si>
  <si>
    <t>2451302.4548 </t>
  </si>
  <si>
    <t> 03.05.1999 22:54 </t>
  </si>
  <si>
    <t>-10260.5</t>
  </si>
  <si>
    <t> 0.0022 </t>
  </si>
  <si>
    <t>2451616.4884 </t>
  </si>
  <si>
    <t> 12.03.2000 23:43 </t>
  </si>
  <si>
    <t>-7570</t>
  </si>
  <si>
    <t> 0.0018 </t>
  </si>
  <si>
    <t>BAVM 152 </t>
  </si>
  <si>
    <t>2451669.3575 </t>
  </si>
  <si>
    <t> 04.05.2000 20:34 </t>
  </si>
  <si>
    <t>-7117</t>
  </si>
  <si>
    <t> -0.0030 </t>
  </si>
  <si>
    <t>2451674.3814 </t>
  </si>
  <si>
    <t> 09.05.2000 21:09 </t>
  </si>
  <si>
    <t>-7074</t>
  </si>
  <si>
    <t> 0.0019 </t>
  </si>
  <si>
    <t>2452001.3711 </t>
  </si>
  <si>
    <t> 01.04.2001 20:54 </t>
  </si>
  <si>
    <t>-4272.5</t>
  </si>
  <si>
    <t> F.Agerer </t>
  </si>
  <si>
    <t>2452001.4292 </t>
  </si>
  <si>
    <t> 01.04.2001 22:18 </t>
  </si>
  <si>
    <t>-4272</t>
  </si>
  <si>
    <t> 0.0015 </t>
  </si>
  <si>
    <t>2452001.4878 </t>
  </si>
  <si>
    <t> 01.04.2001 23:42 </t>
  </si>
  <si>
    <t>-4271.5</t>
  </si>
  <si>
    <t> 0.0017 </t>
  </si>
  <si>
    <t>2452001.5460 </t>
  </si>
  <si>
    <t> 02.04.2001 01:06 </t>
  </si>
  <si>
    <t>-4271</t>
  </si>
  <si>
    <t> 0.0016 </t>
  </si>
  <si>
    <t>2452001.6041 </t>
  </si>
  <si>
    <t> 02.04.2001 02:29 </t>
  </si>
  <si>
    <t>-4270.5</t>
  </si>
  <si>
    <t> 0.0013 </t>
  </si>
  <si>
    <t>2452395.4166 </t>
  </si>
  <si>
    <t> 30.04.2002 21:59 </t>
  </si>
  <si>
    <t>-896.5</t>
  </si>
  <si>
    <t> 0.0020 </t>
  </si>
  <si>
    <t> O.Pejcha </t>
  </si>
  <si>
    <t>IBVS 5645 </t>
  </si>
  <si>
    <t>2452647.705 </t>
  </si>
  <si>
    <t> 08.01.2003 04:55 </t>
  </si>
  <si>
    <t>1265</t>
  </si>
  <si>
    <t> BBS 129 </t>
  </si>
  <si>
    <t>2452759.4062 </t>
  </si>
  <si>
    <t> 29.04.2003 21:44 </t>
  </si>
  <si>
    <t>2222</t>
  </si>
  <si>
    <t> B.Gürol et al. </t>
  </si>
  <si>
    <t>IBVS 5443 </t>
  </si>
  <si>
    <t>2452764.4249 </t>
  </si>
  <si>
    <t> 04.05.2003 22:11 </t>
  </si>
  <si>
    <t>2265</t>
  </si>
  <si>
    <t> 0.0014 </t>
  </si>
  <si>
    <t> W.Proksch </t>
  </si>
  <si>
    <t>BAVM 172 </t>
  </si>
  <si>
    <t>2452764.4840 </t>
  </si>
  <si>
    <t> 04.05.2003 23:36 </t>
  </si>
  <si>
    <t>2265.5</t>
  </si>
  <si>
    <t> 0.0021 </t>
  </si>
  <si>
    <t>BAVM 158 </t>
  </si>
  <si>
    <t>2452764.5419 </t>
  </si>
  <si>
    <t> 05.05.2003 01:00 </t>
  </si>
  <si>
    <t>2266</t>
  </si>
  <si>
    <t>2452983.6829 </t>
  </si>
  <si>
    <t> 10.12.2003 04:23 </t>
  </si>
  <si>
    <t>4143.5</t>
  </si>
  <si>
    <t> L.Kotková &amp; M.Wolf </t>
  </si>
  <si>
    <t>IBVS 5676 </t>
  </si>
  <si>
    <t>2452997.630 </t>
  </si>
  <si>
    <t> 24.12.2003 03:07 </t>
  </si>
  <si>
    <t>4263</t>
  </si>
  <si>
    <t> BBS 130 </t>
  </si>
  <si>
    <t>2453112.7162 </t>
  </si>
  <si>
    <t> 17.04.2004 05:11 </t>
  </si>
  <si>
    <t>5249</t>
  </si>
  <si>
    <t> S.Dvorak </t>
  </si>
  <si>
    <t>IBVS 5603 </t>
  </si>
  <si>
    <t>2453112.7745 </t>
  </si>
  <si>
    <t> 17.04.2004 06:35 </t>
  </si>
  <si>
    <t>5249.5</t>
  </si>
  <si>
    <t>2453112.8329 </t>
  </si>
  <si>
    <t> 17.04.2004 07:59 </t>
  </si>
  <si>
    <t>5250</t>
  </si>
  <si>
    <t>2453360.6869 </t>
  </si>
  <si>
    <t> 21.12.2004 04:29 </t>
  </si>
  <si>
    <t>7373.5</t>
  </si>
  <si>
    <t>2453360.7453 </t>
  </si>
  <si>
    <t> 21.12.2004 05:53 </t>
  </si>
  <si>
    <t>7374</t>
  </si>
  <si>
    <t>2453370.666 </t>
  </si>
  <si>
    <t> 31.12.2004 03:59 </t>
  </si>
  <si>
    <t>7459</t>
  </si>
  <si>
    <t>OEJV 0003 </t>
  </si>
  <si>
    <t>2453410.7014 </t>
  </si>
  <si>
    <t> 09.02.2005 04:50 </t>
  </si>
  <si>
    <t>7802</t>
  </si>
  <si>
    <t> M.Zejda et al. </t>
  </si>
  <si>
    <t>IBVS 5741 </t>
  </si>
  <si>
    <t>2453491.3545 </t>
  </si>
  <si>
    <t> 30.04.2005 20:30 </t>
  </si>
  <si>
    <t>8493</t>
  </si>
  <si>
    <t> F.Walter </t>
  </si>
  <si>
    <t>BAVM 173 </t>
  </si>
  <si>
    <t>2453548.3716 </t>
  </si>
  <si>
    <t> 26.06.2005 20:55 </t>
  </si>
  <si>
    <t>8981.5</t>
  </si>
  <si>
    <t> 0.0011 </t>
  </si>
  <si>
    <t>IBVS 5653 </t>
  </si>
  <si>
    <t>2453548.4308 </t>
  </si>
  <si>
    <t> 26.06.2005 22:20 </t>
  </si>
  <si>
    <t>8982</t>
  </si>
  <si>
    <t>2453555.3750 </t>
  </si>
  <si>
    <t> 03.07.2005 21:00 </t>
  </si>
  <si>
    <t>9041.5</t>
  </si>
  <si>
    <t>IBVS 5713 </t>
  </si>
  <si>
    <t>2453731.9133 </t>
  </si>
  <si>
    <t> 27.12.2005 09:55 </t>
  </si>
  <si>
    <t>10554</t>
  </si>
  <si>
    <t>IBVS 5677 </t>
  </si>
  <si>
    <t>2453773.9324 </t>
  </si>
  <si>
    <t> 07.02.2006 10:22 </t>
  </si>
  <si>
    <t>10914</t>
  </si>
  <si>
    <t>C </t>
  </si>
  <si>
    <t>IBVS 5814 </t>
  </si>
  <si>
    <t>2453861.5886 </t>
  </si>
  <si>
    <t> 06.05.2006 02:07 </t>
  </si>
  <si>
    <t>11665</t>
  </si>
  <si>
    <t>2454213.49755 </t>
  </si>
  <si>
    <t> 22.04.2007 23:56 </t>
  </si>
  <si>
    <t>14680</t>
  </si>
  <si>
    <t> 0.00056 </t>
  </si>
  <si>
    <t> L.Šmelcer </t>
  </si>
  <si>
    <t>OEJV 0074 </t>
  </si>
  <si>
    <t>2454216.41574 </t>
  </si>
  <si>
    <t> 25.04.2007 21:58 </t>
  </si>
  <si>
    <t>14705</t>
  </si>
  <si>
    <t> 0.00076 </t>
  </si>
  <si>
    <t>2454237.36693 </t>
  </si>
  <si>
    <t> 16.05.2007 20:48 </t>
  </si>
  <si>
    <t>14884.5</t>
  </si>
  <si>
    <t> 0.00079 </t>
  </si>
  <si>
    <t>2454239.40973 </t>
  </si>
  <si>
    <t> 18.05.2007 21:50 </t>
  </si>
  <si>
    <t>14902</t>
  </si>
  <si>
    <t> 0.00100 </t>
  </si>
  <si>
    <t> R.Ehrenberger </t>
  </si>
  <si>
    <t>2454498.8769 </t>
  </si>
  <si>
    <t> 02.02.2008 09:02 </t>
  </si>
  <si>
    <t>17125</t>
  </si>
  <si>
    <t> 0.0006 </t>
  </si>
  <si>
    <t>IBVS 5870 </t>
  </si>
  <si>
    <t>2454498.9353 </t>
  </si>
  <si>
    <t> 02.02.2008 10:26 </t>
  </si>
  <si>
    <t>17125.5</t>
  </si>
  <si>
    <t>2454554.9022 </t>
  </si>
  <si>
    <t> 29.03.2008 09:39 </t>
  </si>
  <si>
    <t>17605</t>
  </si>
  <si>
    <t> 0.0005 </t>
  </si>
  <si>
    <t>m</t>
  </si>
  <si>
    <t> R.Nelson </t>
  </si>
  <si>
    <t>IBVS 5875 </t>
  </si>
  <si>
    <t>2454841.8577 </t>
  </si>
  <si>
    <t> 10.01.2009 08:35 </t>
  </si>
  <si>
    <t>20063.5</t>
  </si>
  <si>
    <t> 0.0009 </t>
  </si>
  <si>
    <t>IBVS 5938 </t>
  </si>
  <si>
    <t>2454841.9159 </t>
  </si>
  <si>
    <t> 10.01.2009 09:58 </t>
  </si>
  <si>
    <t>20064</t>
  </si>
  <si>
    <t> 0.0007 </t>
  </si>
  <si>
    <t>2454841.9743 </t>
  </si>
  <si>
    <t> 10.01.2009 11:22 </t>
  </si>
  <si>
    <t>20064.5</t>
  </si>
  <si>
    <t> 0.0008 </t>
  </si>
  <si>
    <t>2454925.4281 </t>
  </si>
  <si>
    <t> 03.04.2009 22:16 </t>
  </si>
  <si>
    <t>20779.5</t>
  </si>
  <si>
    <t> 0.0001 </t>
  </si>
  <si>
    <t> S.Parimucha et al. </t>
  </si>
  <si>
    <t>IBVS 5898 </t>
  </si>
  <si>
    <t>2454925.4870 </t>
  </si>
  <si>
    <t> 03.04.2009 23:41 </t>
  </si>
  <si>
    <t>20780</t>
  </si>
  <si>
    <t>2454947.4298 </t>
  </si>
  <si>
    <t> 25.04.2009 22:18 </t>
  </si>
  <si>
    <t>20968</t>
  </si>
  <si>
    <t> 0.0002 </t>
  </si>
  <si>
    <t>2455616.9328 </t>
  </si>
  <si>
    <t> 24.02.2011 10:23 </t>
  </si>
  <si>
    <t>26704</t>
  </si>
  <si>
    <t> -0.0003 </t>
  </si>
  <si>
    <t> R.Diethelm </t>
  </si>
  <si>
    <t>IBVS 5992 </t>
  </si>
  <si>
    <t>2455661.46165 </t>
  </si>
  <si>
    <t> 09.04.2011 23:04 </t>
  </si>
  <si>
    <t>27085.5</t>
  </si>
  <si>
    <t> 0.00004 </t>
  </si>
  <si>
    <t> M.Mašek </t>
  </si>
  <si>
    <t>OEJV 0160 </t>
  </si>
  <si>
    <t>2455661.51965 </t>
  </si>
  <si>
    <t> 10.04.2011 00:28 </t>
  </si>
  <si>
    <t>27086</t>
  </si>
  <si>
    <t> -0.00032 </t>
  </si>
  <si>
    <t>2455676.34321 </t>
  </si>
  <si>
    <t> 24.04.2011 20:14 </t>
  </si>
  <si>
    <t>27213</t>
  </si>
  <si>
    <t> -0.00015 </t>
  </si>
  <si>
    <t>2455676.4017 </t>
  </si>
  <si>
    <t> 24.04.2011 21:38 </t>
  </si>
  <si>
    <t>27213.5</t>
  </si>
  <si>
    <t> -0.0000 </t>
  </si>
  <si>
    <t>2456005.49247 </t>
  </si>
  <si>
    <t> 18.03.2012 23:49 </t>
  </si>
  <si>
    <t>30033</t>
  </si>
  <si>
    <t> -0.00008 </t>
  </si>
  <si>
    <t>2456007.41822 </t>
  </si>
  <si>
    <t> 20.03.2012 22:02 </t>
  </si>
  <si>
    <t>30049.5</t>
  </si>
  <si>
    <t> -0.00020 </t>
  </si>
  <si>
    <t>2456007.47672 </t>
  </si>
  <si>
    <t> 20.03.2012 23:26 </t>
  </si>
  <si>
    <t>30050</t>
  </si>
  <si>
    <t> -0.00006 </t>
  </si>
  <si>
    <t>2456007.53472 </t>
  </si>
  <si>
    <t> 21.03.2012 00:49 </t>
  </si>
  <si>
    <t>30050.5</t>
  </si>
  <si>
    <t> -0.00042 </t>
  </si>
  <si>
    <t>2456007.59322 </t>
  </si>
  <si>
    <t> 21.03.2012 02:14 </t>
  </si>
  <si>
    <t>30051</t>
  </si>
  <si>
    <t> -0.00028 </t>
  </si>
  <si>
    <t>2456368.49028 </t>
  </si>
  <si>
    <t> 16.03.2013 23:46 </t>
  </si>
  <si>
    <t>33143</t>
  </si>
  <si>
    <t> -0.00013 </t>
  </si>
  <si>
    <t>2456368.54886 </t>
  </si>
  <si>
    <t> 17.03.2013 01:10 </t>
  </si>
  <si>
    <t>33143.5</t>
  </si>
  <si>
    <t> 0.00009 </t>
  </si>
  <si>
    <t>2456368.607 </t>
  </si>
  <si>
    <t> 17.03.2013 02:34 </t>
  </si>
  <si>
    <t>33144</t>
  </si>
  <si>
    <t> -0.000 </t>
  </si>
  <si>
    <t>2456417.33729 </t>
  </si>
  <si>
    <t> 04.05.2013 20:05 </t>
  </si>
  <si>
    <t>33561.5</t>
  </si>
  <si>
    <t> -0.00026 </t>
  </si>
  <si>
    <t> M.Banfi </t>
  </si>
  <si>
    <t>2456417.3374 </t>
  </si>
  <si>
    <t> -0.0001 </t>
  </si>
  <si>
    <t>IBVS 6094 </t>
  </si>
  <si>
    <t>2456417.39564 </t>
  </si>
  <si>
    <t> 04.05.2013 21:29 </t>
  </si>
  <si>
    <t>33562</t>
  </si>
  <si>
    <t> -0.00027 </t>
  </si>
  <si>
    <t>2456417.3957 </t>
  </si>
  <si>
    <t> -0.0002 </t>
  </si>
  <si>
    <t>2456417.4538 </t>
  </si>
  <si>
    <t> 04.05.2013 22:53 </t>
  </si>
  <si>
    <t>33562.5</t>
  </si>
  <si>
    <t> -0.0005 </t>
  </si>
  <si>
    <t>2456417.45387 </t>
  </si>
  <si>
    <t> -0.00040 </t>
  </si>
  <si>
    <t>2456418.387933 </t>
  </si>
  <si>
    <t> 05.05.2013 21:18 </t>
  </si>
  <si>
    <t>33570.5</t>
  </si>
  <si>
    <t> -0.000092 </t>
  </si>
  <si>
    <t> D.Kubicki </t>
  </si>
  <si>
    <t>IBVS 6131 </t>
  </si>
  <si>
    <t>2456418.44621 </t>
  </si>
  <si>
    <t> 05.05.2013 22:42 </t>
  </si>
  <si>
    <t>33571</t>
  </si>
  <si>
    <t> -0.00017 </t>
  </si>
  <si>
    <t>2456427.3753 </t>
  </si>
  <si>
    <t> 14.05.2013 21:00 </t>
  </si>
  <si>
    <t>33647.5</t>
  </si>
  <si>
    <t>2456427.3755 </t>
  </si>
  <si>
    <t>2456427.43357 </t>
  </si>
  <si>
    <t> 14.05.2013 22:24 </t>
  </si>
  <si>
    <t>33648</t>
  </si>
  <si>
    <t> -0.00022 </t>
  </si>
  <si>
    <t>2456427.43358 </t>
  </si>
  <si>
    <t> -0.00021 </t>
  </si>
  <si>
    <t>2456427.49245 </t>
  </si>
  <si>
    <t> 14.05.2013 23:49 </t>
  </si>
  <si>
    <t>33648.5</t>
  </si>
  <si>
    <t> 0.00030 </t>
  </si>
  <si>
    <t>2456427.493 </t>
  </si>
  <si>
    <t>2456809.33987 </t>
  </si>
  <si>
    <t> 31.05.2014 20:09 </t>
  </si>
  <si>
    <t>36920</t>
  </si>
  <si>
    <t> -0.00035 </t>
  </si>
  <si>
    <t> Ö.Bastürk </t>
  </si>
  <si>
    <t>IBVS 6125 </t>
  </si>
  <si>
    <t>2445733.5323 </t>
  </si>
  <si>
    <t> 03.02.1984 00:46 </t>
  </si>
  <si>
    <t> 0.0039 </t>
  </si>
  <si>
    <t>2445734.5829 </t>
  </si>
  <si>
    <t> 04.02.1984 01:59 </t>
  </si>
  <si>
    <t> 0.0040 </t>
  </si>
  <si>
    <t>2445776.4853 </t>
  </si>
  <si>
    <t> 16.03.1984 23:38 </t>
  </si>
  <si>
    <t> 0.0041 </t>
  </si>
  <si>
    <t>2446223.2881 </t>
  </si>
  <si>
    <t> 06.06.1985 18:54 </t>
  </si>
  <si>
    <t>2446906.158 </t>
  </si>
  <si>
    <t> 20.04.1987 15:47 </t>
  </si>
  <si>
    <t> M.Ishii </t>
  </si>
  <si>
    <t>2447684.3260 </t>
  </si>
  <si>
    <t> 06.06.1989 19:49 </t>
  </si>
  <si>
    <t> Marang &amp; Kilkenny </t>
  </si>
  <si>
    <t>IBVS 3390 </t>
  </si>
  <si>
    <t>2447687.2440 </t>
  </si>
  <si>
    <t> 09.06.1989 17:51 </t>
  </si>
  <si>
    <t>2447688.2944 </t>
  </si>
  <si>
    <t> 10.06.1989 19:03 </t>
  </si>
  <si>
    <t>2447689.2282 </t>
  </si>
  <si>
    <t> 11.06.1989 17:28 </t>
  </si>
  <si>
    <t>2447968.5384 </t>
  </si>
  <si>
    <t> 18.03.1990 00:55 </t>
  </si>
  <si>
    <t> 0.0053 </t>
  </si>
  <si>
    <t>2447972.5068 </t>
  </si>
  <si>
    <t> 22.03.1990 00:09 </t>
  </si>
  <si>
    <t> 0.0052 </t>
  </si>
  <si>
    <t>2448294.8865 </t>
  </si>
  <si>
    <t> 07.02.1991 09:16 </t>
  </si>
  <si>
    <t> J.H.Wood et al </t>
  </si>
  <si>
    <t>2448295.0033 </t>
  </si>
  <si>
    <t> 07.02.1991 12:04 </t>
  </si>
  <si>
    <t> J.H.Wood et al. </t>
  </si>
  <si>
    <t>2448295.9370 </t>
  </si>
  <si>
    <t> 08.02.1991 10:29 </t>
  </si>
  <si>
    <t>2448307.6089 </t>
  </si>
  <si>
    <t> 20.02.1991 02:36 </t>
  </si>
  <si>
    <t>2448311.5774 </t>
  </si>
  <si>
    <t> 24.02.1991 01:51 </t>
  </si>
  <si>
    <t>2448313.5617 </t>
  </si>
  <si>
    <t> 26.02.1991 01:28 </t>
  </si>
  <si>
    <t>2448365.3852 </t>
  </si>
  <si>
    <t> 18.04.1991 21:14 </t>
  </si>
  <si>
    <t>2448371.4546 </t>
  </si>
  <si>
    <t> 24.04.1991 22:54 </t>
  </si>
  <si>
    <t>2448404.3695 </t>
  </si>
  <si>
    <t> 27.05.1991 20:52 </t>
  </si>
  <si>
    <t>2448406.3538 </t>
  </si>
  <si>
    <t> 29.05.1991 20:29 </t>
  </si>
  <si>
    <t> 0.0056 </t>
  </si>
  <si>
    <t>2448410.3222 </t>
  </si>
  <si>
    <t> 02.06.1991 19:43 </t>
  </si>
  <si>
    <t>2448682.5123 </t>
  </si>
  <si>
    <t> 01.03.1992 00:17 </t>
  </si>
  <si>
    <t>2448684.4965 </t>
  </si>
  <si>
    <t> 02.03.1992 23:54 </t>
  </si>
  <si>
    <t>2448703.5218 </t>
  </si>
  <si>
    <t> 22.03.1992 00:31 </t>
  </si>
  <si>
    <t>2448704.4556 </t>
  </si>
  <si>
    <t> 22.03.1992 22:56 </t>
  </si>
  <si>
    <t>2448705.5060 </t>
  </si>
  <si>
    <t> 24.03.1992 00:08 </t>
  </si>
  <si>
    <t>2448776.3548 </t>
  </si>
  <si>
    <t> 02.06.1992 20:30 </t>
  </si>
  <si>
    <t> S.Selam </t>
  </si>
  <si>
    <t>2448776.3550 </t>
  </si>
  <si>
    <t> 02.06.1992 20:31 </t>
  </si>
  <si>
    <t>2448776.3553 </t>
  </si>
  <si>
    <t> 0.0060 </t>
  </si>
  <si>
    <t>2448803.3170 </t>
  </si>
  <si>
    <t> 29.06.1992 19:36 </t>
  </si>
  <si>
    <t>2449101.418 </t>
  </si>
  <si>
    <t> 23.04.1993 22:01 </t>
  </si>
  <si>
    <t>2449104.4533 </t>
  </si>
  <si>
    <t> 26.04.1993 22:52 </t>
  </si>
  <si>
    <t>2449122.3113 </t>
  </si>
  <si>
    <t> 14.05.1993 19:28 </t>
  </si>
  <si>
    <t>2449137.3681 </t>
  </si>
  <si>
    <t> 29.05.1993 20:50 </t>
  </si>
  <si>
    <t>2449139.3524 </t>
  </si>
  <si>
    <t> 31.05.1993 20:27 </t>
  </si>
  <si>
    <t>2449149.3318 </t>
  </si>
  <si>
    <t> 10.06.1993 19:57 </t>
  </si>
  <si>
    <t>2449149.3325 </t>
  </si>
  <si>
    <t> 0.0059 </t>
  </si>
  <si>
    <t>2449189.2500 </t>
  </si>
  <si>
    <t> 20.07.1993 18:00 </t>
  </si>
  <si>
    <t>2449393.5671 </t>
  </si>
  <si>
    <t> 0.0048 </t>
  </si>
  <si>
    <t>2449400.5114 </t>
  </si>
  <si>
    <t> 17.02.1994 00:16 </t>
  </si>
  <si>
    <t> S.Özdemir </t>
  </si>
  <si>
    <t>2449400.5119 </t>
  </si>
  <si>
    <t> 17.02.1994 00:17 </t>
  </si>
  <si>
    <t>2449400.5125 </t>
  </si>
  <si>
    <t> 17.02.1994 00:18 </t>
  </si>
  <si>
    <t>2449427.4739 </t>
  </si>
  <si>
    <t> 15.03.1994 23:22 </t>
  </si>
  <si>
    <t>2449427.4750 </t>
  </si>
  <si>
    <t> 15.03.1994 23:24 </t>
  </si>
  <si>
    <t>2449511.3372 </t>
  </si>
  <si>
    <t>2449840.368 </t>
  </si>
  <si>
    <t> 02.05.1995 20:49 </t>
  </si>
  <si>
    <t> D.Girrbach </t>
  </si>
  <si>
    <t>2450486.644 </t>
  </si>
  <si>
    <t> 07.02.1997 03:27 </t>
  </si>
  <si>
    <t>2450516.4747 </t>
  </si>
  <si>
    <t> 08.03.1997 23:23 </t>
  </si>
  <si>
    <t> 0.0117 </t>
  </si>
  <si>
    <t> M.Netolicky </t>
  </si>
  <si>
    <t>2450555.394 </t>
  </si>
  <si>
    <t> 16.04.1997 21:27 </t>
  </si>
  <si>
    <t>2450901.466 </t>
  </si>
  <si>
    <t> 28.03.1998 23:11 </t>
  </si>
  <si>
    <t> G.Nawrath </t>
  </si>
  <si>
    <t>2451123.699 </t>
  </si>
  <si>
    <t> 06.11.1998 04:46 </t>
  </si>
  <si>
    <t>-11792</t>
  </si>
  <si>
    <t>2451135.722 </t>
  </si>
  <si>
    <t> 18.11.1998 05:19 </t>
  </si>
  <si>
    <t>-11689</t>
  </si>
  <si>
    <t>2451136.656 </t>
  </si>
  <si>
    <t> 19.11.1998 03:44 </t>
  </si>
  <si>
    <t>-11681</t>
  </si>
  <si>
    <t>2451159.648 </t>
  </si>
  <si>
    <t> 12.12.1998 03:33 </t>
  </si>
  <si>
    <t>-11484</t>
  </si>
  <si>
    <t>2451162.683 </t>
  </si>
  <si>
    <t> 15.12.1998 04:23 </t>
  </si>
  <si>
    <t>-11458</t>
  </si>
  <si>
    <t>2451163.617 </t>
  </si>
  <si>
    <t> 16.12.1998 02:48 </t>
  </si>
  <si>
    <t>-11450</t>
  </si>
  <si>
    <t>2451164.667 </t>
  </si>
  <si>
    <t> 17.12.1998 04:00 </t>
  </si>
  <si>
    <t>-11441</t>
  </si>
  <si>
    <t>2451165.718 </t>
  </si>
  <si>
    <t> 18.12.1998 05:13 </t>
  </si>
  <si>
    <t>-11432</t>
  </si>
  <si>
    <t>2451170.622 </t>
  </si>
  <si>
    <t> 23.12.1998 02:55 </t>
  </si>
  <si>
    <t>-11390</t>
  </si>
  <si>
    <t>2451175.640 </t>
  </si>
  <si>
    <t> 28.12.1998 03:21 </t>
  </si>
  <si>
    <t>-11347</t>
  </si>
  <si>
    <t>2451175.756 </t>
  </si>
  <si>
    <t> 28.12.1998 06:08 </t>
  </si>
  <si>
    <t>-11346</t>
  </si>
  <si>
    <t>2451176.573 </t>
  </si>
  <si>
    <t> 29.12.1998 01:45 </t>
  </si>
  <si>
    <t>-11339</t>
  </si>
  <si>
    <t>2451176.690 </t>
  </si>
  <si>
    <t> 29.12.1998 04:33 </t>
  </si>
  <si>
    <t>-11338</t>
  </si>
  <si>
    <t>2451177.624 </t>
  </si>
  <si>
    <t> 30.12.1998 02:58 </t>
  </si>
  <si>
    <t>-11330</t>
  </si>
  <si>
    <t>2451177.740 </t>
  </si>
  <si>
    <t> 30.12.1998 05:45 </t>
  </si>
  <si>
    <t>-11329</t>
  </si>
  <si>
    <t>2451178.675 </t>
  </si>
  <si>
    <t> 31.12.1998 04:12 </t>
  </si>
  <si>
    <t>-11321</t>
  </si>
  <si>
    <t>2451180.658 </t>
  </si>
  <si>
    <t> 02.01.1999 03:47 </t>
  </si>
  <si>
    <t>-11304</t>
  </si>
  <si>
    <t>2451183.694 </t>
  </si>
  <si>
    <t> 05.01.1999 04:39 </t>
  </si>
  <si>
    <t>-11278</t>
  </si>
  <si>
    <t>2451184.626 </t>
  </si>
  <si>
    <t> 06.01.1999 03:01 </t>
  </si>
  <si>
    <t>-11270</t>
  </si>
  <si>
    <t>2451184.743 </t>
  </si>
  <si>
    <t> 06.01.1999 05:49 </t>
  </si>
  <si>
    <t>-11269</t>
  </si>
  <si>
    <t>2451185.560 </t>
  </si>
  <si>
    <t> 07.01.1999 01:26 </t>
  </si>
  <si>
    <t>-11262</t>
  </si>
  <si>
    <t>2451185.677 </t>
  </si>
  <si>
    <t> 07.01.1999 04:14 </t>
  </si>
  <si>
    <t>-11261</t>
  </si>
  <si>
    <t>2451195.715 </t>
  </si>
  <si>
    <t> 17.01.1999 05:09 </t>
  </si>
  <si>
    <t>-11175</t>
  </si>
  <si>
    <t>2451197.581 </t>
  </si>
  <si>
    <t> 19.01.1999 01:56 </t>
  </si>
  <si>
    <t>-11159</t>
  </si>
  <si>
    <t>2451197.699 </t>
  </si>
  <si>
    <t> 19.01.1999 04:46 </t>
  </si>
  <si>
    <t>-11158</t>
  </si>
  <si>
    <t>2451199.567 </t>
  </si>
  <si>
    <t> 21.01.1999 01:36 </t>
  </si>
  <si>
    <t>-11142</t>
  </si>
  <si>
    <t>2451199.648 </t>
  </si>
  <si>
    <t> 21.01.1999 03:33 </t>
  </si>
  <si>
    <t>-11141.5</t>
  </si>
  <si>
    <t> 0.025 </t>
  </si>
  <si>
    <t>2451200.618 </t>
  </si>
  <si>
    <t> 22.01.1999 02:49 </t>
  </si>
  <si>
    <t>-11133</t>
  </si>
  <si>
    <t>2451202.718 </t>
  </si>
  <si>
    <t> 24.01.1999 05:13 </t>
  </si>
  <si>
    <t>-11115</t>
  </si>
  <si>
    <t>2451203.535 </t>
  </si>
  <si>
    <t> 25.01.1999 00:50 </t>
  </si>
  <si>
    <t>-11108</t>
  </si>
  <si>
    <t>2451203.652 </t>
  </si>
  <si>
    <t> 25.01.1999 03:38 </t>
  </si>
  <si>
    <t>-11107</t>
  </si>
  <si>
    <t>2451210.655 </t>
  </si>
  <si>
    <t> 01.02.1999 03:43 </t>
  </si>
  <si>
    <t>-11047</t>
  </si>
  <si>
    <t>2451221.510 </t>
  </si>
  <si>
    <t> 12.02.1999 00:14 </t>
  </si>
  <si>
    <t>-10954</t>
  </si>
  <si>
    <t>2451236.566 </t>
  </si>
  <si>
    <t> 27.02.1999 01:35 </t>
  </si>
  <si>
    <t>-10825</t>
  </si>
  <si>
    <t>2451236.683 </t>
  </si>
  <si>
    <t> 27.02.1999 04:23 </t>
  </si>
  <si>
    <t>-10824</t>
  </si>
  <si>
    <t>2451237.617 </t>
  </si>
  <si>
    <t> 28.02.1999 02:48 </t>
  </si>
  <si>
    <t>-10816</t>
  </si>
  <si>
    <t>2451247.422 </t>
  </si>
  <si>
    <t> 09.03.1999 22:07 </t>
  </si>
  <si>
    <t>-10732</t>
  </si>
  <si>
    <t>2451250.456 </t>
  </si>
  <si>
    <t> 12.03.1999 22:56 </t>
  </si>
  <si>
    <t>-10706</t>
  </si>
  <si>
    <t>2451250.4582 </t>
  </si>
  <si>
    <t> 12.03.1999 22:59 </t>
  </si>
  <si>
    <t>2451250.691 </t>
  </si>
  <si>
    <t> 13.03.1999 04:35 </t>
  </si>
  <si>
    <t>-10704</t>
  </si>
  <si>
    <t>2451251.390 </t>
  </si>
  <si>
    <t> 13.03.1999 21:21 </t>
  </si>
  <si>
    <t>-10698</t>
  </si>
  <si>
    <t>2451251.506 </t>
  </si>
  <si>
    <t> 14.03.1999 00:08 </t>
  </si>
  <si>
    <t>-10697</t>
  </si>
  <si>
    <t>2451251.623 </t>
  </si>
  <si>
    <t> 14.03.1999 02:57 </t>
  </si>
  <si>
    <t>-10696</t>
  </si>
  <si>
    <t>2451252.556 </t>
  </si>
  <si>
    <t> 15.03.1999 01:20 </t>
  </si>
  <si>
    <t>-10688</t>
  </si>
  <si>
    <t>2451255.593 </t>
  </si>
  <si>
    <t> 18.03.1999 02:13 </t>
  </si>
  <si>
    <t>-10662</t>
  </si>
  <si>
    <t>2451261.661 </t>
  </si>
  <si>
    <t> 24.03.1999 03:51 </t>
  </si>
  <si>
    <t>-10610</t>
  </si>
  <si>
    <t>2451262.479 </t>
  </si>
  <si>
    <t> 24.03.1999 23:29 </t>
  </si>
  <si>
    <t>-10603</t>
  </si>
  <si>
    <t>2451262.595 </t>
  </si>
  <si>
    <t> 25.03.1999 02:16 </t>
  </si>
  <si>
    <t>-10602</t>
  </si>
  <si>
    <t>2451274.384 </t>
  </si>
  <si>
    <t> 05.04.1999 21:12 </t>
  </si>
  <si>
    <t>-10501</t>
  </si>
  <si>
    <t>2451274.500 </t>
  </si>
  <si>
    <t> 06.04.1999 00:00 </t>
  </si>
  <si>
    <t>-10500</t>
  </si>
  <si>
    <t>2451278.469 </t>
  </si>
  <si>
    <t> 09.04.1999 23:15 </t>
  </si>
  <si>
    <t>-10466</t>
  </si>
  <si>
    <t>2451278.586 </t>
  </si>
  <si>
    <t> 10.04.1999 02:03 </t>
  </si>
  <si>
    <t>-10465</t>
  </si>
  <si>
    <t>2451286.521 </t>
  </si>
  <si>
    <t> 18.04.1999 00:30 </t>
  </si>
  <si>
    <t>-10397</t>
  </si>
  <si>
    <t>2451288.507 </t>
  </si>
  <si>
    <t> 20.04.1999 00:10 </t>
  </si>
  <si>
    <t>-10380</t>
  </si>
  <si>
    <t>2451291.424 </t>
  </si>
  <si>
    <t> 22.04.1999 22:10 </t>
  </si>
  <si>
    <t>-10355</t>
  </si>
  <si>
    <t>2451294.342 </t>
  </si>
  <si>
    <t> 25.04.1999 20:12 </t>
  </si>
  <si>
    <t>-10330</t>
  </si>
  <si>
    <t>2451294.458 </t>
  </si>
  <si>
    <t> 25.04.1999 22:59 </t>
  </si>
  <si>
    <t>-10329</t>
  </si>
  <si>
    <t>2451300.412 </t>
  </si>
  <si>
    <t> 01.05.1999 21:53 </t>
  </si>
  <si>
    <t>2451301.347 </t>
  </si>
  <si>
    <t> 02.05.1999 20:19 </t>
  </si>
  <si>
    <t>2451303.331 </t>
  </si>
  <si>
    <t> 04.05.1999 19:56 </t>
  </si>
  <si>
    <t>-10253</t>
  </si>
  <si>
    <t>2451303.447 </t>
  </si>
  <si>
    <t> 04.05.1999 22:43 </t>
  </si>
  <si>
    <t>-10252</t>
  </si>
  <si>
    <t>2451305.429 </t>
  </si>
  <si>
    <t> 06.05.1999 22:17 </t>
  </si>
  <si>
    <t>-10235</t>
  </si>
  <si>
    <t> 0.000 </t>
  </si>
  <si>
    <t>2451305.547 </t>
  </si>
  <si>
    <t> 07.05.1999 01:07 </t>
  </si>
  <si>
    <t>-10234</t>
  </si>
  <si>
    <t>2451308.349 </t>
  </si>
  <si>
    <t> 09.05.1999 20:22 </t>
  </si>
  <si>
    <t>-10210</t>
  </si>
  <si>
    <t>2451308.465 </t>
  </si>
  <si>
    <t> 09.05.1999 23:09 </t>
  </si>
  <si>
    <t>-10209</t>
  </si>
  <si>
    <t>2451315.468 </t>
  </si>
  <si>
    <t> 16.05.1999 23:13 </t>
  </si>
  <si>
    <t>-10149</t>
  </si>
  <si>
    <t>2451316.402 </t>
  </si>
  <si>
    <t> 17.05.1999 21:38 </t>
  </si>
  <si>
    <t>-10141</t>
  </si>
  <si>
    <t>2451316.519 </t>
  </si>
  <si>
    <t> 18.05.1999 00:27 </t>
  </si>
  <si>
    <t>-10140</t>
  </si>
  <si>
    <t>2451317.337 </t>
  </si>
  <si>
    <t> 18.05.1999 20:05 </t>
  </si>
  <si>
    <t>-10133</t>
  </si>
  <si>
    <t>2451318.386 </t>
  </si>
  <si>
    <t> 19.05.1999 21:15 </t>
  </si>
  <si>
    <t>-10124</t>
  </si>
  <si>
    <t>2451327.374 </t>
  </si>
  <si>
    <t> 28.05.1999 20:58 </t>
  </si>
  <si>
    <t>-10047</t>
  </si>
  <si>
    <t>2451328.426 </t>
  </si>
  <si>
    <t> 29.05.1999 22:13 </t>
  </si>
  <si>
    <t>-10038</t>
  </si>
  <si>
    <t>2451329.357 </t>
  </si>
  <si>
    <t> 30.05.1999 20:34 </t>
  </si>
  <si>
    <t>-10030</t>
  </si>
  <si>
    <t>2451341.379 </t>
  </si>
  <si>
    <t> 11.06.1999 21:05 </t>
  </si>
  <si>
    <t>-9927</t>
  </si>
  <si>
    <t>2451516.694 </t>
  </si>
  <si>
    <t> 04.12.1999 04:39 </t>
  </si>
  <si>
    <t>-8425</t>
  </si>
  <si>
    <t>2451518.678 </t>
  </si>
  <si>
    <t> 06.12.1999 04:16 </t>
  </si>
  <si>
    <t>-8408</t>
  </si>
  <si>
    <t>2451519.611 </t>
  </si>
  <si>
    <t> 07.12.1999 02:39 </t>
  </si>
  <si>
    <t>-8400</t>
  </si>
  <si>
    <t>2451519.729 </t>
  </si>
  <si>
    <t> 07.12.1999 05:29 </t>
  </si>
  <si>
    <t>-8399</t>
  </si>
  <si>
    <t>2451521.712 </t>
  </si>
  <si>
    <t> 09.12.1999 05:05 </t>
  </si>
  <si>
    <t>-8382</t>
  </si>
  <si>
    <t>2451523.696 </t>
  </si>
  <si>
    <t> 11.12.1999 04:42 </t>
  </si>
  <si>
    <t>-8365</t>
  </si>
  <si>
    <t>2451529.649 </t>
  </si>
  <si>
    <t> 17.12.1999 03:34 </t>
  </si>
  <si>
    <t>-8314</t>
  </si>
  <si>
    <t>2451534.667 </t>
  </si>
  <si>
    <t> 22.12.1999 04:00 </t>
  </si>
  <si>
    <t>-8271</t>
  </si>
  <si>
    <t>2451542.722 </t>
  </si>
  <si>
    <t> 30.12.1999 05:19 </t>
  </si>
  <si>
    <t>-8202</t>
  </si>
  <si>
    <t>2451545.640 </t>
  </si>
  <si>
    <t> 02.01.2000 03:21 </t>
  </si>
  <si>
    <t>-8177</t>
  </si>
  <si>
    <t>2451545.756 </t>
  </si>
  <si>
    <t> 02.01.2000 06:08 </t>
  </si>
  <si>
    <t>-8176</t>
  </si>
  <si>
    <t>2451546.690 </t>
  </si>
  <si>
    <t> 03.01.2000 04:33 </t>
  </si>
  <si>
    <t>-8168</t>
  </si>
  <si>
    <t>2451547.740 </t>
  </si>
  <si>
    <t> 04.01.2000 05:45 </t>
  </si>
  <si>
    <t>-8159</t>
  </si>
  <si>
    <t>2451551.709 </t>
  </si>
  <si>
    <t> 08.01.2000 05:00 </t>
  </si>
  <si>
    <t>-8125</t>
  </si>
  <si>
    <t>2451560.698 </t>
  </si>
  <si>
    <t> 17.01.2000 04:45 </t>
  </si>
  <si>
    <t>-8048</t>
  </si>
  <si>
    <t>2451563.613 </t>
  </si>
  <si>
    <t> 20.01.2000 02:42 </t>
  </si>
  <si>
    <t>-8023</t>
  </si>
  <si>
    <t>2451563.732 </t>
  </si>
  <si>
    <t> 20.01.2000 05:34 </t>
  </si>
  <si>
    <t>-8022</t>
  </si>
  <si>
    <t>2451571.551 </t>
  </si>
  <si>
    <t> 28.01.2000 01:13 </t>
  </si>
  <si>
    <t>-7955</t>
  </si>
  <si>
    <t>2451574.703 </t>
  </si>
  <si>
    <t> 31.01.2000 04:52 </t>
  </si>
  <si>
    <t>-7928</t>
  </si>
  <si>
    <t>2451575.520 </t>
  </si>
  <si>
    <t> 01.02.2000 00:28 </t>
  </si>
  <si>
    <t>-7921</t>
  </si>
  <si>
    <t>2451578.671 </t>
  </si>
  <si>
    <t> 04.02.2000 04:06 </t>
  </si>
  <si>
    <t>-7894</t>
  </si>
  <si>
    <t>2451580.538 </t>
  </si>
  <si>
    <t> 06.02.2000 00:54 </t>
  </si>
  <si>
    <t>-7878</t>
  </si>
  <si>
    <t>2451588.710 </t>
  </si>
  <si>
    <t> 14.02.2000 05:02 </t>
  </si>
  <si>
    <t>-7808</t>
  </si>
  <si>
    <t>2451595.596 </t>
  </si>
  <si>
    <t> 21.02.2000 02:18 </t>
  </si>
  <si>
    <t>-7749</t>
  </si>
  <si>
    <t>2451601.665 </t>
  </si>
  <si>
    <t> 27.02.2000 03:57 </t>
  </si>
  <si>
    <t>-7697</t>
  </si>
  <si>
    <t>2451602.599 </t>
  </si>
  <si>
    <t> 28.02.2000 02:22 </t>
  </si>
  <si>
    <t>-7689</t>
  </si>
  <si>
    <t>2451606.568 </t>
  </si>
  <si>
    <t> 03.03.2000 01:37 </t>
  </si>
  <si>
    <t>-7655</t>
  </si>
  <si>
    <t>2451609.486 </t>
  </si>
  <si>
    <t> 05.03.2000 23:39 </t>
  </si>
  <si>
    <t>-7630</t>
  </si>
  <si>
    <t>2451610.535 </t>
  </si>
  <si>
    <t> 07.03.2000 00:50 </t>
  </si>
  <si>
    <t>-7621</t>
  </si>
  <si>
    <t>2451614.505 </t>
  </si>
  <si>
    <t> 11.03.2000 00:07 </t>
  </si>
  <si>
    <t>-7587</t>
  </si>
  <si>
    <t>2451616.605 </t>
  </si>
  <si>
    <t> 13.03.2000 02:31 </t>
  </si>
  <si>
    <t>-7569</t>
  </si>
  <si>
    <t>2451625.593 </t>
  </si>
  <si>
    <t> 22.03.2000 02:13 </t>
  </si>
  <si>
    <t>-7492</t>
  </si>
  <si>
    <t>2451627.4602 </t>
  </si>
  <si>
    <t> 23.03.2000 23:02 </t>
  </si>
  <si>
    <t>-7476</t>
  </si>
  <si>
    <t>2451627.5181 </t>
  </si>
  <si>
    <t> 24.03.2000 00:26 </t>
  </si>
  <si>
    <t>-7475.5</t>
  </si>
  <si>
    <t>2451627.5188 </t>
  </si>
  <si>
    <t> 24.03.2000 00:27 </t>
  </si>
  <si>
    <t>2451636.448 </t>
  </si>
  <si>
    <t> 01.04.2000 22:45 </t>
  </si>
  <si>
    <t>-7399</t>
  </si>
  <si>
    <t>2451636.564 </t>
  </si>
  <si>
    <t> 02.04.2000 01:32 </t>
  </si>
  <si>
    <t>-7398</t>
  </si>
  <si>
    <t>2451638.548 </t>
  </si>
  <si>
    <t> 04.04.2000 01:09 </t>
  </si>
  <si>
    <t>-7381</t>
  </si>
  <si>
    <t>2451641.584 </t>
  </si>
  <si>
    <t> 07.04.2000 02:00 </t>
  </si>
  <si>
    <t>-7355</t>
  </si>
  <si>
    <t>2451642.516 </t>
  </si>
  <si>
    <t> 08.04.2000 00:23 </t>
  </si>
  <si>
    <t>-7347</t>
  </si>
  <si>
    <t>2451654.4223 </t>
  </si>
  <si>
    <t> 19.04.2000 22:08 </t>
  </si>
  <si>
    <t>-7245</t>
  </si>
  <si>
    <t>2451655.3560 </t>
  </si>
  <si>
    <t> 20.04.2000 20:32 </t>
  </si>
  <si>
    <t>-7237</t>
  </si>
  <si>
    <t>2451655.4143 </t>
  </si>
  <si>
    <t> 20.04.2000 21:56 </t>
  </si>
  <si>
    <t>-7236.5</t>
  </si>
  <si>
    <t>2451656.406 </t>
  </si>
  <si>
    <t> 21.04.2000 21:44 </t>
  </si>
  <si>
    <t>-7228</t>
  </si>
  <si>
    <t>2451657.340 </t>
  </si>
  <si>
    <t> 22.04.2000 20:09 </t>
  </si>
  <si>
    <t>-7220</t>
  </si>
  <si>
    <t>2451660.491 </t>
  </si>
  <si>
    <t> 25.04.2000 23:47 </t>
  </si>
  <si>
    <t>-7193</t>
  </si>
  <si>
    <t>2451665.394 </t>
  </si>
  <si>
    <t> 30.04.2000 21:27 </t>
  </si>
  <si>
    <t>-7151</t>
  </si>
  <si>
    <t>2451666.445 </t>
  </si>
  <si>
    <t> 01.05.2000 22:40 </t>
  </si>
  <si>
    <t>-7142</t>
  </si>
  <si>
    <t>2451671.464 </t>
  </si>
  <si>
    <t> 06.05.2000 23:08 </t>
  </si>
  <si>
    <t>-7099</t>
  </si>
  <si>
    <t>2451697.374 </t>
  </si>
  <si>
    <t> 01.06.2000 20:58 </t>
  </si>
  <si>
    <t>-6877</t>
  </si>
  <si>
    <t>2451698.424 </t>
  </si>
  <si>
    <t> 02.06.2000 22:10 </t>
  </si>
  <si>
    <t>-6868</t>
  </si>
  <si>
    <t>2451704.377 </t>
  </si>
  <si>
    <t> 08.06.2000 21:02 </t>
  </si>
  <si>
    <t>-6817</t>
  </si>
  <si>
    <t>2451877.707 </t>
  </si>
  <si>
    <t> 29.11.2000 04:58 </t>
  </si>
  <si>
    <t>-5332</t>
  </si>
  <si>
    <t>2451883.661 </t>
  </si>
  <si>
    <t> 05.12.2000 03:51 </t>
  </si>
  <si>
    <t>-5281</t>
  </si>
  <si>
    <t>2451888.667 </t>
  </si>
  <si>
    <t> 10.12.2000 04:00 </t>
  </si>
  <si>
    <t>-5238</t>
  </si>
  <si>
    <t> -0.010 </t>
  </si>
  <si>
    <t>2451896.616 </t>
  </si>
  <si>
    <t> 18.12.2000 02:47 </t>
  </si>
  <si>
    <t>-5170</t>
  </si>
  <si>
    <t>2451896.731 </t>
  </si>
  <si>
    <t> 18.12.2000 05:32 </t>
  </si>
  <si>
    <t>-5169</t>
  </si>
  <si>
    <t>2451901.749 </t>
  </si>
  <si>
    <t> 23.12.2000 05:58 </t>
  </si>
  <si>
    <t>-5126</t>
  </si>
  <si>
    <t>2451914.706 </t>
  </si>
  <si>
    <t> 05.01.2001 04:56 </t>
  </si>
  <si>
    <t>-5015</t>
  </si>
  <si>
    <t>2451926.729 </t>
  </si>
  <si>
    <t> 17.01.2001 05:29 </t>
  </si>
  <si>
    <t>-4912</t>
  </si>
  <si>
    <t>2451933.615 </t>
  </si>
  <si>
    <t> 24.01.2001 02:45 </t>
  </si>
  <si>
    <t>-4853</t>
  </si>
  <si>
    <t>2451934.665 </t>
  </si>
  <si>
    <t> 25.01.2001 03:57 </t>
  </si>
  <si>
    <t>-4844</t>
  </si>
  <si>
    <t>2451937.699 </t>
  </si>
  <si>
    <t> 28.01.2001 04:46 </t>
  </si>
  <si>
    <t>-4818</t>
  </si>
  <si>
    <t>2451940.735 </t>
  </si>
  <si>
    <t> 31.01.2001 05:38 </t>
  </si>
  <si>
    <t>-4792</t>
  </si>
  <si>
    <t>2451952.640 </t>
  </si>
  <si>
    <t> 12.02.2001 03:21 </t>
  </si>
  <si>
    <t>-4690</t>
  </si>
  <si>
    <t>2451955.675 </t>
  </si>
  <si>
    <t> 15.02.2001 04:12 </t>
  </si>
  <si>
    <t>-4664</t>
  </si>
  <si>
    <t>2451956.609 </t>
  </si>
  <si>
    <t> 16.02.2001 02:36 </t>
  </si>
  <si>
    <t>-4656</t>
  </si>
  <si>
    <t>2451996.409 </t>
  </si>
  <si>
    <t> 27.03.2001 21:48 </t>
  </si>
  <si>
    <t>-4315</t>
  </si>
  <si>
    <t>2452275.721 </t>
  </si>
  <si>
    <t> 01.01.2002 05:18 </t>
  </si>
  <si>
    <t>-1922</t>
  </si>
  <si>
    <t>2452353.4552 </t>
  </si>
  <si>
    <t> 19.03.2002 22:55 </t>
  </si>
  <si>
    <t>-1256</t>
  </si>
  <si>
    <t>2452353.4553 </t>
  </si>
  <si>
    <t>2452353.4555 </t>
  </si>
  <si>
    <t>2452423.370 </t>
  </si>
  <si>
    <t> 28.05.2002 20:52 </t>
  </si>
  <si>
    <t>-657</t>
  </si>
  <si>
    <t>2452724.3902 </t>
  </si>
  <si>
    <t> 25.03.2003 21:21 </t>
  </si>
  <si>
    <t>1922</t>
  </si>
  <si>
    <t>2452724.5068 </t>
  </si>
  <si>
    <t> 26.03.2003 00:09 </t>
  </si>
  <si>
    <t>1923</t>
  </si>
  <si>
    <t>2452724.5070 </t>
  </si>
  <si>
    <t> 26.03.2003 00:10 </t>
  </si>
  <si>
    <t>2452759.4063 </t>
  </si>
  <si>
    <t> 29.04.2003 21:45 </t>
  </si>
  <si>
    <t>2453444.0831 </t>
  </si>
  <si>
    <t> 14.03.2005 13:59 </t>
  </si>
  <si>
    <t>8088</t>
  </si>
  <si>
    <t> Kiyota </t>
  </si>
  <si>
    <t>2453444.1998 </t>
  </si>
  <si>
    <t> 14.03.2005 16:47 </t>
  </si>
  <si>
    <t>8089</t>
  </si>
  <si>
    <t>2453449.2770 </t>
  </si>
  <si>
    <t> 19.03.2005 18:38 </t>
  </si>
  <si>
    <t>8132.5</t>
  </si>
  <si>
    <t> Maehara </t>
  </si>
  <si>
    <t>2453829.0238 </t>
  </si>
  <si>
    <t> 03.04.2006 12:34 </t>
  </si>
  <si>
    <t>11386</t>
  </si>
  <si>
    <t> K.Nagai et al. </t>
  </si>
  <si>
    <t>2453829.0824 </t>
  </si>
  <si>
    <t> 03.04.2006 13:58 </t>
  </si>
  <si>
    <t>11386.5</t>
  </si>
  <si>
    <t>2453829.1407 </t>
  </si>
  <si>
    <t> 03.04.2006 15:22 </t>
  </si>
  <si>
    <t>11387</t>
  </si>
  <si>
    <t>2454105.1822 </t>
  </si>
  <si>
    <t> 04.01.2007 16:22 </t>
  </si>
  <si>
    <t>13752</t>
  </si>
  <si>
    <t> 0.0010 </t>
  </si>
  <si>
    <t> S.Kiyota </t>
  </si>
  <si>
    <t>2454108.2169 </t>
  </si>
  <si>
    <t> 07.01.2007 17:12 </t>
  </si>
  <si>
    <t>13778</t>
  </si>
  <si>
    <t>2454108.2746 </t>
  </si>
  <si>
    <t> 07.01.2007 18:35 </t>
  </si>
  <si>
    <t>13778.5</t>
  </si>
  <si>
    <t> 0.0003 </t>
  </si>
  <si>
    <t>2454108.2752 </t>
  </si>
  <si>
    <t> 07.01.2007 18:36 </t>
  </si>
  <si>
    <t>2454108.3337 </t>
  </si>
  <si>
    <t> 07.01.2007 20:00 </t>
  </si>
  <si>
    <t>13779</t>
  </si>
  <si>
    <t>2454108.3338 </t>
  </si>
  <si>
    <t>2454143.2327 </t>
  </si>
  <si>
    <t> 11.02.2007 17:35 </t>
  </si>
  <si>
    <t>14078</t>
  </si>
  <si>
    <t> K.Nakajima </t>
  </si>
  <si>
    <t>2454143.2910 </t>
  </si>
  <si>
    <t> 11.02.2007 18:59 </t>
  </si>
  <si>
    <t>14078.5</t>
  </si>
  <si>
    <t>2454143.3495 </t>
  </si>
  <si>
    <t> 11.02.2007 20:23 </t>
  </si>
  <si>
    <t>14079</t>
  </si>
  <si>
    <t>2454204.9765 </t>
  </si>
  <si>
    <t> 14.04.2007 11:26 </t>
  </si>
  <si>
    <t>14607</t>
  </si>
  <si>
    <t> 0.0000 </t>
  </si>
  <si>
    <t> K.Nagai </t>
  </si>
  <si>
    <t>2454205.0372 </t>
  </si>
  <si>
    <t> 14.04.2007 12:53 </t>
  </si>
  <si>
    <t>14607.5</t>
  </si>
  <si>
    <t>2454205.0945 </t>
  </si>
  <si>
    <t> 14.04.2007 14:16 </t>
  </si>
  <si>
    <t>14608</t>
  </si>
  <si>
    <t>2454533.1924 </t>
  </si>
  <si>
    <t> 07.03.2008 16:37 </t>
  </si>
  <si>
    <t>17419</t>
  </si>
  <si>
    <t>2454533.2500 </t>
  </si>
  <si>
    <t> 07.03.2008 18:00 </t>
  </si>
  <si>
    <t>17419.5</t>
  </si>
  <si>
    <t>2454533.3091 </t>
  </si>
  <si>
    <t> 07.03.2008 19:25 </t>
  </si>
  <si>
    <t>17420</t>
  </si>
  <si>
    <t>2454535.1765 </t>
  </si>
  <si>
    <t> 09.03.2008 16:14 </t>
  </si>
  <si>
    <t>17436</t>
  </si>
  <si>
    <t> 0.0004 </t>
  </si>
  <si>
    <t> H.Itoh </t>
  </si>
  <si>
    <t>2454535.2349 </t>
  </si>
  <si>
    <t> 09.03.2008 17:38 </t>
  </si>
  <si>
    <t>17436.5</t>
  </si>
  <si>
    <t>2454536.1104 </t>
  </si>
  <si>
    <t> 10.03.2008 14:38 </t>
  </si>
  <si>
    <t>17444</t>
  </si>
  <si>
    <t>Rc</t>
  </si>
  <si>
    <t>2454536.1685 </t>
  </si>
  <si>
    <t> 10.03.2008 16:02 </t>
  </si>
  <si>
    <t>17444.5</t>
  </si>
  <si>
    <t>2454536.2271 </t>
  </si>
  <si>
    <t> 10.03.2008 17:27 </t>
  </si>
  <si>
    <t>17445</t>
  </si>
  <si>
    <t>2454828.6677 </t>
  </si>
  <si>
    <t> 28.12.2008 04:01 </t>
  </si>
  <si>
    <t>19950.5</t>
  </si>
  <si>
    <t> L.Brát </t>
  </si>
  <si>
    <t>OEJV 0107 </t>
  </si>
  <si>
    <t>2454831.7025 </t>
  </si>
  <si>
    <t> 31.12.2008 04:51 </t>
  </si>
  <si>
    <t>19976.5</t>
  </si>
  <si>
    <t>2454835.2624 </t>
  </si>
  <si>
    <t> 03.01.2009 18:17 </t>
  </si>
  <si>
    <t>20007</t>
  </si>
  <si>
    <t>2454835.3209 </t>
  </si>
  <si>
    <t> 03.01.2009 19:42 </t>
  </si>
  <si>
    <t>20007.5</t>
  </si>
  <si>
    <t>2454856.2140 </t>
  </si>
  <si>
    <t> 24.01.2009 17:08 </t>
  </si>
  <si>
    <t>20186.5</t>
  </si>
  <si>
    <t>2454856.2719 </t>
  </si>
  <si>
    <t> 24.01.2009 18:31 </t>
  </si>
  <si>
    <t>20187</t>
  </si>
  <si>
    <t>2454906.0529 </t>
  </si>
  <si>
    <t> 15.03.2009 13:16 </t>
  </si>
  <si>
    <t>20613.5</t>
  </si>
  <si>
    <t>2454906.1115 </t>
  </si>
  <si>
    <t> 15.03.2009 14:40 </t>
  </si>
  <si>
    <t>20614</t>
  </si>
  <si>
    <t>2454950.3476 </t>
  </si>
  <si>
    <t> 28.04.2009 20:20 </t>
  </si>
  <si>
    <t>20993</t>
  </si>
  <si>
    <t>2454950.3478 </t>
  </si>
  <si>
    <t>2454953.3824 </t>
  </si>
  <si>
    <t> 01.05.2009 21:10 </t>
  </si>
  <si>
    <t>21019</t>
  </si>
  <si>
    <t>2454953.3825 </t>
  </si>
  <si>
    <t>2454965.9881 </t>
  </si>
  <si>
    <t> 14.05.2009 11:42 </t>
  </si>
  <si>
    <t>21127</t>
  </si>
  <si>
    <t> K.Shiokawa </t>
  </si>
  <si>
    <t>2454966.0466 </t>
  </si>
  <si>
    <t> 14.05.2009 13:07 </t>
  </si>
  <si>
    <t>21127.5</t>
  </si>
  <si>
    <t>2454966.1049 </t>
  </si>
  <si>
    <t> 14.05.2009 14:31 </t>
  </si>
  <si>
    <t>21128</t>
  </si>
  <si>
    <t>2455318.0091 </t>
  </si>
  <si>
    <t> 01.05.2010 12:13 </t>
  </si>
  <si>
    <t>24143</t>
  </si>
  <si>
    <t> -0.0052 </t>
  </si>
  <si>
    <t>2455352.3297 </t>
  </si>
  <si>
    <t> 04.06.2010 19:54 </t>
  </si>
  <si>
    <t>24437</t>
  </si>
  <si>
    <t> M.Zejda </t>
  </si>
  <si>
    <t>OEJV 0137 </t>
  </si>
  <si>
    <t>2455657.0844 </t>
  </si>
  <si>
    <t> 05.04.2011 14:01 </t>
  </si>
  <si>
    <t>27048</t>
  </si>
  <si>
    <t>2455657.1433 </t>
  </si>
  <si>
    <t> 05.04.2011 15:26 </t>
  </si>
  <si>
    <t>27048.5</t>
  </si>
  <si>
    <t>2456011.0949 </t>
  </si>
  <si>
    <t>VSB, 91</t>
  </si>
  <si>
    <t>JBAV, 63</t>
  </si>
  <si>
    <t>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</si>
</sst>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$#,##0_);&quot;($&quot;#,##0\)"/>
    <numFmt numFmtId="165" formatCode="m/d/yyyy\ h:mm"/>
    <numFmt numFmtId="166" formatCode="0.0000"/>
    <numFmt numFmtId="167" formatCode="0.000"/>
    <numFmt numFmtId="168" formatCode="0.0"/>
    <numFmt numFmtId="169" formatCode="0.00000"/>
  </numFmts>
  <fonts count="30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name val="Arial Unicode MS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9"/>
      <color indexed="12"/>
      <name val="CourierNewPSMT"/>
      <family val="3"/>
    </font>
    <font>
      <b/>
      <sz val="10"/>
      <color indexed="3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sz val="8"/>
      <name val="Arial"/>
      <family val="2"/>
    </font>
    <font>
      <b/>
      <i/>
      <sz val="10"/>
      <color indexed="20"/>
      <name val="Arial"/>
      <family val="2"/>
    </font>
    <font>
      <sz val="10"/>
      <color indexed="48"/>
      <name val="Arial Unicode MS"/>
      <family val="2"/>
    </font>
    <font>
      <sz val="10"/>
      <color indexed="48"/>
      <name val="Arial"/>
      <family val="2"/>
    </font>
    <font>
      <sz val="10"/>
      <color rgb="FF00B05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10">
    <xf numFmtId="0" fontId="0" fillId="0" borderId="0">
      <alignment vertical="top"/>
    </xf>
    <xf numFmtId="3" fontId="23" fillId="0" borderId="0" applyFill="0" applyBorder="0" applyProtection="0">
      <alignment vertical="top"/>
    </xf>
    <xf numFmtId="164" fontId="23" fillId="0" borderId="0" applyFill="0" applyBorder="0" applyProtection="0">
      <alignment vertical="top"/>
    </xf>
    <xf numFmtId="0" fontId="23" fillId="0" borderId="0" applyFill="0" applyBorder="0" applyProtection="0">
      <alignment vertical="top"/>
    </xf>
    <xf numFmtId="2" fontId="23" fillId="0" borderId="0" applyFill="0" applyBorder="0" applyProtection="0">
      <alignment vertical="top"/>
    </xf>
    <xf numFmtId="0" fontId="19" fillId="0" borderId="0" applyNumberFormat="0" applyFill="0" applyBorder="0" applyProtection="0">
      <alignment vertical="top"/>
    </xf>
    <xf numFmtId="0" fontId="1" fillId="0" borderId="0"/>
    <xf numFmtId="0" fontId="23" fillId="0" borderId="0"/>
    <xf numFmtId="0" fontId="23" fillId="0" borderId="0"/>
    <xf numFmtId="0" fontId="23" fillId="0" borderId="0"/>
  </cellStyleXfs>
  <cellXfs count="126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>
      <alignment vertical="top"/>
    </xf>
    <xf numFmtId="0" fontId="7" fillId="0" borderId="0" xfId="0" applyFont="1">
      <alignment vertical="top"/>
    </xf>
    <xf numFmtId="0" fontId="8" fillId="0" borderId="0" xfId="0" applyFont="1" applyAlignment="1"/>
    <xf numFmtId="0" fontId="4" fillId="0" borderId="0" xfId="0" applyFont="1" applyAlignment="1">
      <alignment horizontal="right"/>
    </xf>
    <xf numFmtId="0" fontId="9" fillId="0" borderId="0" xfId="0" applyFont="1">
      <alignment vertical="top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0" fillId="0" borderId="4" xfId="0" applyBorder="1" applyAlignment="1">
      <alignment horizontal="center"/>
    </xf>
    <xf numFmtId="0" fontId="10" fillId="0" borderId="0" xfId="0" applyFont="1">
      <alignment vertical="top"/>
    </xf>
    <xf numFmtId="0" fontId="5" fillId="0" borderId="0" xfId="0" applyFont="1">
      <alignment vertical="top"/>
    </xf>
    <xf numFmtId="0" fontId="10" fillId="0" borderId="0" xfId="0" applyFont="1" applyAlignment="1">
      <alignment horizontal="center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165" fontId="10" fillId="0" borderId="0" xfId="0" applyNumberFormat="1" applyFont="1">
      <alignment vertical="top"/>
    </xf>
    <xf numFmtId="0" fontId="0" fillId="0" borderId="4" xfId="0" applyBorder="1" applyAlignment="1">
      <alignment horizontal="right"/>
    </xf>
    <xf numFmtId="0" fontId="5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12" fillId="0" borderId="5" xfId="0" applyFont="1" applyBorder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3" fillId="0" borderId="0" xfId="0" applyFont="1">
      <alignment vertical="top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left"/>
    </xf>
    <xf numFmtId="0" fontId="13" fillId="0" borderId="0" xfId="9" applyFont="1" applyAlignment="1">
      <alignment horizontal="left"/>
    </xf>
    <xf numFmtId="0" fontId="13" fillId="0" borderId="0" xfId="9" applyFont="1" applyAlignment="1">
      <alignment horizontal="center"/>
    </xf>
    <xf numFmtId="0" fontId="17" fillId="0" borderId="0" xfId="9" applyFont="1" applyAlignment="1">
      <alignment horizontal="left" vertical="center"/>
    </xf>
    <xf numFmtId="0" fontId="17" fillId="0" borderId="0" xfId="9" applyFont="1" applyAlignment="1">
      <alignment horizontal="center" vertical="center"/>
    </xf>
    <xf numFmtId="0" fontId="3" fillId="0" borderId="0" xfId="7" applyFont="1"/>
    <xf numFmtId="0" fontId="3" fillId="0" borderId="0" xfId="7" applyFont="1" applyAlignment="1">
      <alignment horizontal="center"/>
    </xf>
    <xf numFmtId="0" fontId="3" fillId="0" borderId="0" xfId="7" applyFont="1" applyAlignment="1">
      <alignment horizontal="left"/>
    </xf>
    <xf numFmtId="0" fontId="3" fillId="0" borderId="0" xfId="6" applyFont="1" applyAlignment="1">
      <alignment wrapText="1"/>
    </xf>
    <xf numFmtId="0" fontId="3" fillId="0" borderId="0" xfId="6" applyFont="1" applyAlignment="1">
      <alignment horizontal="center" wrapText="1"/>
    </xf>
    <xf numFmtId="0" fontId="3" fillId="0" borderId="0" xfId="6" applyFont="1" applyAlignment="1">
      <alignment horizontal="left" wrapText="1"/>
    </xf>
    <xf numFmtId="0" fontId="17" fillId="0" borderId="0" xfId="8" applyFont="1" applyAlignment="1">
      <alignment horizontal="left"/>
    </xf>
    <xf numFmtId="0" fontId="17" fillId="0" borderId="0" xfId="8" applyFont="1" applyAlignment="1">
      <alignment horizontal="center"/>
    </xf>
    <xf numFmtId="166" fontId="17" fillId="0" borderId="0" xfId="8" applyNumberFormat="1" applyFont="1" applyAlignment="1">
      <alignment horizontal="left" vertical="top"/>
    </xf>
    <xf numFmtId="0" fontId="17" fillId="0" borderId="0" xfId="8" applyFont="1" applyAlignment="1">
      <alignment horizontal="left" vertical="top"/>
    </xf>
    <xf numFmtId="167" fontId="17" fillId="0" borderId="0" xfId="8" applyNumberFormat="1" applyFont="1" applyAlignment="1">
      <alignment horizontal="left" vertical="top"/>
    </xf>
    <xf numFmtId="0" fontId="13" fillId="0" borderId="0" xfId="6" applyFont="1"/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18" fillId="0" borderId="0" xfId="0" applyFont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>
      <alignment vertical="top"/>
    </xf>
    <xf numFmtId="0" fontId="0" fillId="0" borderId="8" xfId="0" applyBorder="1" applyAlignment="1">
      <alignment horizontal="center"/>
    </xf>
    <xf numFmtId="0" fontId="0" fillId="0" borderId="9" xfId="0" applyBorder="1">
      <alignment vertical="top"/>
    </xf>
    <xf numFmtId="0" fontId="19" fillId="0" borderId="0" xfId="5" applyNumberFormat="1" applyFill="1" applyBorder="1" applyAlignment="1" applyProtection="1">
      <alignment horizontal="left"/>
    </xf>
    <xf numFmtId="0" fontId="0" fillId="0" borderId="10" xfId="0" applyBorder="1" applyAlignment="1">
      <alignment horizontal="center"/>
    </xf>
    <xf numFmtId="0" fontId="0" fillId="0" borderId="11" xfId="0" applyBorder="1">
      <alignment vertical="top"/>
    </xf>
    <xf numFmtId="0" fontId="3" fillId="2" borderId="12" xfId="0" applyFont="1" applyFill="1" applyBorder="1" applyAlignment="1">
      <alignment horizontal="left" vertical="top" wrapText="1" indent="1"/>
    </xf>
    <xf numFmtId="0" fontId="3" fillId="2" borderId="12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right" vertical="top" wrapText="1"/>
    </xf>
    <xf numFmtId="0" fontId="19" fillId="2" borderId="12" xfId="5" applyNumberFormat="1" applyFill="1" applyBorder="1" applyAlignment="1" applyProtection="1">
      <alignment horizontal="right" vertical="top" wrapText="1"/>
    </xf>
    <xf numFmtId="0" fontId="14" fillId="0" borderId="0" xfId="0" applyFont="1" applyAlignment="1">
      <alignment horizontal="left" vertical="center"/>
    </xf>
    <xf numFmtId="0" fontId="14" fillId="0" borderId="0" xfId="6" applyFont="1"/>
    <xf numFmtId="14" fontId="0" fillId="0" borderId="0" xfId="0" applyNumberFormat="1" applyAlignment="1"/>
    <xf numFmtId="14" fontId="0" fillId="0" borderId="4" xfId="0" applyNumberFormat="1" applyBorder="1" applyAlignment="1">
      <alignment horizontal="center"/>
    </xf>
    <xf numFmtId="0" fontId="0" fillId="0" borderId="0" xfId="0" applyAlignment="1">
      <alignment horizontal="left" vertical="top"/>
    </xf>
    <xf numFmtId="166" fontId="3" fillId="0" borderId="1" xfId="0" applyNumberFormat="1" applyFont="1" applyBorder="1" applyAlignment="1">
      <alignment horizontal="left" vertical="center"/>
    </xf>
    <xf numFmtId="166" fontId="0" fillId="0" borderId="1" xfId="0" applyNumberFormat="1" applyBorder="1" applyAlignment="1">
      <alignment horizontal="left" vertical="center"/>
    </xf>
    <xf numFmtId="0" fontId="8" fillId="0" borderId="0" xfId="0" applyFont="1" applyAlignment="1">
      <alignment horizontal="left" vertical="top"/>
    </xf>
    <xf numFmtId="0" fontId="15" fillId="0" borderId="0" xfId="6" applyFont="1"/>
    <xf numFmtId="0" fontId="24" fillId="0" borderId="0" xfId="6" applyFont="1"/>
    <xf numFmtId="0" fontId="24" fillId="0" borderId="0" xfId="0" applyFont="1" applyAlignment="1">
      <alignment horizontal="left" vertical="top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horizontal="left" vertical="top"/>
    </xf>
    <xf numFmtId="0" fontId="24" fillId="0" borderId="0" xfId="0" applyFont="1" applyAlignment="1">
      <alignment horizontal="left"/>
    </xf>
    <xf numFmtId="0" fontId="19" fillId="0" borderId="0" xfId="5">
      <alignment vertical="top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quotePrefix="1" applyAlignment="1">
      <alignment vertical="center"/>
    </xf>
    <xf numFmtId="0" fontId="0" fillId="0" borderId="13" xfId="0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68" fontId="0" fillId="0" borderId="0" xfId="0" applyNumberFormat="1" applyAlignment="1">
      <alignment vertical="center"/>
    </xf>
    <xf numFmtId="0" fontId="0" fillId="0" borderId="13" xfId="0" applyBorder="1" applyAlignment="1">
      <alignment horizontal="left" vertical="center"/>
    </xf>
    <xf numFmtId="168" fontId="0" fillId="0" borderId="13" xfId="0" applyNumberFormat="1" applyBorder="1" applyAlignment="1">
      <alignment vertical="center"/>
    </xf>
    <xf numFmtId="0" fontId="0" fillId="0" borderId="13" xfId="0" applyBorder="1" applyAlignment="1">
      <alignment vertical="center"/>
    </xf>
    <xf numFmtId="166" fontId="0" fillId="0" borderId="0" xfId="0" applyNumberFormat="1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vertical="center"/>
    </xf>
    <xf numFmtId="168" fontId="11" fillId="0" borderId="0" xfId="0" applyNumberFormat="1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169" fontId="29" fillId="0" borderId="0" xfId="0" applyNumberFormat="1" applyFont="1" applyAlignment="1">
      <alignment vertical="center" wrapText="1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2" xfId="8" xr:uid="{00000000-0005-0000-0000-000008000000}"/>
    <cellStyle name="Normal_A_A" xfId="9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2D-4788-88A8-C2633AA24F8D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D-4788-88A8-C2633AA24F8D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2D-4788-88A8-C2633AA24F8D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Active!$F$21:$F$776</c:f>
              <c:numCache>
                <c:formatCode>General</c:formatCode>
                <c:ptCount val="756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Active!$K$21:$K$776</c:f>
              <c:numCache>
                <c:formatCode>General</c:formatCode>
                <c:ptCount val="756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-4.6834383974783123E-3</c:v>
                </c:pt>
                <c:pt idx="735">
                  <c:v>-4.6431808004854247E-3</c:v>
                </c:pt>
                <c:pt idx="736">
                  <c:v>-8.5446640005102381E-3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D-4788-88A8-C2633AA24F8D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2D-4788-88A8-C2633AA24F8D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D-4788-88A8-C2633AA24F8D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2D-4788-88A8-C2633AA24F8D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Active!$O$21:$O$701</c:f>
              <c:numCache>
                <c:formatCode>General</c:formatCode>
                <c:ptCount val="681"/>
                <c:pt idx="0">
                  <c:v>-7.4884973271303057E-3</c:v>
                </c:pt>
                <c:pt idx="1">
                  <c:v>-7.4882538147845804E-3</c:v>
                </c:pt>
                <c:pt idx="2">
                  <c:v>-7.478540377882867E-3</c:v>
                </c:pt>
                <c:pt idx="3">
                  <c:v>-7.3749664601676628E-3</c:v>
                </c:pt>
                <c:pt idx="4">
                  <c:v>-7.2166699069824997E-3</c:v>
                </c:pt>
                <c:pt idx="5">
                  <c:v>-7.0362813726545818E-3</c:v>
                </c:pt>
                <c:pt idx="6">
                  <c:v>-7.0356049494720114E-3</c:v>
                </c:pt>
                <c:pt idx="7">
                  <c:v>-7.0353614371262861E-3</c:v>
                </c:pt>
                <c:pt idx="8">
                  <c:v>-7.0351449817078636E-3</c:v>
                </c:pt>
                <c:pt idx="9">
                  <c:v>-6.970397754672209E-3</c:v>
                </c:pt>
                <c:pt idx="10">
                  <c:v>-6.970397754672209E-3</c:v>
                </c:pt>
                <c:pt idx="11">
                  <c:v>-6.9694778191439133E-3</c:v>
                </c:pt>
                <c:pt idx="12">
                  <c:v>-6.9694778191439133E-3</c:v>
                </c:pt>
                <c:pt idx="13">
                  <c:v>-6.9010779069223777E-3</c:v>
                </c:pt>
                <c:pt idx="14">
                  <c:v>-6.8947465859335172E-3</c:v>
                </c:pt>
                <c:pt idx="15">
                  <c:v>-6.8947195290062144E-3</c:v>
                </c:pt>
                <c:pt idx="16">
                  <c:v>-6.8945030735877919E-3</c:v>
                </c:pt>
                <c:pt idx="17">
                  <c:v>-6.8917973808575094E-3</c:v>
                </c:pt>
                <c:pt idx="18">
                  <c:v>-6.8908774453292137E-3</c:v>
                </c:pt>
                <c:pt idx="19">
                  <c:v>-6.8904174775650659E-3</c:v>
                </c:pt>
                <c:pt idx="20">
                  <c:v>-6.8784042018426124E-3</c:v>
                </c:pt>
                <c:pt idx="21">
                  <c:v>-6.876997241622866E-3</c:v>
                </c:pt>
                <c:pt idx="22">
                  <c:v>-6.8693671881234694E-3</c:v>
                </c:pt>
                <c:pt idx="23">
                  <c:v>-6.8689072203593216E-3</c:v>
                </c:pt>
                <c:pt idx="24">
                  <c:v>-6.8679872848310258E-3</c:v>
                </c:pt>
                <c:pt idx="25">
                  <c:v>-6.8048905303608439E-3</c:v>
                </c:pt>
                <c:pt idx="26">
                  <c:v>-6.804430562596696E-3</c:v>
                </c:pt>
                <c:pt idx="27">
                  <c:v>-6.8000202834463362E-3</c:v>
                </c:pt>
                <c:pt idx="28">
                  <c:v>-6.7998038280279128E-3</c:v>
                </c:pt>
                <c:pt idx="29">
                  <c:v>-6.7995603156821875E-3</c:v>
                </c:pt>
                <c:pt idx="30">
                  <c:v>-6.7831367608093742E-3</c:v>
                </c:pt>
                <c:pt idx="31">
                  <c:v>-6.7768866106024221E-3</c:v>
                </c:pt>
                <c:pt idx="32">
                  <c:v>-6.7077832182710143E-3</c:v>
                </c:pt>
                <c:pt idx="33">
                  <c:v>-6.7070797381611402E-3</c:v>
                </c:pt>
                <c:pt idx="34">
                  <c:v>-6.7029400282838086E-3</c:v>
                </c:pt>
                <c:pt idx="35">
                  <c:v>-6.6994496846617445E-3</c:v>
                </c:pt>
                <c:pt idx="36">
                  <c:v>-6.6989897168975967E-3</c:v>
                </c:pt>
                <c:pt idx="37">
                  <c:v>-6.6966763496132051E-3</c:v>
                </c:pt>
                <c:pt idx="38">
                  <c:v>-6.6874228804756396E-3</c:v>
                </c:pt>
                <c:pt idx="39">
                  <c:v>-6.6400732576957005E-3</c:v>
                </c:pt>
                <c:pt idx="40">
                  <c:v>-6.6400597292320491E-3</c:v>
                </c:pt>
                <c:pt idx="41">
                  <c:v>-6.6384498420575307E-3</c:v>
                </c:pt>
                <c:pt idx="42">
                  <c:v>-6.6384363135938793E-3</c:v>
                </c:pt>
                <c:pt idx="43">
                  <c:v>-6.6321996918505786E-3</c:v>
                </c:pt>
                <c:pt idx="44">
                  <c:v>-6.6321861633869272E-3</c:v>
                </c:pt>
                <c:pt idx="45">
                  <c:v>-6.6162225762782627E-3</c:v>
                </c:pt>
                <c:pt idx="46">
                  <c:v>-6.6162225762782627E-3</c:v>
                </c:pt>
                <c:pt idx="47">
                  <c:v>-6.6127592895835014E-3</c:v>
                </c:pt>
                <c:pt idx="48">
                  <c:v>-6.6111358739453317E-3</c:v>
                </c:pt>
                <c:pt idx="49">
                  <c:v>-6.5507989260600377E-3</c:v>
                </c:pt>
                <c:pt idx="50">
                  <c:v>-6.5491755104218679E-3</c:v>
                </c:pt>
                <c:pt idx="51">
                  <c:v>-6.5438723526705152E-3</c:v>
                </c:pt>
                <c:pt idx="52">
                  <c:v>-6.5434123849063674E-3</c:v>
                </c:pt>
                <c:pt idx="53">
                  <c:v>-6.5433853279790646E-3</c:v>
                </c:pt>
                <c:pt idx="54">
                  <c:v>-6.5431959294879449E-3</c:v>
                </c:pt>
                <c:pt idx="55">
                  <c:v>-6.543168872560642E-3</c:v>
                </c:pt>
                <c:pt idx="56">
                  <c:v>-6.5429524171422195E-3</c:v>
                </c:pt>
                <c:pt idx="57">
                  <c:v>-6.5418160261955004E-3</c:v>
                </c:pt>
                <c:pt idx="58">
                  <c:v>-6.5417889692681976E-3</c:v>
                </c:pt>
                <c:pt idx="59">
                  <c:v>-6.5413290015040497E-3</c:v>
                </c:pt>
                <c:pt idx="60">
                  <c:v>-6.5397326427931828E-3</c:v>
                </c:pt>
                <c:pt idx="61">
                  <c:v>-6.5364858115168449E-3</c:v>
                </c:pt>
                <c:pt idx="62">
                  <c:v>-6.5364858115168449E-3</c:v>
                </c:pt>
                <c:pt idx="63">
                  <c:v>-6.5364587545895421E-3</c:v>
                </c:pt>
                <c:pt idx="64">
                  <c:v>-6.5362422991711196E-3</c:v>
                </c:pt>
                <c:pt idx="65">
                  <c:v>-6.5360258437526962E-3</c:v>
                </c:pt>
                <c:pt idx="66">
                  <c:v>-6.5359987868253934E-3</c:v>
                </c:pt>
                <c:pt idx="67">
                  <c:v>-6.5357823314069708E-3</c:v>
                </c:pt>
                <c:pt idx="68">
                  <c:v>-6.5336989480046541E-3</c:v>
                </c:pt>
                <c:pt idx="69">
                  <c:v>-6.5320755323664843E-3</c:v>
                </c:pt>
                <c:pt idx="70">
                  <c:v>-6.5318320200207589E-3</c:v>
                </c:pt>
                <c:pt idx="71">
                  <c:v>-6.5316155646023364E-3</c:v>
                </c:pt>
                <c:pt idx="72">
                  <c:v>-6.5306685721467379E-3</c:v>
                </c:pt>
                <c:pt idx="73">
                  <c:v>-6.5304521167283153E-3</c:v>
                </c:pt>
                <c:pt idx="74">
                  <c:v>-6.5276652532161245E-3</c:v>
                </c:pt>
                <c:pt idx="75">
                  <c:v>-6.52349848641149E-3</c:v>
                </c:pt>
                <c:pt idx="76">
                  <c:v>-6.4895961565010528E-3</c:v>
                </c:pt>
                <c:pt idx="77">
                  <c:v>-6.4823990138385022E-3</c:v>
                </c:pt>
                <c:pt idx="78">
                  <c:v>-6.4810191105460586E-3</c:v>
                </c:pt>
                <c:pt idx="79">
                  <c:v>-6.4777722792697199E-3</c:v>
                </c:pt>
                <c:pt idx="80">
                  <c:v>-6.4754453835216769E-3</c:v>
                </c:pt>
                <c:pt idx="81">
                  <c:v>-6.4736055124650846E-3</c:v>
                </c:pt>
                <c:pt idx="82">
                  <c:v>-6.4717656414084931E-3</c:v>
                </c:pt>
                <c:pt idx="83">
                  <c:v>-6.4717385844811903E-3</c:v>
                </c:pt>
                <c:pt idx="84">
                  <c:v>-6.4706021935344721E-3</c:v>
                </c:pt>
                <c:pt idx="85">
                  <c:v>-6.469465802587753E-3</c:v>
                </c:pt>
                <c:pt idx="86">
                  <c:v>-6.4673553622581325E-3</c:v>
                </c:pt>
                <c:pt idx="87">
                  <c:v>-6.4669224514212875E-3</c:v>
                </c:pt>
                <c:pt idx="88">
                  <c:v>-6.4668953944939846E-3</c:v>
                </c:pt>
                <c:pt idx="89">
                  <c:v>-6.4668683375666818E-3</c:v>
                </c:pt>
                <c:pt idx="90">
                  <c:v>-6.4664354267298368E-3</c:v>
                </c:pt>
                <c:pt idx="91">
                  <c:v>-6.4657319466199636E-3</c:v>
                </c:pt>
                <c:pt idx="92">
                  <c:v>-6.4657048896926608E-3</c:v>
                </c:pt>
                <c:pt idx="93">
                  <c:v>-6.4652719788558157E-3</c:v>
                </c:pt>
                <c:pt idx="94">
                  <c:v>-6.4652449219285129E-3</c:v>
                </c:pt>
                <c:pt idx="95">
                  <c:v>-6.4641355879090975E-3</c:v>
                </c:pt>
                <c:pt idx="96">
                  <c:v>-6.4638920755633721E-3</c:v>
                </c:pt>
                <c:pt idx="97">
                  <c:v>-6.4638650186360693E-3</c:v>
                </c:pt>
                <c:pt idx="98">
                  <c:v>-6.4634591647265262E-3</c:v>
                </c:pt>
                <c:pt idx="99">
                  <c:v>-6.4634321077992234E-3</c:v>
                </c:pt>
                <c:pt idx="100">
                  <c:v>-6.4634050508719206E-3</c:v>
                </c:pt>
                <c:pt idx="101">
                  <c:v>-6.4631885954534981E-3</c:v>
                </c:pt>
                <c:pt idx="102">
                  <c:v>-6.4629450831077727E-3</c:v>
                </c:pt>
                <c:pt idx="103">
                  <c:v>-6.4627286276893502E-3</c:v>
                </c:pt>
                <c:pt idx="104">
                  <c:v>-6.4618086921610545E-3</c:v>
                </c:pt>
                <c:pt idx="105">
                  <c:v>-6.4617816352337517E-3</c:v>
                </c:pt>
                <c:pt idx="106">
                  <c:v>-6.4579124946294482E-3</c:v>
                </c:pt>
                <c:pt idx="107">
                  <c:v>-6.4579124946294482E-3</c:v>
                </c:pt>
                <c:pt idx="108">
                  <c:v>-6.4576689822837229E-3</c:v>
                </c:pt>
                <c:pt idx="109">
                  <c:v>-6.4576689822837229E-3</c:v>
                </c:pt>
                <c:pt idx="110">
                  <c:v>-6.4573984130106947E-3</c:v>
                </c:pt>
                <c:pt idx="111">
                  <c:v>-6.4573984130106947E-3</c:v>
                </c:pt>
                <c:pt idx="112">
                  <c:v>-6.4558020542998277E-3</c:v>
                </c:pt>
                <c:pt idx="113">
                  <c:v>-6.4558020542998277E-3</c:v>
                </c:pt>
                <c:pt idx="114">
                  <c:v>-6.4557749973725249E-3</c:v>
                </c:pt>
                <c:pt idx="115">
                  <c:v>-6.4557749973725249E-3</c:v>
                </c:pt>
                <c:pt idx="116">
                  <c:v>-6.4555855988814052E-3</c:v>
                </c:pt>
                <c:pt idx="117">
                  <c:v>-6.4555855988814052E-3</c:v>
                </c:pt>
                <c:pt idx="118">
                  <c:v>-6.4555585419541024E-3</c:v>
                </c:pt>
                <c:pt idx="119">
                  <c:v>-6.4555585419541024E-3</c:v>
                </c:pt>
                <c:pt idx="120">
                  <c:v>-6.4555314850267996E-3</c:v>
                </c:pt>
                <c:pt idx="121">
                  <c:v>-6.4555314850267996E-3</c:v>
                </c:pt>
                <c:pt idx="122">
                  <c:v>-6.455315029608377E-3</c:v>
                </c:pt>
                <c:pt idx="123">
                  <c:v>-6.455315029608377E-3</c:v>
                </c:pt>
                <c:pt idx="124">
                  <c:v>-6.4546115494985038E-3</c:v>
                </c:pt>
                <c:pt idx="125">
                  <c:v>-6.4546115494985038E-3</c:v>
                </c:pt>
                <c:pt idx="126">
                  <c:v>-6.4544221510073841E-3</c:v>
                </c:pt>
                <c:pt idx="127">
                  <c:v>-6.4544221510073841E-3</c:v>
                </c:pt>
                <c:pt idx="128">
                  <c:v>-6.4543680371527785E-3</c:v>
                </c:pt>
                <c:pt idx="129">
                  <c:v>-6.4543680371527785E-3</c:v>
                </c:pt>
                <c:pt idx="130">
                  <c:v>-6.4539621832432354E-3</c:v>
                </c:pt>
                <c:pt idx="131">
                  <c:v>-6.4539621832432354E-3</c:v>
                </c:pt>
                <c:pt idx="132">
                  <c:v>-6.4539351263159326E-3</c:v>
                </c:pt>
                <c:pt idx="133">
                  <c:v>-6.4539351263159326E-3</c:v>
                </c:pt>
                <c:pt idx="134">
                  <c:v>-6.4527987353692143E-3</c:v>
                </c:pt>
                <c:pt idx="135">
                  <c:v>-6.4527987353692143E-3</c:v>
                </c:pt>
                <c:pt idx="136">
                  <c:v>-6.4509318073853201E-3</c:v>
                </c:pt>
                <c:pt idx="137">
                  <c:v>-6.4509318073853201E-3</c:v>
                </c:pt>
                <c:pt idx="138">
                  <c:v>-6.4507153519668976E-3</c:v>
                </c:pt>
                <c:pt idx="139">
                  <c:v>-6.4507153519668976E-3</c:v>
                </c:pt>
                <c:pt idx="140">
                  <c:v>-6.4453851372882412E-3</c:v>
                </c:pt>
                <c:pt idx="141">
                  <c:v>-6.4453851372882412E-3</c:v>
                </c:pt>
                <c:pt idx="142">
                  <c:v>-6.4451416249425159E-3</c:v>
                </c:pt>
                <c:pt idx="143">
                  <c:v>-6.4451416249425159E-3</c:v>
                </c:pt>
                <c:pt idx="144">
                  <c:v>-6.4435182093043461E-3</c:v>
                </c:pt>
                <c:pt idx="145">
                  <c:v>-6.4435182093043461E-3</c:v>
                </c:pt>
                <c:pt idx="146">
                  <c:v>-6.442354761430325E-3</c:v>
                </c:pt>
                <c:pt idx="147">
                  <c:v>-6.442354761430325E-3</c:v>
                </c:pt>
                <c:pt idx="148">
                  <c:v>-6.4418947936661771E-3</c:v>
                </c:pt>
                <c:pt idx="149">
                  <c:v>-6.4418947936661771E-3</c:v>
                </c:pt>
                <c:pt idx="150">
                  <c:v>-6.4414348259020293E-3</c:v>
                </c:pt>
                <c:pt idx="151">
                  <c:v>-6.4414348259020293E-3</c:v>
                </c:pt>
                <c:pt idx="152">
                  <c:v>-6.4409748581378806E-3</c:v>
                </c:pt>
                <c:pt idx="153">
                  <c:v>-6.4409748581378806E-3</c:v>
                </c:pt>
                <c:pt idx="154">
                  <c:v>-6.4007953210931893E-3</c:v>
                </c:pt>
                <c:pt idx="155">
                  <c:v>-6.3964120988701323E-3</c:v>
                </c:pt>
                <c:pt idx="156">
                  <c:v>-6.3912983396098993E-3</c:v>
                </c:pt>
                <c:pt idx="157">
                  <c:v>-6.3876185974967147E-3</c:v>
                </c:pt>
                <c:pt idx="158">
                  <c:v>-6.3868880604595387E-3</c:v>
                </c:pt>
                <c:pt idx="159">
                  <c:v>-6.386698661968419E-3</c:v>
                </c:pt>
                <c:pt idx="160">
                  <c:v>-6.386698661968419E-3</c:v>
                </c:pt>
                <c:pt idx="161">
                  <c:v>-6.3866716050411162E-3</c:v>
                </c:pt>
                <c:pt idx="162">
                  <c:v>-6.3862386942042711E-3</c:v>
                </c:pt>
                <c:pt idx="163">
                  <c:v>-6.3862116372769683E-3</c:v>
                </c:pt>
                <c:pt idx="164">
                  <c:v>-6.3855622710217008E-3</c:v>
                </c:pt>
                <c:pt idx="165">
                  <c:v>-6.3855487425580493E-3</c:v>
                </c:pt>
                <c:pt idx="166">
                  <c:v>-6.3855352140943979E-3</c:v>
                </c:pt>
                <c:pt idx="167">
                  <c:v>-6.3829648060006296E-3</c:v>
                </c:pt>
                <c:pt idx="168">
                  <c:v>-6.3818284150539114E-3</c:v>
                </c:pt>
                <c:pt idx="169">
                  <c:v>-6.3818013581266085E-3</c:v>
                </c:pt>
                <c:pt idx="170">
                  <c:v>-6.3815849027081852E-3</c:v>
                </c:pt>
                <c:pt idx="171">
                  <c:v>-6.3813684472897626E-3</c:v>
                </c:pt>
                <c:pt idx="172">
                  <c:v>-6.3809084795256148E-3</c:v>
                </c:pt>
                <c:pt idx="173">
                  <c:v>-6.3808949510619634E-3</c:v>
                </c:pt>
                <c:pt idx="174">
                  <c:v>-6.3802320563430444E-3</c:v>
                </c:pt>
                <c:pt idx="175">
                  <c:v>-6.3802049994157416E-3</c:v>
                </c:pt>
                <c:pt idx="176">
                  <c:v>-6.3801779424884388E-3</c:v>
                </c:pt>
                <c:pt idx="177">
                  <c:v>-6.3799614870700162E-3</c:v>
                </c:pt>
                <c:pt idx="178">
                  <c:v>-6.3797585601152451E-3</c:v>
                </c:pt>
                <c:pt idx="179">
                  <c:v>-6.3795015193058684E-3</c:v>
                </c:pt>
                <c:pt idx="180">
                  <c:v>-6.3794744623785656E-3</c:v>
                </c:pt>
                <c:pt idx="181">
                  <c:v>-6.3792850638874458E-3</c:v>
                </c:pt>
                <c:pt idx="182">
                  <c:v>-6.379258006960143E-3</c:v>
                </c:pt>
                <c:pt idx="183">
                  <c:v>-6.3790686084690233E-3</c:v>
                </c:pt>
                <c:pt idx="184">
                  <c:v>-6.3790144946144177E-3</c:v>
                </c:pt>
                <c:pt idx="185">
                  <c:v>-6.3787980391959952E-3</c:v>
                </c:pt>
                <c:pt idx="186">
                  <c:v>-6.3786086407048755E-3</c:v>
                </c:pt>
                <c:pt idx="187">
                  <c:v>-6.3779051605950014E-3</c:v>
                </c:pt>
                <c:pt idx="188">
                  <c:v>-6.3776887051765789E-3</c:v>
                </c:pt>
                <c:pt idx="189">
                  <c:v>-6.3776616482492761E-3</c:v>
                </c:pt>
                <c:pt idx="190">
                  <c:v>-6.3776345913219732E-3</c:v>
                </c:pt>
                <c:pt idx="191">
                  <c:v>-6.3769311112121E-3</c:v>
                </c:pt>
                <c:pt idx="192">
                  <c:v>-6.376498200375255E-3</c:v>
                </c:pt>
                <c:pt idx="193">
                  <c:v>-6.3750912401555086E-3</c:v>
                </c:pt>
                <c:pt idx="194">
                  <c:v>-6.3746583293186627E-3</c:v>
                </c:pt>
                <c:pt idx="195">
                  <c:v>-6.3746312723913599E-3</c:v>
                </c:pt>
                <c:pt idx="196">
                  <c:v>-6.3744148169729373E-3</c:v>
                </c:pt>
                <c:pt idx="197">
                  <c:v>-6.3744148169729373E-3</c:v>
                </c:pt>
                <c:pt idx="198">
                  <c:v>-6.3742254184818176E-3</c:v>
                </c:pt>
                <c:pt idx="199">
                  <c:v>-6.3741983615545148E-3</c:v>
                </c:pt>
                <c:pt idx="200">
                  <c:v>-6.3739819061360923E-3</c:v>
                </c:pt>
                <c:pt idx="201">
                  <c:v>-6.3730349136804938E-3</c:v>
                </c:pt>
                <c:pt idx="202">
                  <c:v>-6.3728184582620712E-3</c:v>
                </c:pt>
                <c:pt idx="203">
                  <c:v>-6.3726020028436487E-3</c:v>
                </c:pt>
                <c:pt idx="204">
                  <c:v>-6.3725478889890431E-3</c:v>
                </c:pt>
                <c:pt idx="205">
                  <c:v>-6.3723314335706206E-3</c:v>
                </c:pt>
                <c:pt idx="206">
                  <c:v>-6.3721420350795008E-3</c:v>
                </c:pt>
                <c:pt idx="207">
                  <c:v>-6.3720879212248952E-3</c:v>
                </c:pt>
                <c:pt idx="208">
                  <c:v>-6.3716279534607474E-3</c:v>
                </c:pt>
                <c:pt idx="209">
                  <c:v>-6.3714385549696276E-3</c:v>
                </c:pt>
                <c:pt idx="210">
                  <c:v>-6.3714114980423248E-3</c:v>
                </c:pt>
                <c:pt idx="211">
                  <c:v>-6.3711950426239014E-3</c:v>
                </c:pt>
                <c:pt idx="212">
                  <c:v>-6.3707350748597536E-3</c:v>
                </c:pt>
                <c:pt idx="213">
                  <c:v>-6.3707080179324508E-3</c:v>
                </c:pt>
                <c:pt idx="214">
                  <c:v>-6.3705186194413311E-3</c:v>
                </c:pt>
                <c:pt idx="215">
                  <c:v>-6.3704915625140282E-3</c:v>
                </c:pt>
                <c:pt idx="216">
                  <c:v>-6.3702751070956057E-3</c:v>
                </c:pt>
                <c:pt idx="217">
                  <c:v>-6.3702480501683029E-3</c:v>
                </c:pt>
                <c:pt idx="218">
                  <c:v>-6.3691116592215847E-3</c:v>
                </c:pt>
                <c:pt idx="219">
                  <c:v>-6.3672447312376895E-3</c:v>
                </c:pt>
                <c:pt idx="220">
                  <c:v>-6.3672176743103867E-3</c:v>
                </c:pt>
                <c:pt idx="221">
                  <c:v>-6.367028275819267E-3</c:v>
                </c:pt>
                <c:pt idx="222">
                  <c:v>-6.3670012188919642E-3</c:v>
                </c:pt>
                <c:pt idx="223">
                  <c:v>-6.3656483725268234E-3</c:v>
                </c:pt>
                <c:pt idx="224">
                  <c:v>-6.3656213155995206E-3</c:v>
                </c:pt>
                <c:pt idx="225">
                  <c:v>-6.3651613478353727E-3</c:v>
                </c:pt>
                <c:pt idx="226">
                  <c:v>-6.3644849246528015E-3</c:v>
                </c:pt>
                <c:pt idx="227">
                  <c:v>-6.3642143553797733E-3</c:v>
                </c:pt>
                <c:pt idx="228">
                  <c:v>-6.3616980611406106E-3</c:v>
                </c:pt>
                <c:pt idx="229">
                  <c:v>-6.3616980611406106E-3</c:v>
                </c:pt>
                <c:pt idx="230">
                  <c:v>-6.3609945810307374E-3</c:v>
                </c:pt>
                <c:pt idx="231">
                  <c:v>-6.3605346132665896E-3</c:v>
                </c:pt>
                <c:pt idx="232">
                  <c:v>-6.3593711653925685E-3</c:v>
                </c:pt>
                <c:pt idx="233">
                  <c:v>-6.3593711653925685E-3</c:v>
                </c:pt>
                <c:pt idx="234">
                  <c:v>-6.359154709974146E-3</c:v>
                </c:pt>
                <c:pt idx="235">
                  <c:v>-6.3591276530468432E-3</c:v>
                </c:pt>
                <c:pt idx="236">
                  <c:v>-6.3589111976284207E-3</c:v>
                </c:pt>
                <c:pt idx="237">
                  <c:v>-6.3514975995474466E-3</c:v>
                </c:pt>
                <c:pt idx="238">
                  <c:v>-6.3161883094172639E-3</c:v>
                </c:pt>
                <c:pt idx="239">
                  <c:v>-6.315728341653116E-3</c:v>
                </c:pt>
                <c:pt idx="240">
                  <c:v>-6.3148084061248194E-3</c:v>
                </c:pt>
                <c:pt idx="241">
                  <c:v>-6.3096946468645864E-3</c:v>
                </c:pt>
                <c:pt idx="242">
                  <c:v>-6.3089911667547124E-3</c:v>
                </c:pt>
                <c:pt idx="243">
                  <c:v>-6.3088017682635927E-3</c:v>
                </c:pt>
                <c:pt idx="244">
                  <c:v>-6.3087747113362899E-3</c:v>
                </c:pt>
                <c:pt idx="245">
                  <c:v>-6.3085582559178673E-3</c:v>
                </c:pt>
                <c:pt idx="246">
                  <c:v>-6.308314743572142E-3</c:v>
                </c:pt>
                <c:pt idx="247">
                  <c:v>-6.3080982881537195E-3</c:v>
                </c:pt>
                <c:pt idx="248">
                  <c:v>-6.3080712312264167E-3</c:v>
                </c:pt>
                <c:pt idx="249">
                  <c:v>-6.3078547758079941E-3</c:v>
                </c:pt>
                <c:pt idx="250">
                  <c:v>-6.3076383203895716E-3</c:v>
                </c:pt>
                <c:pt idx="251">
                  <c:v>-6.3076112634622688E-3</c:v>
                </c:pt>
                <c:pt idx="252">
                  <c:v>-6.3073677511165435E-3</c:v>
                </c:pt>
                <c:pt idx="253">
                  <c:v>-6.3067183848612759E-3</c:v>
                </c:pt>
                <c:pt idx="254">
                  <c:v>-6.3066913279339731E-3</c:v>
                </c:pt>
                <c:pt idx="255">
                  <c:v>-6.3032280412392118E-3</c:v>
                </c:pt>
                <c:pt idx="256">
                  <c:v>-6.3027951304023668E-3</c:v>
                </c:pt>
                <c:pt idx="257">
                  <c:v>-6.302768073475064E-3</c:v>
                </c:pt>
                <c:pt idx="258">
                  <c:v>-6.3027410165477612E-3</c:v>
                </c:pt>
                <c:pt idx="259">
                  <c:v>-6.3023081057109152E-3</c:v>
                </c:pt>
                <c:pt idx="260">
                  <c:v>-6.3020645933651899E-3</c:v>
                </c:pt>
                <c:pt idx="261">
                  <c:v>-6.3020375364378871E-3</c:v>
                </c:pt>
                <c:pt idx="262">
                  <c:v>-6.301604625601042E-3</c:v>
                </c:pt>
                <c:pt idx="263">
                  <c:v>-6.3013881701826195E-3</c:v>
                </c:pt>
                <c:pt idx="264">
                  <c:v>-6.3011446578368942E-3</c:v>
                </c:pt>
                <c:pt idx="265">
                  <c:v>-6.3011176009095914E-3</c:v>
                </c:pt>
                <c:pt idx="266">
                  <c:v>-6.3009282024184717E-3</c:v>
                </c:pt>
                <c:pt idx="267">
                  <c:v>-6.3006846900727463E-3</c:v>
                </c:pt>
                <c:pt idx="268">
                  <c:v>-6.3006576331454435E-3</c:v>
                </c:pt>
                <c:pt idx="269">
                  <c:v>-6.3000082668901759E-3</c:v>
                </c:pt>
                <c:pt idx="270">
                  <c:v>-6.2995482991260281E-3</c:v>
                </c:pt>
                <c:pt idx="271">
                  <c:v>-6.2993047867803027E-3</c:v>
                </c:pt>
                <c:pt idx="272">
                  <c:v>-6.2977084280694358E-3</c:v>
                </c:pt>
                <c:pt idx="273">
                  <c:v>-6.2976813711421329E-3</c:v>
                </c:pt>
                <c:pt idx="274">
                  <c:v>-6.2974649157237104E-3</c:v>
                </c:pt>
                <c:pt idx="275">
                  <c:v>-6.2974378587964076E-3</c:v>
                </c:pt>
                <c:pt idx="276">
                  <c:v>-6.2974108018691048E-3</c:v>
                </c:pt>
                <c:pt idx="277">
                  <c:v>-6.2971943464506823E-3</c:v>
                </c:pt>
                <c:pt idx="278">
                  <c:v>-6.2962744109223865E-3</c:v>
                </c:pt>
                <c:pt idx="279">
                  <c:v>-6.2949215645572449E-3</c:v>
                </c:pt>
                <c:pt idx="280">
                  <c:v>-6.2948945076299421E-3</c:v>
                </c:pt>
                <c:pt idx="281">
                  <c:v>-6.2928381811549281E-3</c:v>
                </c:pt>
                <c:pt idx="282">
                  <c:v>-6.2921617579723569E-3</c:v>
                </c:pt>
                <c:pt idx="283">
                  <c:v>-6.292134701045054E-3</c:v>
                </c:pt>
                <c:pt idx="284">
                  <c:v>-6.2921076441177512E-3</c:v>
                </c:pt>
                <c:pt idx="285">
                  <c:v>-6.2914582778624837E-3</c:v>
                </c:pt>
                <c:pt idx="286">
                  <c:v>-6.2914312209351808E-3</c:v>
                </c:pt>
                <c:pt idx="287">
                  <c:v>-6.291404164007878E-3</c:v>
                </c:pt>
                <c:pt idx="288">
                  <c:v>-6.2912147655167583E-3</c:v>
                </c:pt>
                <c:pt idx="289">
                  <c:v>-6.2907277408253076E-3</c:v>
                </c:pt>
                <c:pt idx="290">
                  <c:v>-6.2905112854068851E-3</c:v>
                </c:pt>
                <c:pt idx="291">
                  <c:v>-6.2879949911677224E-3</c:v>
                </c:pt>
                <c:pt idx="292">
                  <c:v>-6.2879949911677224E-3</c:v>
                </c:pt>
                <c:pt idx="293">
                  <c:v>-6.287981462704071E-3</c:v>
                </c:pt>
                <c:pt idx="294">
                  <c:v>-6.2879679342404196E-3</c:v>
                </c:pt>
                <c:pt idx="295">
                  <c:v>-6.2854245830739541E-3</c:v>
                </c:pt>
                <c:pt idx="296">
                  <c:v>-6.2853975261466513E-3</c:v>
                </c:pt>
                <c:pt idx="297">
                  <c:v>-6.2849646153098062E-3</c:v>
                </c:pt>
                <c:pt idx="298">
                  <c:v>-6.2849646153098062E-3</c:v>
                </c:pt>
                <c:pt idx="299">
                  <c:v>-6.2847481598913837E-3</c:v>
                </c:pt>
                <c:pt idx="300">
                  <c:v>-6.2847211029640809E-3</c:v>
                </c:pt>
                <c:pt idx="301">
                  <c:v>-6.2845046475456584E-3</c:v>
                </c:pt>
                <c:pt idx="302">
                  <c:v>-6.2844775906183556E-3</c:v>
                </c:pt>
                <c:pt idx="303">
                  <c:v>-6.284261135199933E-3</c:v>
                </c:pt>
                <c:pt idx="304">
                  <c:v>-6.2831247442532148E-3</c:v>
                </c:pt>
                <c:pt idx="305">
                  <c:v>-6.283097687325912E-3</c:v>
                </c:pt>
                <c:pt idx="306">
                  <c:v>-6.2828541749801866E-3</c:v>
                </c:pt>
                <c:pt idx="307">
                  <c:v>-6.2807978485051718E-3</c:v>
                </c:pt>
                <c:pt idx="308">
                  <c:v>-6.2807978485051718E-3</c:v>
                </c:pt>
                <c:pt idx="309">
                  <c:v>-6.2807843200415204E-3</c:v>
                </c:pt>
                <c:pt idx="310">
                  <c:v>-6.280770791577869E-3</c:v>
                </c:pt>
                <c:pt idx="311">
                  <c:v>-6.2805543361594465E-3</c:v>
                </c:pt>
                <c:pt idx="312">
                  <c:v>-6.2803378807410239E-3</c:v>
                </c:pt>
                <c:pt idx="313">
                  <c:v>-6.2800943683952986E-3</c:v>
                </c:pt>
                <c:pt idx="314">
                  <c:v>-6.2798508560495733E-3</c:v>
                </c:pt>
                <c:pt idx="315">
                  <c:v>-6.2798508560495733E-3</c:v>
                </c:pt>
                <c:pt idx="316">
                  <c:v>-6.2796344006311507E-3</c:v>
                </c:pt>
                <c:pt idx="317">
                  <c:v>-6.2796344006311507E-3</c:v>
                </c:pt>
                <c:pt idx="318">
                  <c:v>-6.2796344006311507E-3</c:v>
                </c:pt>
                <c:pt idx="319">
                  <c:v>-6.2796073437038479E-3</c:v>
                </c:pt>
                <c:pt idx="320">
                  <c:v>-6.2793908882854254E-3</c:v>
                </c:pt>
                <c:pt idx="321">
                  <c:v>-6.2791744328670029E-3</c:v>
                </c:pt>
                <c:pt idx="322">
                  <c:v>-6.2791473759397001E-3</c:v>
                </c:pt>
                <c:pt idx="323">
                  <c:v>-6.2791473759397001E-3</c:v>
                </c:pt>
                <c:pt idx="324">
                  <c:v>-6.2787144651028541E-3</c:v>
                </c:pt>
                <c:pt idx="325">
                  <c:v>-6.2786874081755513E-3</c:v>
                </c:pt>
                <c:pt idx="326">
                  <c:v>-6.2784709527571288E-3</c:v>
                </c:pt>
                <c:pt idx="327">
                  <c:v>-6.2784709527571288E-3</c:v>
                </c:pt>
                <c:pt idx="328">
                  <c:v>-6.2775510172288331E-3</c:v>
                </c:pt>
                <c:pt idx="329">
                  <c:v>-6.2766040247732345E-3</c:v>
                </c:pt>
                <c:pt idx="330">
                  <c:v>-6.2738442181883465E-3</c:v>
                </c:pt>
                <c:pt idx="331">
                  <c:v>-6.2715173224403035E-3</c:v>
                </c:pt>
                <c:pt idx="332">
                  <c:v>-6.2710573546761557E-3</c:v>
                </c:pt>
                <c:pt idx="333">
                  <c:v>-6.2389948958223107E-3</c:v>
                </c:pt>
                <c:pt idx="334">
                  <c:v>-6.2362080323101199E-3</c:v>
                </c:pt>
                <c:pt idx="335">
                  <c:v>-6.2359915768916974E-3</c:v>
                </c:pt>
                <c:pt idx="336">
                  <c:v>-6.2306613622130419E-3</c:v>
                </c:pt>
                <c:pt idx="337">
                  <c:v>-6.2299578821031687E-3</c:v>
                </c:pt>
                <c:pt idx="338">
                  <c:v>-6.2297414266847453E-3</c:v>
                </c:pt>
                <c:pt idx="339">
                  <c:v>-6.2294979143390199E-3</c:v>
                </c:pt>
                <c:pt idx="340">
                  <c:v>-6.2292544019932946E-3</c:v>
                </c:pt>
                <c:pt idx="341">
                  <c:v>-6.2281180110465763E-3</c:v>
                </c:pt>
                <c:pt idx="342">
                  <c:v>-6.2269545631725553E-3</c:v>
                </c:pt>
                <c:pt idx="343">
                  <c:v>-6.2269275062452525E-3</c:v>
                </c:pt>
                <c:pt idx="344">
                  <c:v>-6.2267381077541328E-3</c:v>
                </c:pt>
                <c:pt idx="345">
                  <c:v>-6.2267110508268299E-3</c:v>
                </c:pt>
                <c:pt idx="346">
                  <c:v>-6.2264945954084074E-3</c:v>
                </c:pt>
                <c:pt idx="347">
                  <c:v>-6.2264675384811046E-3</c:v>
                </c:pt>
                <c:pt idx="348">
                  <c:v>-6.2262510830626812E-3</c:v>
                </c:pt>
                <c:pt idx="349">
                  <c:v>-6.2257911152985334E-3</c:v>
                </c:pt>
                <c:pt idx="350">
                  <c:v>-6.2250876351886602E-3</c:v>
                </c:pt>
                <c:pt idx="351">
                  <c:v>-6.2248711797702376E-3</c:v>
                </c:pt>
                <c:pt idx="352">
                  <c:v>-6.2248441228429348E-3</c:v>
                </c:pt>
                <c:pt idx="353">
                  <c:v>-6.2246547243518151E-3</c:v>
                </c:pt>
                <c:pt idx="354">
                  <c:v>-6.2246276674245123E-3</c:v>
                </c:pt>
                <c:pt idx="355">
                  <c:v>-6.2223007716764693E-3</c:v>
                </c:pt>
                <c:pt idx="356">
                  <c:v>-6.2218678608396243E-3</c:v>
                </c:pt>
                <c:pt idx="357">
                  <c:v>-6.2218408039123214E-3</c:v>
                </c:pt>
                <c:pt idx="358">
                  <c:v>-6.2214078930754764E-3</c:v>
                </c:pt>
                <c:pt idx="359">
                  <c:v>-6.221394364611825E-3</c:v>
                </c:pt>
                <c:pt idx="360">
                  <c:v>-6.2211643807297511E-3</c:v>
                </c:pt>
                <c:pt idx="361">
                  <c:v>-6.2206773560383004E-3</c:v>
                </c:pt>
                <c:pt idx="362">
                  <c:v>-6.2204879575471807E-3</c:v>
                </c:pt>
                <c:pt idx="363">
                  <c:v>-6.2204609006198779E-3</c:v>
                </c:pt>
                <c:pt idx="364">
                  <c:v>-6.2188374849817081E-3</c:v>
                </c:pt>
                <c:pt idx="365">
                  <c:v>-6.2163211907425454E-3</c:v>
                </c:pt>
                <c:pt idx="366">
                  <c:v>-6.2128308471204813E-3</c:v>
                </c:pt>
                <c:pt idx="367">
                  <c:v>-6.2128037901931785E-3</c:v>
                </c:pt>
                <c:pt idx="368">
                  <c:v>-6.212587334774756E-3</c:v>
                </c:pt>
                <c:pt idx="369">
                  <c:v>-6.2103145528813195E-3</c:v>
                </c:pt>
                <c:pt idx="370">
                  <c:v>-6.2096110727714454E-3</c:v>
                </c:pt>
                <c:pt idx="371">
                  <c:v>-6.2096110727714454E-3</c:v>
                </c:pt>
                <c:pt idx="372">
                  <c:v>-6.2095569589168398E-3</c:v>
                </c:pt>
                <c:pt idx="373">
                  <c:v>-6.2093946173530229E-3</c:v>
                </c:pt>
                <c:pt idx="374">
                  <c:v>-6.2093675604257201E-3</c:v>
                </c:pt>
                <c:pt idx="375">
                  <c:v>-6.2093405034984173E-3</c:v>
                </c:pt>
                <c:pt idx="376">
                  <c:v>-6.2091240480799947E-3</c:v>
                </c:pt>
                <c:pt idx="377">
                  <c:v>-6.2084205679701215E-3</c:v>
                </c:pt>
                <c:pt idx="378">
                  <c:v>-6.2070136077503751E-3</c:v>
                </c:pt>
                <c:pt idx="379">
                  <c:v>-6.2068242092592554E-3</c:v>
                </c:pt>
                <c:pt idx="380">
                  <c:v>-6.2067971523319526E-3</c:v>
                </c:pt>
                <c:pt idx="381">
                  <c:v>-6.2040644026743674E-3</c:v>
                </c:pt>
                <c:pt idx="382">
                  <c:v>-6.2040373457470646E-3</c:v>
                </c:pt>
                <c:pt idx="383">
                  <c:v>-6.203117410218768E-3</c:v>
                </c:pt>
                <c:pt idx="384">
                  <c:v>-6.2030903532914652E-3</c:v>
                </c:pt>
                <c:pt idx="385">
                  <c:v>-6.2012504822348737E-3</c:v>
                </c:pt>
                <c:pt idx="386">
                  <c:v>-6.2007905144707259E-3</c:v>
                </c:pt>
                <c:pt idx="387">
                  <c:v>-6.2001140912881555E-3</c:v>
                </c:pt>
                <c:pt idx="388">
                  <c:v>-6.1994376681055842E-3</c:v>
                </c:pt>
                <c:pt idx="389">
                  <c:v>-6.1994106111782814E-3</c:v>
                </c:pt>
                <c:pt idx="390">
                  <c:v>-6.1980307078858378E-3</c:v>
                </c:pt>
                <c:pt idx="391">
                  <c:v>-6.1980307078858378E-3</c:v>
                </c:pt>
                <c:pt idx="392">
                  <c:v>-6.1978142524674153E-3</c:v>
                </c:pt>
                <c:pt idx="393">
                  <c:v>-6.1978142524674153E-3</c:v>
                </c:pt>
                <c:pt idx="394">
                  <c:v>-6.1977871955401125E-3</c:v>
                </c:pt>
                <c:pt idx="395">
                  <c:v>-6.19757074012169E-3</c:v>
                </c:pt>
                <c:pt idx="396">
                  <c:v>-6.1975572116580386E-3</c:v>
                </c:pt>
                <c:pt idx="397">
                  <c:v>-6.1973542847032674E-3</c:v>
                </c:pt>
                <c:pt idx="398">
                  <c:v>-6.1973272277759646E-3</c:v>
                </c:pt>
                <c:pt idx="399">
                  <c:v>-6.1968672600118159E-3</c:v>
                </c:pt>
                <c:pt idx="400">
                  <c:v>-6.1968402030845131E-3</c:v>
                </c:pt>
                <c:pt idx="401">
                  <c:v>-6.1961908368292455E-3</c:v>
                </c:pt>
                <c:pt idx="402">
                  <c:v>-6.1961637799019427E-3</c:v>
                </c:pt>
                <c:pt idx="403">
                  <c:v>-6.1945403642637738E-3</c:v>
                </c:pt>
                <c:pt idx="404">
                  <c:v>-6.1943239088453513E-3</c:v>
                </c:pt>
                <c:pt idx="405">
                  <c:v>-6.1942968519180484E-3</c:v>
                </c:pt>
                <c:pt idx="406">
                  <c:v>-6.1941074534269287E-3</c:v>
                </c:pt>
                <c:pt idx="407">
                  <c:v>-6.1938639410812034E-3</c:v>
                </c:pt>
                <c:pt idx="408">
                  <c:v>-6.1917805576788857E-3</c:v>
                </c:pt>
                <c:pt idx="409">
                  <c:v>-6.1915370453331604E-3</c:v>
                </c:pt>
                <c:pt idx="410">
                  <c:v>-6.1913205899147379E-3</c:v>
                </c:pt>
                <c:pt idx="411">
                  <c:v>-6.188533726402547E-3</c:v>
                </c:pt>
                <c:pt idx="412">
                  <c:v>-6.1478942215937079E-3</c:v>
                </c:pt>
                <c:pt idx="413">
                  <c:v>-6.14743425382956E-3</c:v>
                </c:pt>
                <c:pt idx="414">
                  <c:v>-6.1472177984111366E-3</c:v>
                </c:pt>
                <c:pt idx="415">
                  <c:v>-6.1471907414838338E-3</c:v>
                </c:pt>
                <c:pt idx="416">
                  <c:v>-6.146730773719686E-3</c:v>
                </c:pt>
                <c:pt idx="417">
                  <c:v>-6.1462708059555381E-3</c:v>
                </c:pt>
                <c:pt idx="418">
                  <c:v>-6.1448909026630945E-3</c:v>
                </c:pt>
                <c:pt idx="419">
                  <c:v>-6.1437274547890726E-3</c:v>
                </c:pt>
                <c:pt idx="420">
                  <c:v>-6.1418605268051783E-3</c:v>
                </c:pt>
                <c:pt idx="421">
                  <c:v>-6.1411841036226079E-3</c:v>
                </c:pt>
                <c:pt idx="422">
                  <c:v>-6.1411570466953051E-3</c:v>
                </c:pt>
                <c:pt idx="423">
                  <c:v>-6.1409405912768826E-3</c:v>
                </c:pt>
                <c:pt idx="424">
                  <c:v>-6.1406970789311573E-3</c:v>
                </c:pt>
                <c:pt idx="425">
                  <c:v>-6.1397771434028607E-3</c:v>
                </c:pt>
                <c:pt idx="426">
                  <c:v>-6.1376937600005439E-3</c:v>
                </c:pt>
                <c:pt idx="427">
                  <c:v>-6.1370173368179726E-3</c:v>
                </c:pt>
                <c:pt idx="428">
                  <c:v>-6.1369902798906698E-3</c:v>
                </c:pt>
                <c:pt idx="429">
                  <c:v>-6.1351774657613812E-3</c:v>
                </c:pt>
                <c:pt idx="430">
                  <c:v>-6.1344469287242052E-3</c:v>
                </c:pt>
                <c:pt idx="431">
                  <c:v>-6.1342575302330855E-3</c:v>
                </c:pt>
                <c:pt idx="432">
                  <c:v>-6.1335269931959086E-3</c:v>
                </c:pt>
                <c:pt idx="433">
                  <c:v>-6.1330940823590635E-3</c:v>
                </c:pt>
                <c:pt idx="434">
                  <c:v>-6.1312000974478665E-3</c:v>
                </c:pt>
                <c:pt idx="435">
                  <c:v>-6.1296037387369995E-3</c:v>
                </c:pt>
                <c:pt idx="436">
                  <c:v>-6.1281967785172531E-3</c:v>
                </c:pt>
                <c:pt idx="437">
                  <c:v>-6.1279803230988306E-3</c:v>
                </c:pt>
                <c:pt idx="438">
                  <c:v>-6.127060387570534E-3</c:v>
                </c:pt>
                <c:pt idx="439">
                  <c:v>-6.1263839643879636E-3</c:v>
                </c:pt>
                <c:pt idx="440">
                  <c:v>-6.1261404520422382E-3</c:v>
                </c:pt>
                <c:pt idx="441">
                  <c:v>-6.1252205165139425E-3</c:v>
                </c:pt>
                <c:pt idx="442">
                  <c:v>-6.1247605487497947E-3</c:v>
                </c:pt>
                <c:pt idx="443">
                  <c:v>-6.1247334918224918E-3</c:v>
                </c:pt>
                <c:pt idx="444">
                  <c:v>-6.1226501084201742E-3</c:v>
                </c:pt>
                <c:pt idx="445">
                  <c:v>-6.1222171975833291E-3</c:v>
                </c:pt>
                <c:pt idx="446">
                  <c:v>-6.1222171975833291E-3</c:v>
                </c:pt>
                <c:pt idx="447">
                  <c:v>-6.1222036691196777E-3</c:v>
                </c:pt>
                <c:pt idx="448">
                  <c:v>-6.1222036691196777E-3</c:v>
                </c:pt>
                <c:pt idx="449">
                  <c:v>-6.1201338141810115E-3</c:v>
                </c:pt>
                <c:pt idx="450">
                  <c:v>-6.1201067572537087E-3</c:v>
                </c:pt>
                <c:pt idx="451">
                  <c:v>-6.1196467894895608E-3</c:v>
                </c:pt>
                <c:pt idx="452">
                  <c:v>-6.1189433093796876E-3</c:v>
                </c:pt>
                <c:pt idx="453">
                  <c:v>-6.1187268539612651E-3</c:v>
                </c:pt>
                <c:pt idx="454">
                  <c:v>-6.1159670473763771E-3</c:v>
                </c:pt>
                <c:pt idx="455">
                  <c:v>-6.1157505919579545E-3</c:v>
                </c:pt>
                <c:pt idx="456">
                  <c:v>-6.1157370634943031E-3</c:v>
                </c:pt>
                <c:pt idx="457">
                  <c:v>-6.1155070796122292E-3</c:v>
                </c:pt>
                <c:pt idx="458">
                  <c:v>-6.1152906241938067E-3</c:v>
                </c:pt>
                <c:pt idx="459">
                  <c:v>-6.1145600871566307E-3</c:v>
                </c:pt>
                <c:pt idx="460">
                  <c:v>-6.1134236962099115E-3</c:v>
                </c:pt>
                <c:pt idx="461">
                  <c:v>-6.1131801838641862E-3</c:v>
                </c:pt>
                <c:pt idx="462">
                  <c:v>-6.1125037606816158E-3</c:v>
                </c:pt>
                <c:pt idx="463">
                  <c:v>-6.1120167359901651E-3</c:v>
                </c:pt>
                <c:pt idx="464">
                  <c:v>-6.1113403128075948E-3</c:v>
                </c:pt>
                <c:pt idx="465">
                  <c:v>-6.1060100981289384E-3</c:v>
                </c:pt>
                <c:pt idx="466">
                  <c:v>-6.1057665857832131E-3</c:v>
                </c:pt>
                <c:pt idx="467">
                  <c:v>-6.1043866824907686E-3</c:v>
                </c:pt>
                <c:pt idx="468">
                  <c:v>-6.0642071454460773E-3</c:v>
                </c:pt>
                <c:pt idx="469">
                  <c:v>-6.0628272421536337E-3</c:v>
                </c:pt>
                <c:pt idx="470">
                  <c:v>-6.0616637942796127E-3</c:v>
                </c:pt>
                <c:pt idx="471">
                  <c:v>-6.0598239232230204E-3</c:v>
                </c:pt>
                <c:pt idx="472">
                  <c:v>-6.0597968662957176E-3</c:v>
                </c:pt>
                <c:pt idx="473">
                  <c:v>-6.0586334184216965E-3</c:v>
                </c:pt>
                <c:pt idx="474">
                  <c:v>-6.0556300994910831E-3</c:v>
                </c:pt>
                <c:pt idx="475">
                  <c:v>-6.0528432359788923E-3</c:v>
                </c:pt>
                <c:pt idx="476">
                  <c:v>-6.0512468772680253E-3</c:v>
                </c:pt>
                <c:pt idx="477">
                  <c:v>-6.0510033649223E-3</c:v>
                </c:pt>
                <c:pt idx="478">
                  <c:v>-6.0502998848124268E-3</c:v>
                </c:pt>
                <c:pt idx="479">
                  <c:v>-6.0495964047025536E-3</c:v>
                </c:pt>
                <c:pt idx="480">
                  <c:v>-6.0468365981176655E-3</c:v>
                </c:pt>
                <c:pt idx="481">
                  <c:v>-6.0461331180077923E-3</c:v>
                </c:pt>
                <c:pt idx="482">
                  <c:v>-6.0459166625893698E-3</c:v>
                </c:pt>
                <c:pt idx="483">
                  <c:v>-6.0366902503791071E-3</c:v>
                </c:pt>
                <c:pt idx="484">
                  <c:v>-6.0355403309687375E-3</c:v>
                </c:pt>
                <c:pt idx="485">
                  <c:v>-6.0355268025050861E-3</c:v>
                </c:pt>
                <c:pt idx="486">
                  <c:v>-6.0355132740414347E-3</c:v>
                </c:pt>
                <c:pt idx="487">
                  <c:v>-6.0354997455777833E-3</c:v>
                </c:pt>
                <c:pt idx="488">
                  <c:v>-6.0354862171141319E-3</c:v>
                </c:pt>
                <c:pt idx="489">
                  <c:v>-5.9719430233434526E-3</c:v>
                </c:pt>
                <c:pt idx="490">
                  <c:v>-5.9539231097597732E-3</c:v>
                </c:pt>
                <c:pt idx="491">
                  <c:v>-5.9539231097597732E-3</c:v>
                </c:pt>
                <c:pt idx="492">
                  <c:v>-5.9539231097597732E-3</c:v>
                </c:pt>
                <c:pt idx="493">
                  <c:v>-5.9441961443944084E-3</c:v>
                </c:pt>
                <c:pt idx="494">
                  <c:v>-5.9377160103053824E-3</c:v>
                </c:pt>
                <c:pt idx="495">
                  <c:v>-5.8857125960293574E-3</c:v>
                </c:pt>
                <c:pt idx="496">
                  <c:v>-5.8697760658479948E-3</c:v>
                </c:pt>
                <c:pt idx="497">
                  <c:v>-5.8679361947914033E-3</c:v>
                </c:pt>
                <c:pt idx="498">
                  <c:v>-5.8679361947914033E-3</c:v>
                </c:pt>
                <c:pt idx="499">
                  <c:v>-5.8679091378641005E-3</c:v>
                </c:pt>
                <c:pt idx="500">
                  <c:v>-5.8679091378641005E-3</c:v>
                </c:pt>
                <c:pt idx="501">
                  <c:v>-5.8598191166005561E-3</c:v>
                </c:pt>
                <c:pt idx="502">
                  <c:v>-5.8598191166005561E-3</c:v>
                </c:pt>
                <c:pt idx="503">
                  <c:v>-5.8593591488364082E-3</c:v>
                </c:pt>
                <c:pt idx="504">
                  <c:v>-5.858655668726535E-3</c:v>
                </c:pt>
                <c:pt idx="505">
                  <c:v>-5.8586421402628836E-3</c:v>
                </c:pt>
                <c:pt idx="506">
                  <c:v>-5.8586286117992322E-3</c:v>
                </c:pt>
                <c:pt idx="507">
                  <c:v>-5.8078292307881833E-3</c:v>
                </c:pt>
                <c:pt idx="508">
                  <c:v>-5.804595927975496E-3</c:v>
                </c:pt>
                <c:pt idx="509">
                  <c:v>-5.7858454773546397E-3</c:v>
                </c:pt>
                <c:pt idx="510">
                  <c:v>-5.784925541826344E-3</c:v>
                </c:pt>
                <c:pt idx="511">
                  <c:v>-5.7779177976549122E-3</c:v>
                </c:pt>
                <c:pt idx="512">
                  <c:v>-5.7779042691912608E-3</c:v>
                </c:pt>
                <c:pt idx="513">
                  <c:v>-5.7778907407276094E-3</c:v>
                </c:pt>
                <c:pt idx="514">
                  <c:v>-5.7705853703558475E-3</c:v>
                </c:pt>
                <c:pt idx="515">
                  <c:v>-5.7687454992992561E-3</c:v>
                </c:pt>
                <c:pt idx="516">
                  <c:v>-5.7629553168564518E-3</c:v>
                </c:pt>
                <c:pt idx="517">
                  <c:v>-5.7204353556000662E-3</c:v>
                </c:pt>
                <c:pt idx="518">
                  <c:v>-5.7204218271364148E-3</c:v>
                </c:pt>
                <c:pt idx="519">
                  <c:v>-5.7181219883156746E-3</c:v>
                </c:pt>
                <c:pt idx="520">
                  <c:v>-5.7088414622508072E-3</c:v>
                </c:pt>
                <c:pt idx="521">
                  <c:v>-5.7058652002474966E-3</c:v>
                </c:pt>
                <c:pt idx="522">
                  <c:v>-5.7042417846093268E-3</c:v>
                </c:pt>
                <c:pt idx="523">
                  <c:v>-5.7035653614267564E-3</c:v>
                </c:pt>
                <c:pt idx="524">
                  <c:v>-5.7023748566254326E-3</c:v>
                </c:pt>
                <c:pt idx="525">
                  <c:v>-5.7016984334428613E-3</c:v>
                </c:pt>
                <c:pt idx="526">
                  <c:v>-5.7011031810421994E-3</c:v>
                </c:pt>
                <c:pt idx="527">
                  <c:v>-5.7010761241148965E-3</c:v>
                </c:pt>
                <c:pt idx="528">
                  <c:v>-5.6998991477772241E-3</c:v>
                </c:pt>
                <c:pt idx="529">
                  <c:v>-5.6901451254845565E-3</c:v>
                </c:pt>
                <c:pt idx="530">
                  <c:v>-5.6769278164971277E-3</c:v>
                </c:pt>
                <c:pt idx="531">
                  <c:v>-5.6769142880334763E-3</c:v>
                </c:pt>
                <c:pt idx="532">
                  <c:v>-5.6753044008589579E-3</c:v>
                </c:pt>
                <c:pt idx="533">
                  <c:v>-5.6343807983134393E-3</c:v>
                </c:pt>
                <c:pt idx="534">
                  <c:v>-5.6246403044844231E-3</c:v>
                </c:pt>
                <c:pt idx="535">
                  <c:v>-5.6118694347974908E-3</c:v>
                </c:pt>
                <c:pt idx="536">
                  <c:v>-5.6118559063338394E-3</c:v>
                </c:pt>
                <c:pt idx="537">
                  <c:v>-5.611842377870188E-3</c:v>
                </c:pt>
                <c:pt idx="538">
                  <c:v>-5.6043205520800035E-3</c:v>
                </c:pt>
                <c:pt idx="539">
                  <c:v>-5.5478527447990131E-3</c:v>
                </c:pt>
                <c:pt idx="540">
                  <c:v>-5.5471492646891399E-3</c:v>
                </c:pt>
                <c:pt idx="541">
                  <c:v>-5.5471492646891399E-3</c:v>
                </c:pt>
                <c:pt idx="542">
                  <c:v>-5.5471357362254885E-3</c:v>
                </c:pt>
                <c:pt idx="543">
                  <c:v>-5.5471357362254885E-3</c:v>
                </c:pt>
                <c:pt idx="544">
                  <c:v>-5.5471222077618371E-3</c:v>
                </c:pt>
                <c:pt idx="545">
                  <c:v>-5.5471222077618371E-3</c:v>
                </c:pt>
                <c:pt idx="546">
                  <c:v>-5.5390321864982927E-3</c:v>
                </c:pt>
                <c:pt idx="547">
                  <c:v>-5.5390186580346413E-3</c:v>
                </c:pt>
                <c:pt idx="548">
                  <c:v>-5.5390051295709898E-3</c:v>
                </c:pt>
                <c:pt idx="549">
                  <c:v>-5.5333772886920025E-3</c:v>
                </c:pt>
                <c:pt idx="550">
                  <c:v>-5.5247190719550998E-3</c:v>
                </c:pt>
                <c:pt idx="551">
                  <c:v>-5.5247055434914484E-3</c:v>
                </c:pt>
                <c:pt idx="552">
                  <c:v>-5.524692015027797E-3</c:v>
                </c:pt>
                <c:pt idx="553">
                  <c:v>-5.5227439162619935E-3</c:v>
                </c:pt>
                <c:pt idx="554">
                  <c:v>-5.5220674930794231E-3</c:v>
                </c:pt>
                <c:pt idx="555">
                  <c:v>-5.5206605328596758E-3</c:v>
                </c:pt>
                <c:pt idx="556">
                  <c:v>-5.5199570527498026E-3</c:v>
                </c:pt>
                <c:pt idx="557">
                  <c:v>-5.5194970849856547E-3</c:v>
                </c:pt>
                <c:pt idx="558">
                  <c:v>-5.517210774628566E-3</c:v>
                </c:pt>
                <c:pt idx="559">
                  <c:v>-5.5167372784007667E-3</c:v>
                </c:pt>
                <c:pt idx="560">
                  <c:v>-5.4566438428611981E-3</c:v>
                </c:pt>
                <c:pt idx="561">
                  <c:v>-5.4566167859338953E-3</c:v>
                </c:pt>
                <c:pt idx="562">
                  <c:v>-5.4565897290065925E-3</c:v>
                </c:pt>
                <c:pt idx="563">
                  <c:v>-5.4565762005429411E-3</c:v>
                </c:pt>
                <c:pt idx="564">
                  <c:v>-5.448634992379563E-3</c:v>
                </c:pt>
                <c:pt idx="565">
                  <c:v>-5.4486214639159116E-3</c:v>
                </c:pt>
                <c:pt idx="566">
                  <c:v>-5.4486079354522602E-3</c:v>
                </c:pt>
                <c:pt idx="567">
                  <c:v>-5.4481750246154152E-3</c:v>
                </c:pt>
                <c:pt idx="568">
                  <c:v>-5.4481614961517637E-3</c:v>
                </c:pt>
                <c:pt idx="569">
                  <c:v>-5.4479585691969918E-3</c:v>
                </c:pt>
                <c:pt idx="570">
                  <c:v>-5.4479450407333404E-3</c:v>
                </c:pt>
                <c:pt idx="571">
                  <c:v>-5.4479315122696889E-3</c:v>
                </c:pt>
                <c:pt idx="572">
                  <c:v>-5.4471198044506045E-3</c:v>
                </c:pt>
                <c:pt idx="573">
                  <c:v>-5.4453205187849673E-3</c:v>
                </c:pt>
                <c:pt idx="574">
                  <c:v>-5.4436024039012376E-3</c:v>
                </c:pt>
                <c:pt idx="575">
                  <c:v>-5.4383533600044897E-3</c:v>
                </c:pt>
                <c:pt idx="576">
                  <c:v>-5.4314267866149672E-3</c:v>
                </c:pt>
                <c:pt idx="577">
                  <c:v>-5.4311832742692419E-3</c:v>
                </c:pt>
                <c:pt idx="578">
                  <c:v>-5.4309668188508194E-3</c:v>
                </c:pt>
                <c:pt idx="579">
                  <c:v>-5.4223897728958251E-3</c:v>
                </c:pt>
                <c:pt idx="580">
                  <c:v>-5.4222003744047054E-3</c:v>
                </c:pt>
                <c:pt idx="581">
                  <c:v>-5.4219298051316773E-3</c:v>
                </c:pt>
                <c:pt idx="582">
                  <c:v>-5.4128927914125343E-3</c:v>
                </c:pt>
                <c:pt idx="583">
                  <c:v>-5.3801403809124676E-3</c:v>
                </c:pt>
                <c:pt idx="584">
                  <c:v>-5.3794369008025944E-3</c:v>
                </c:pt>
                <c:pt idx="585">
                  <c:v>-5.3786116645198577E-3</c:v>
                </c:pt>
                <c:pt idx="586">
                  <c:v>-5.3786116645198577E-3</c:v>
                </c:pt>
                <c:pt idx="587">
                  <c:v>-5.3785981360562063E-3</c:v>
                </c:pt>
                <c:pt idx="588">
                  <c:v>-5.3770829481272486E-3</c:v>
                </c:pt>
                <c:pt idx="589">
                  <c:v>-5.3770694196635972E-3</c:v>
                </c:pt>
                <c:pt idx="590">
                  <c:v>-5.3770558911999458E-3</c:v>
                </c:pt>
                <c:pt idx="591">
                  <c:v>-5.3737549460690015E-3</c:v>
                </c:pt>
                <c:pt idx="592">
                  <c:v>-5.3737414176053501E-3</c:v>
                </c:pt>
                <c:pt idx="593">
                  <c:v>-5.3622016381106958E-3</c:v>
                </c:pt>
                <c:pt idx="594">
                  <c:v>-5.3621881096470444E-3</c:v>
                </c:pt>
                <c:pt idx="595">
                  <c:v>-5.3606999786453896E-3</c:v>
                </c:pt>
                <c:pt idx="596">
                  <c:v>-5.3584001398246494E-3</c:v>
                </c:pt>
                <c:pt idx="597">
                  <c:v>-5.3577101881784276E-3</c:v>
                </c:pt>
                <c:pt idx="598">
                  <c:v>-5.3576966597147762E-3</c:v>
                </c:pt>
                <c:pt idx="599">
                  <c:v>-5.3535028359828389E-3</c:v>
                </c:pt>
                <c:pt idx="600">
                  <c:v>-5.3527993558729649E-3</c:v>
                </c:pt>
                <c:pt idx="601">
                  <c:v>-5.3526099573818452E-3</c:v>
                </c:pt>
                <c:pt idx="602">
                  <c:v>-5.3519335341992748E-3</c:v>
                </c:pt>
                <c:pt idx="603">
                  <c:v>-5.3519335341992748E-3</c:v>
                </c:pt>
                <c:pt idx="604">
                  <c:v>-5.3512300540894016E-3</c:v>
                </c:pt>
                <c:pt idx="605">
                  <c:v>-5.3512300540894016E-3</c:v>
                </c:pt>
                <c:pt idx="606">
                  <c:v>-5.3483079059406967E-3</c:v>
                </c:pt>
                <c:pt idx="607">
                  <c:v>-5.3482943774770452E-3</c:v>
                </c:pt>
                <c:pt idx="608">
                  <c:v>-5.3482808490133938E-3</c:v>
                </c:pt>
                <c:pt idx="609">
                  <c:v>-5.2809632138839718E-3</c:v>
                </c:pt>
                <c:pt idx="610">
                  <c:v>-5.280936156956669E-3</c:v>
                </c:pt>
                <c:pt idx="611">
                  <c:v>-5.2667042131953837E-3</c:v>
                </c:pt>
                <c:pt idx="612">
                  <c:v>-5.2587494765683543E-3</c:v>
                </c:pt>
                <c:pt idx="613">
                  <c:v>-5.1974114223728553E-3</c:v>
                </c:pt>
                <c:pt idx="614">
                  <c:v>-5.1914588983662351E-3</c:v>
                </c:pt>
                <c:pt idx="615">
                  <c:v>-5.1881038393806851E-3</c:v>
                </c:pt>
                <c:pt idx="616">
                  <c:v>-5.1880903109170337E-3</c:v>
                </c:pt>
                <c:pt idx="617">
                  <c:v>-5.1870892046068286E-3</c:v>
                </c:pt>
                <c:pt idx="618">
                  <c:v>-5.1870756761431772E-3</c:v>
                </c:pt>
                <c:pt idx="619">
                  <c:v>-5.1836394463757188E-3</c:v>
                </c:pt>
                <c:pt idx="620">
                  <c:v>-5.1836259179120674E-3</c:v>
                </c:pt>
                <c:pt idx="621">
                  <c:v>-5.1073389113817595E-3</c:v>
                </c:pt>
                <c:pt idx="622">
                  <c:v>-5.106892472081263E-3</c:v>
                </c:pt>
                <c:pt idx="623">
                  <c:v>-5.1068789436176116E-3</c:v>
                </c:pt>
                <c:pt idx="624">
                  <c:v>-5.1068654151539602E-3</c:v>
                </c:pt>
                <c:pt idx="625">
                  <c:v>-5.1068518866903088E-3</c:v>
                </c:pt>
                <c:pt idx="626">
                  <c:v>-5.1060401788712243E-3</c:v>
                </c:pt>
                <c:pt idx="627">
                  <c:v>-5.1058101949891504E-3</c:v>
                </c:pt>
                <c:pt idx="628">
                  <c:v>-5.105796666525499E-3</c:v>
                </c:pt>
                <c:pt idx="629">
                  <c:v>-5.1042814785965404E-3</c:v>
                </c:pt>
                <c:pt idx="630">
                  <c:v>-5.0306054655509551E-3</c:v>
                </c:pt>
                <c:pt idx="631">
                  <c:v>-5.0231918674699819E-3</c:v>
                </c:pt>
                <c:pt idx="632">
                  <c:v>-5.0231918674699819E-3</c:v>
                </c:pt>
                <c:pt idx="633">
                  <c:v>-5.0231783390063305E-3</c:v>
                </c:pt>
                <c:pt idx="634">
                  <c:v>-5.0231648105426791E-3</c:v>
                </c:pt>
                <c:pt idx="635">
                  <c:v>-5.0231648105426791E-3</c:v>
                </c:pt>
                <c:pt idx="636">
                  <c:v>-5.0222719319416853E-3</c:v>
                </c:pt>
                <c:pt idx="637">
                  <c:v>-5.0179834089641882E-3</c:v>
                </c:pt>
                <c:pt idx="638">
                  <c:v>-5.0179834089641882E-3</c:v>
                </c:pt>
                <c:pt idx="639">
                  <c:v>-5.0179698805005368E-3</c:v>
                </c:pt>
                <c:pt idx="640">
                  <c:v>-5.0179698805005368E-3</c:v>
                </c:pt>
                <c:pt idx="641">
                  <c:v>-5.0179698805005368E-3</c:v>
                </c:pt>
                <c:pt idx="642">
                  <c:v>-5.0179698805005368E-3</c:v>
                </c:pt>
                <c:pt idx="643">
                  <c:v>-5.0179563520368854E-3</c:v>
                </c:pt>
                <c:pt idx="644">
                  <c:v>-5.0179563520368854E-3</c:v>
                </c:pt>
                <c:pt idx="645">
                  <c:v>-5.0179563520368854E-3</c:v>
                </c:pt>
                <c:pt idx="646">
                  <c:v>-5.0179563520368854E-3</c:v>
                </c:pt>
                <c:pt idx="647">
                  <c:v>-5.017942823573234E-3</c:v>
                </c:pt>
                <c:pt idx="648">
                  <c:v>-5.0179292951095826E-3</c:v>
                </c:pt>
                <c:pt idx="649">
                  <c:v>-5.0179157666459312E-3</c:v>
                </c:pt>
                <c:pt idx="650">
                  <c:v>-5.0170228880449383E-3</c:v>
                </c:pt>
                <c:pt idx="651">
                  <c:v>-5.0170093595812868E-3</c:v>
                </c:pt>
                <c:pt idx="652">
                  <c:v>-5.0169958311176354E-3</c:v>
                </c:pt>
                <c:pt idx="653">
                  <c:v>-5.016982302653984E-3</c:v>
                </c:pt>
                <c:pt idx="654">
                  <c:v>-5.0123420396215495E-3</c:v>
                </c:pt>
                <c:pt idx="655">
                  <c:v>-5.0118685433937502E-3</c:v>
                </c:pt>
                <c:pt idx="656">
                  <c:v>-5.0118685433937502E-3</c:v>
                </c:pt>
                <c:pt idx="657">
                  <c:v>-5.0118550149300988E-3</c:v>
                </c:pt>
                <c:pt idx="658">
                  <c:v>-5.0118550149300988E-3</c:v>
                </c:pt>
                <c:pt idx="659">
                  <c:v>-5.0118414864664474E-3</c:v>
                </c:pt>
                <c:pt idx="660">
                  <c:v>-5.0118414864664474E-3</c:v>
                </c:pt>
                <c:pt idx="661">
                  <c:v>-5.0116250310480248E-3</c:v>
                </c:pt>
                <c:pt idx="662">
                  <c:v>-5.0116115025843734E-3</c:v>
                </c:pt>
                <c:pt idx="663">
                  <c:v>-5.0095416476457072E-3</c:v>
                </c:pt>
                <c:pt idx="664">
                  <c:v>-5.0095416476457072E-3</c:v>
                </c:pt>
                <c:pt idx="665">
                  <c:v>-5.0095281191820558E-3</c:v>
                </c:pt>
                <c:pt idx="666">
                  <c:v>-5.0095281191820558E-3</c:v>
                </c:pt>
                <c:pt idx="667">
                  <c:v>-5.0095145907184044E-3</c:v>
                </c:pt>
                <c:pt idx="668">
                  <c:v>-5.0095145907184044E-3</c:v>
                </c:pt>
                <c:pt idx="669">
                  <c:v>-4.9480818372773464E-3</c:v>
                </c:pt>
                <c:pt idx="670">
                  <c:v>-4.9422916548345422E-3</c:v>
                </c:pt>
                <c:pt idx="671">
                  <c:v>-4.9420481424888169E-3</c:v>
                </c:pt>
                <c:pt idx="672">
                  <c:v>-4.9420481424888169E-3</c:v>
                </c:pt>
                <c:pt idx="673">
                  <c:v>-4.9420346140251654E-3</c:v>
                </c:pt>
                <c:pt idx="674">
                  <c:v>-4.9420346140251654E-3</c:v>
                </c:pt>
                <c:pt idx="675">
                  <c:v>-4.9408846946147958E-3</c:v>
                </c:pt>
                <c:pt idx="676">
                  <c:v>-4.9277891418002297E-3</c:v>
                </c:pt>
                <c:pt idx="677">
                  <c:v>-4.9277891418002297E-3</c:v>
                </c:pt>
                <c:pt idx="678">
                  <c:v>-4.9277620848729269E-3</c:v>
                </c:pt>
                <c:pt idx="679">
                  <c:v>-4.9277620848729269E-3</c:v>
                </c:pt>
                <c:pt idx="680">
                  <c:v>-4.9209978530472213E-3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D-4788-88A8-C2633AA24F8D}"/>
            </c:ext>
          </c:extLst>
        </c:ser>
        <c:ser>
          <c:idx val="8"/>
          <c:order val="8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D-4788-88A8-C2633AA24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7128"/>
        <c:axId val="1"/>
      </c:scatterChart>
      <c:valAx>
        <c:axId val="846877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D-44BC-B92B-97953B1EBBF8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D-44BC-B92B-97953B1EBBF8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3D-44BC-B92B-97953B1EBBF8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-1.3612448397907428E-2</c:v>
                </c:pt>
                <c:pt idx="716">
                  <c:v>-1.3572263946116436E-2</c:v>
                </c:pt>
                <c:pt idx="717">
                  <c:v>-1.7524440103443339E-2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3D-44BC-B92B-97953B1EBBF8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3D-44BC-B92B-97953B1EBBF8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3D-44BC-B92B-97953B1EBBF8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3D-44BC-B92B-97953B1EBBF8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1.1289188400226571E-3</c:v>
                </c:pt>
                <c:pt idx="1">
                  <c:v>1.1277779477744513E-3</c:v>
                </c:pt>
                <c:pt idx="2">
                  <c:v>1.0822690236515695E-3</c:v>
                </c:pt>
                <c:pt idx="3">
                  <c:v>5.970095207479721E-4</c:v>
                </c:pt>
                <c:pt idx="4">
                  <c:v>-1.4463382348857347E-4</c:v>
                </c:pt>
                <c:pt idx="5">
                  <c:v>-9.8978144779846965E-4</c:v>
                </c:pt>
                <c:pt idx="6">
                  <c:v>-9.9295059293237533E-4</c:v>
                </c:pt>
                <c:pt idx="7">
                  <c:v>-9.9409148518058137E-4</c:v>
                </c:pt>
                <c:pt idx="8">
                  <c:v>-9.9510561162343076E-4</c:v>
                </c:pt>
                <c:pt idx="9">
                  <c:v>-1.2984561838408574E-3</c:v>
                </c:pt>
                <c:pt idx="10">
                  <c:v>-1.2984561838408574E-3</c:v>
                </c:pt>
                <c:pt idx="11">
                  <c:v>-1.3027662212229687E-3</c:v>
                </c:pt>
                <c:pt idx="12">
                  <c:v>-1.3027662212229687E-3</c:v>
                </c:pt>
                <c:pt idx="13">
                  <c:v>-1.6232301771634846E-3</c:v>
                </c:pt>
                <c:pt idx="14">
                  <c:v>-1.6528933756168392E-3</c:v>
                </c:pt>
                <c:pt idx="15">
                  <c:v>-1.6530201414221954E-3</c:v>
                </c:pt>
                <c:pt idx="16">
                  <c:v>-1.6540342678650452E-3</c:v>
                </c:pt>
                <c:pt idx="17">
                  <c:v>-1.6667108484006666E-3</c:v>
                </c:pt>
                <c:pt idx="18">
                  <c:v>-1.6710208857827783E-3</c:v>
                </c:pt>
                <c:pt idx="19">
                  <c:v>-1.6731759044738338E-3</c:v>
                </c:pt>
                <c:pt idx="20">
                  <c:v>-1.7294599220519942E-3</c:v>
                </c:pt>
                <c:pt idx="21">
                  <c:v>-1.7360517439305172E-3</c:v>
                </c:pt>
                <c:pt idx="22">
                  <c:v>-1.7717997010409706E-3</c:v>
                </c:pt>
                <c:pt idx="23">
                  <c:v>-1.773954719732026E-3</c:v>
                </c:pt>
                <c:pt idx="24">
                  <c:v>-1.7782647571141373E-3</c:v>
                </c:pt>
                <c:pt idx="25">
                  <c:v>-2.0738826152048345E-3</c:v>
                </c:pt>
                <c:pt idx="26">
                  <c:v>-2.0760376338958904E-3</c:v>
                </c:pt>
                <c:pt idx="27">
                  <c:v>-2.0967004601689537E-3</c:v>
                </c:pt>
                <c:pt idx="28">
                  <c:v>-2.0977145866118035E-3</c:v>
                </c:pt>
                <c:pt idx="29">
                  <c:v>-2.0988554788600095E-3</c:v>
                </c:pt>
                <c:pt idx="30">
                  <c:v>-2.1758023227112329E-3</c:v>
                </c:pt>
                <c:pt idx="31">
                  <c:v>-2.2050852237485191E-3</c:v>
                </c:pt>
                <c:pt idx="32">
                  <c:v>-2.5288450906282962E-3</c:v>
                </c:pt>
                <c:pt idx="33">
                  <c:v>-2.5321410015675581E-3</c:v>
                </c:pt>
                <c:pt idx="34">
                  <c:v>-2.5515361697870591E-3</c:v>
                </c:pt>
                <c:pt idx="35">
                  <c:v>-2.567888958678011E-3</c:v>
                </c:pt>
                <c:pt idx="36">
                  <c:v>-2.5700439773690665E-3</c:v>
                </c:pt>
                <c:pt idx="37">
                  <c:v>-2.580882453727023E-3</c:v>
                </c:pt>
                <c:pt idx="38">
                  <c:v>-2.6242363591588492E-3</c:v>
                </c:pt>
                <c:pt idx="39">
                  <c:v>-2.8460765185322288E-3</c:v>
                </c:pt>
                <c:pt idx="40">
                  <c:v>-2.8461399014349069E-3</c:v>
                </c:pt>
                <c:pt idx="41">
                  <c:v>-2.8536824668536015E-3</c:v>
                </c:pt>
                <c:pt idx="42">
                  <c:v>-2.8537458497562796E-3</c:v>
                </c:pt>
                <c:pt idx="43">
                  <c:v>-2.8829653678908874E-3</c:v>
                </c:pt>
                <c:pt idx="44">
                  <c:v>-2.8830287507935655E-3</c:v>
                </c:pt>
                <c:pt idx="45">
                  <c:v>-2.9578205759537334E-3</c:v>
                </c:pt>
                <c:pt idx="46">
                  <c:v>-2.9578205759537334E-3</c:v>
                </c:pt>
                <c:pt idx="47">
                  <c:v>-2.9740465990393296E-3</c:v>
                </c:pt>
                <c:pt idx="48">
                  <c:v>-2.9816525473607023E-3</c:v>
                </c:pt>
                <c:pt idx="49">
                  <c:v>-3.2643402933050653E-3</c:v>
                </c:pt>
                <c:pt idx="50">
                  <c:v>-3.271946241626438E-3</c:v>
                </c:pt>
                <c:pt idx="51">
                  <c:v>-3.2967923394762568E-3</c:v>
                </c:pt>
                <c:pt idx="52">
                  <c:v>-3.2989473581673126E-3</c:v>
                </c:pt>
                <c:pt idx="53">
                  <c:v>-3.2990741239726689E-3</c:v>
                </c:pt>
                <c:pt idx="54">
                  <c:v>-3.2999614846101625E-3</c:v>
                </c:pt>
                <c:pt idx="55">
                  <c:v>-3.3000882504155187E-3</c:v>
                </c:pt>
                <c:pt idx="56">
                  <c:v>-3.3011023768583685E-3</c:v>
                </c:pt>
                <c:pt idx="57">
                  <c:v>-3.3064265406833292E-3</c:v>
                </c:pt>
                <c:pt idx="58">
                  <c:v>-3.3065533064886854E-3</c:v>
                </c:pt>
                <c:pt idx="59">
                  <c:v>-3.3087083251797413E-3</c:v>
                </c:pt>
                <c:pt idx="60">
                  <c:v>-3.3161875076957578E-3</c:v>
                </c:pt>
                <c:pt idx="61">
                  <c:v>-3.3313994043385042E-3</c:v>
                </c:pt>
                <c:pt idx="62">
                  <c:v>-3.3313994043385042E-3</c:v>
                </c:pt>
                <c:pt idx="63">
                  <c:v>-3.3315261701438604E-3</c:v>
                </c:pt>
                <c:pt idx="64">
                  <c:v>-3.3325402965867102E-3</c:v>
                </c:pt>
                <c:pt idx="65">
                  <c:v>-3.3335544230295592E-3</c:v>
                </c:pt>
                <c:pt idx="66">
                  <c:v>-3.3336811888349154E-3</c:v>
                </c:pt>
                <c:pt idx="67">
                  <c:v>-3.3346953152777652E-3</c:v>
                </c:pt>
                <c:pt idx="68">
                  <c:v>-3.3444562822901938E-3</c:v>
                </c:pt>
                <c:pt idx="69">
                  <c:v>-3.3520622306115674E-3</c:v>
                </c:pt>
                <c:pt idx="70">
                  <c:v>-3.3532031228597735E-3</c:v>
                </c:pt>
                <c:pt idx="71">
                  <c:v>-3.3542172493026233E-3</c:v>
                </c:pt>
                <c:pt idx="72">
                  <c:v>-3.3586540524900904E-3</c:v>
                </c:pt>
                <c:pt idx="73">
                  <c:v>-3.3596681789329402E-3</c:v>
                </c:pt>
                <c:pt idx="74">
                  <c:v>-3.3727250568846307E-3</c:v>
                </c:pt>
                <c:pt idx="75">
                  <c:v>-3.3922469909094879E-3</c:v>
                </c:pt>
                <c:pt idx="76">
                  <c:v>-3.5510845450208274E-3</c:v>
                </c:pt>
                <c:pt idx="77">
                  <c:v>-3.5848042492455812E-3</c:v>
                </c:pt>
                <c:pt idx="78">
                  <c:v>-3.5912693053187479E-3</c:v>
                </c:pt>
                <c:pt idx="79">
                  <c:v>-3.6064812019614943E-3</c:v>
                </c:pt>
                <c:pt idx="80">
                  <c:v>-3.617383061222129E-3</c:v>
                </c:pt>
                <c:pt idx="81">
                  <c:v>-3.6260031359863516E-3</c:v>
                </c:pt>
                <c:pt idx="82">
                  <c:v>-3.6346232107505741E-3</c:v>
                </c:pt>
                <c:pt idx="83">
                  <c:v>-3.6347499765559304E-3</c:v>
                </c:pt>
                <c:pt idx="84">
                  <c:v>-3.640074140380891E-3</c:v>
                </c:pt>
                <c:pt idx="85">
                  <c:v>-3.6453983042058526E-3</c:v>
                </c:pt>
                <c:pt idx="86">
                  <c:v>-3.6552860370236374E-3</c:v>
                </c:pt>
                <c:pt idx="87">
                  <c:v>-3.657314289909337E-3</c:v>
                </c:pt>
                <c:pt idx="88">
                  <c:v>-3.6574410557146933E-3</c:v>
                </c:pt>
                <c:pt idx="89">
                  <c:v>-3.6575678215200495E-3</c:v>
                </c:pt>
                <c:pt idx="90">
                  <c:v>-3.6595960744057491E-3</c:v>
                </c:pt>
                <c:pt idx="91">
                  <c:v>-3.6628919853450102E-3</c:v>
                </c:pt>
                <c:pt idx="92">
                  <c:v>-3.6630187511503664E-3</c:v>
                </c:pt>
                <c:pt idx="93">
                  <c:v>-3.665047004036066E-3</c:v>
                </c:pt>
                <c:pt idx="94">
                  <c:v>-3.6651737698414222E-3</c:v>
                </c:pt>
                <c:pt idx="95">
                  <c:v>-3.6703711678610276E-3</c:v>
                </c:pt>
                <c:pt idx="96">
                  <c:v>-3.6715120601092336E-3</c:v>
                </c:pt>
                <c:pt idx="97">
                  <c:v>-3.6716388259145898E-3</c:v>
                </c:pt>
                <c:pt idx="98">
                  <c:v>-3.6735403129949324E-3</c:v>
                </c:pt>
                <c:pt idx="99">
                  <c:v>-3.6736670788002886E-3</c:v>
                </c:pt>
                <c:pt idx="100">
                  <c:v>-3.6737938446056448E-3</c:v>
                </c:pt>
                <c:pt idx="101">
                  <c:v>-3.6748079710484946E-3</c:v>
                </c:pt>
                <c:pt idx="102">
                  <c:v>-3.6759488632967007E-3</c:v>
                </c:pt>
                <c:pt idx="103">
                  <c:v>-3.6769629897395505E-3</c:v>
                </c:pt>
                <c:pt idx="104">
                  <c:v>-3.6812730271216622E-3</c:v>
                </c:pt>
                <c:pt idx="105">
                  <c:v>-3.6813997929270184E-3</c:v>
                </c:pt>
                <c:pt idx="106">
                  <c:v>-3.6995273030929572E-3</c:v>
                </c:pt>
                <c:pt idx="107">
                  <c:v>-3.6995273030929572E-3</c:v>
                </c:pt>
                <c:pt idx="108">
                  <c:v>-3.7006681953411632E-3</c:v>
                </c:pt>
                <c:pt idx="109">
                  <c:v>-3.7006681953411632E-3</c:v>
                </c:pt>
                <c:pt idx="110">
                  <c:v>-3.7019358533947255E-3</c:v>
                </c:pt>
                <c:pt idx="111">
                  <c:v>-3.7019358533947255E-3</c:v>
                </c:pt>
                <c:pt idx="112">
                  <c:v>-3.709415035910742E-3</c:v>
                </c:pt>
                <c:pt idx="113">
                  <c:v>-3.709415035910742E-3</c:v>
                </c:pt>
                <c:pt idx="114">
                  <c:v>-3.7095418017160982E-3</c:v>
                </c:pt>
                <c:pt idx="115">
                  <c:v>-3.7095418017160982E-3</c:v>
                </c:pt>
                <c:pt idx="116">
                  <c:v>-3.7104291623535918E-3</c:v>
                </c:pt>
                <c:pt idx="117">
                  <c:v>-3.7104291623535918E-3</c:v>
                </c:pt>
                <c:pt idx="118">
                  <c:v>-3.7105559281589481E-3</c:v>
                </c:pt>
                <c:pt idx="119">
                  <c:v>-3.7105559281589481E-3</c:v>
                </c:pt>
                <c:pt idx="120">
                  <c:v>-3.7106826939643043E-3</c:v>
                </c:pt>
                <c:pt idx="121">
                  <c:v>-3.7106826939643043E-3</c:v>
                </c:pt>
                <c:pt idx="122">
                  <c:v>-3.7116968204071541E-3</c:v>
                </c:pt>
                <c:pt idx="123">
                  <c:v>-3.7116968204071541E-3</c:v>
                </c:pt>
                <c:pt idx="124">
                  <c:v>-3.7149927313464151E-3</c:v>
                </c:pt>
                <c:pt idx="125">
                  <c:v>-3.7149927313464151E-3</c:v>
                </c:pt>
                <c:pt idx="126">
                  <c:v>-3.7158800919839087E-3</c:v>
                </c:pt>
                <c:pt idx="127">
                  <c:v>-3.7158800919839087E-3</c:v>
                </c:pt>
                <c:pt idx="128">
                  <c:v>-3.7161336235946212E-3</c:v>
                </c:pt>
                <c:pt idx="129">
                  <c:v>-3.7161336235946212E-3</c:v>
                </c:pt>
                <c:pt idx="130">
                  <c:v>-3.7180351106749646E-3</c:v>
                </c:pt>
                <c:pt idx="131">
                  <c:v>-3.7180351106749646E-3</c:v>
                </c:pt>
                <c:pt idx="132">
                  <c:v>-3.7181618764803208E-3</c:v>
                </c:pt>
                <c:pt idx="133">
                  <c:v>-3.7181618764803208E-3</c:v>
                </c:pt>
                <c:pt idx="134">
                  <c:v>-3.7234860403052824E-3</c:v>
                </c:pt>
                <c:pt idx="135">
                  <c:v>-3.7234860403052824E-3</c:v>
                </c:pt>
                <c:pt idx="136">
                  <c:v>-3.7322328808748612E-3</c:v>
                </c:pt>
                <c:pt idx="137">
                  <c:v>-3.7322328808748612E-3</c:v>
                </c:pt>
                <c:pt idx="138">
                  <c:v>-3.733247007317711E-3</c:v>
                </c:pt>
                <c:pt idx="139">
                  <c:v>-3.733247007317711E-3</c:v>
                </c:pt>
                <c:pt idx="140">
                  <c:v>-3.7582198709728851E-3</c:v>
                </c:pt>
                <c:pt idx="141">
                  <c:v>-3.7582198709728851E-3</c:v>
                </c:pt>
                <c:pt idx="142">
                  <c:v>-3.7593607632210911E-3</c:v>
                </c:pt>
                <c:pt idx="143">
                  <c:v>-3.7593607632210911E-3</c:v>
                </c:pt>
                <c:pt idx="144">
                  <c:v>-3.7669667115424639E-3</c:v>
                </c:pt>
                <c:pt idx="145">
                  <c:v>-3.7669667115424639E-3</c:v>
                </c:pt>
                <c:pt idx="146">
                  <c:v>-3.7724176411727817E-3</c:v>
                </c:pt>
                <c:pt idx="147">
                  <c:v>-3.7724176411727817E-3</c:v>
                </c:pt>
                <c:pt idx="148">
                  <c:v>-3.7745726598638375E-3</c:v>
                </c:pt>
                <c:pt idx="149">
                  <c:v>-3.7745726598638375E-3</c:v>
                </c:pt>
                <c:pt idx="150">
                  <c:v>-3.7767276785548934E-3</c:v>
                </c:pt>
                <c:pt idx="151">
                  <c:v>-3.7767276785548934E-3</c:v>
                </c:pt>
                <c:pt idx="152">
                  <c:v>-3.7788826972459484E-3</c:v>
                </c:pt>
                <c:pt idx="153">
                  <c:v>-3.7788826972459484E-3</c:v>
                </c:pt>
                <c:pt idx="154">
                  <c:v>-3.9671299181999308E-3</c:v>
                </c:pt>
                <c:pt idx="155">
                  <c:v>-3.9876659786676379E-3</c:v>
                </c:pt>
                <c:pt idx="156">
                  <c:v>-4.0116247158799622E-3</c:v>
                </c:pt>
                <c:pt idx="157">
                  <c:v>-4.0288648654084082E-3</c:v>
                </c:pt>
                <c:pt idx="158">
                  <c:v>-4.0322875421530254E-3</c:v>
                </c:pt>
                <c:pt idx="159">
                  <c:v>-4.033174902790519E-3</c:v>
                </c:pt>
                <c:pt idx="160">
                  <c:v>-4.033174902790519E-3</c:v>
                </c:pt>
                <c:pt idx="161">
                  <c:v>-4.0333016685958753E-3</c:v>
                </c:pt>
                <c:pt idx="162">
                  <c:v>-4.0353299214815749E-3</c:v>
                </c:pt>
                <c:pt idx="163">
                  <c:v>-4.0354566872869311E-3</c:v>
                </c:pt>
                <c:pt idx="164">
                  <c:v>-4.0384990666154806E-3</c:v>
                </c:pt>
                <c:pt idx="165">
                  <c:v>-4.0385624495181587E-3</c:v>
                </c:pt>
                <c:pt idx="166">
                  <c:v>-4.0386258324208368E-3</c:v>
                </c:pt>
                <c:pt idx="167">
                  <c:v>-4.0506685839296775E-3</c:v>
                </c:pt>
                <c:pt idx="168">
                  <c:v>-4.0559927477546382E-3</c:v>
                </c:pt>
                <c:pt idx="169">
                  <c:v>-4.0561195135599944E-3</c:v>
                </c:pt>
                <c:pt idx="170">
                  <c:v>-4.0571336400028442E-3</c:v>
                </c:pt>
                <c:pt idx="171">
                  <c:v>-4.058147766445694E-3</c:v>
                </c:pt>
                <c:pt idx="172">
                  <c:v>-4.0603027851367499E-3</c:v>
                </c:pt>
                <c:pt idx="173">
                  <c:v>-4.060366168039428E-3</c:v>
                </c:pt>
                <c:pt idx="174">
                  <c:v>-4.0634719302706547E-3</c:v>
                </c:pt>
                <c:pt idx="175">
                  <c:v>-4.0635986960760109E-3</c:v>
                </c:pt>
                <c:pt idx="176">
                  <c:v>-4.0637254618813672E-3</c:v>
                </c:pt>
                <c:pt idx="177">
                  <c:v>-4.064739588324217E-3</c:v>
                </c:pt>
                <c:pt idx="178">
                  <c:v>-4.0656903318643887E-3</c:v>
                </c:pt>
                <c:pt idx="179">
                  <c:v>-4.0668946070152728E-3</c:v>
                </c:pt>
                <c:pt idx="180">
                  <c:v>-4.0670213728206291E-3</c:v>
                </c:pt>
                <c:pt idx="181">
                  <c:v>-4.0679087334581226E-3</c:v>
                </c:pt>
                <c:pt idx="182">
                  <c:v>-4.0680354992634789E-3</c:v>
                </c:pt>
                <c:pt idx="183">
                  <c:v>-4.0689228599009725E-3</c:v>
                </c:pt>
                <c:pt idx="184">
                  <c:v>-4.0691763915116849E-3</c:v>
                </c:pt>
                <c:pt idx="185">
                  <c:v>-4.0701905179545347E-3</c:v>
                </c:pt>
                <c:pt idx="186">
                  <c:v>-4.0710778785920283E-3</c:v>
                </c:pt>
                <c:pt idx="187">
                  <c:v>-4.0743737895312894E-3</c:v>
                </c:pt>
                <c:pt idx="188">
                  <c:v>-4.0753879159741392E-3</c:v>
                </c:pt>
                <c:pt idx="189">
                  <c:v>-4.0755146817794954E-3</c:v>
                </c:pt>
                <c:pt idx="190">
                  <c:v>-4.0756414475848516E-3</c:v>
                </c:pt>
                <c:pt idx="191">
                  <c:v>-4.0789373585241135E-3</c:v>
                </c:pt>
                <c:pt idx="192">
                  <c:v>-4.0809656114098132E-3</c:v>
                </c:pt>
                <c:pt idx="193">
                  <c:v>-4.0875574332883361E-3</c:v>
                </c:pt>
                <c:pt idx="194">
                  <c:v>-4.0895856861740357E-3</c:v>
                </c:pt>
                <c:pt idx="195">
                  <c:v>-4.089712451979392E-3</c:v>
                </c:pt>
                <c:pt idx="196">
                  <c:v>-4.0907265784222418E-3</c:v>
                </c:pt>
                <c:pt idx="197">
                  <c:v>-4.0907265784222418E-3</c:v>
                </c:pt>
                <c:pt idx="198">
                  <c:v>-4.0916139390597354E-3</c:v>
                </c:pt>
                <c:pt idx="199">
                  <c:v>-4.0917407048650916E-3</c:v>
                </c:pt>
                <c:pt idx="200">
                  <c:v>-4.0927548313079414E-3</c:v>
                </c:pt>
                <c:pt idx="201">
                  <c:v>-4.0971916344954085E-3</c:v>
                </c:pt>
                <c:pt idx="202">
                  <c:v>-4.0982057609382583E-3</c:v>
                </c:pt>
                <c:pt idx="203">
                  <c:v>-4.0992198873811081E-3</c:v>
                </c:pt>
                <c:pt idx="204">
                  <c:v>-4.0994734189918206E-3</c:v>
                </c:pt>
                <c:pt idx="205">
                  <c:v>-4.1004875454346704E-3</c:v>
                </c:pt>
                <c:pt idx="206">
                  <c:v>-4.101374906072164E-3</c:v>
                </c:pt>
                <c:pt idx="207">
                  <c:v>-4.1016284376828764E-3</c:v>
                </c:pt>
                <c:pt idx="208">
                  <c:v>-4.1037834563739323E-3</c:v>
                </c:pt>
                <c:pt idx="209">
                  <c:v>-4.1046708170114259E-3</c:v>
                </c:pt>
                <c:pt idx="210">
                  <c:v>-4.1047975828167821E-3</c:v>
                </c:pt>
                <c:pt idx="211">
                  <c:v>-4.1058117092596311E-3</c:v>
                </c:pt>
                <c:pt idx="212">
                  <c:v>-4.1079667279506869E-3</c:v>
                </c:pt>
                <c:pt idx="213">
                  <c:v>-4.1080934937560432E-3</c:v>
                </c:pt>
                <c:pt idx="214">
                  <c:v>-4.1089808543935367E-3</c:v>
                </c:pt>
                <c:pt idx="215">
                  <c:v>-4.109107620198893E-3</c:v>
                </c:pt>
                <c:pt idx="216">
                  <c:v>-4.1101217466417428E-3</c:v>
                </c:pt>
                <c:pt idx="217">
                  <c:v>-4.110248512447099E-3</c:v>
                </c:pt>
                <c:pt idx="218">
                  <c:v>-4.1155726762720606E-3</c:v>
                </c:pt>
                <c:pt idx="219">
                  <c:v>-4.1243195168416394E-3</c:v>
                </c:pt>
                <c:pt idx="220">
                  <c:v>-4.1244462826469956E-3</c:v>
                </c:pt>
                <c:pt idx="221">
                  <c:v>-4.1253336432844892E-3</c:v>
                </c:pt>
                <c:pt idx="222">
                  <c:v>-4.1254604090898454E-3</c:v>
                </c:pt>
                <c:pt idx="223">
                  <c:v>-4.1317986993576559E-3</c:v>
                </c:pt>
                <c:pt idx="224">
                  <c:v>-4.1319254651630121E-3</c:v>
                </c:pt>
                <c:pt idx="225">
                  <c:v>-4.134080483854068E-3</c:v>
                </c:pt>
                <c:pt idx="226">
                  <c:v>-4.1372496289879728E-3</c:v>
                </c:pt>
                <c:pt idx="227">
                  <c:v>-4.138517287041535E-3</c:v>
                </c:pt>
                <c:pt idx="228">
                  <c:v>-4.1503065069396633E-3</c:v>
                </c:pt>
                <c:pt idx="229">
                  <c:v>-4.1503065069396633E-3</c:v>
                </c:pt>
                <c:pt idx="230">
                  <c:v>-4.1536024178789252E-3</c:v>
                </c:pt>
                <c:pt idx="231">
                  <c:v>-4.1557574365699811E-3</c:v>
                </c:pt>
                <c:pt idx="232">
                  <c:v>-4.161208366200298E-3</c:v>
                </c:pt>
                <c:pt idx="233">
                  <c:v>-4.161208366200298E-3</c:v>
                </c:pt>
                <c:pt idx="234">
                  <c:v>-4.1622224926431478E-3</c:v>
                </c:pt>
                <c:pt idx="235">
                  <c:v>-4.162349258448504E-3</c:v>
                </c:pt>
                <c:pt idx="236">
                  <c:v>-4.1633633848913538E-3</c:v>
                </c:pt>
                <c:pt idx="237">
                  <c:v>-4.1980972155589574E-3</c:v>
                </c:pt>
                <c:pt idx="238">
                  <c:v>-4.3635265915488199E-3</c:v>
                </c:pt>
                <c:pt idx="239">
                  <c:v>-4.3656816102398757E-3</c:v>
                </c:pt>
                <c:pt idx="240">
                  <c:v>-4.3699916476219866E-3</c:v>
                </c:pt>
                <c:pt idx="241">
                  <c:v>-4.3939503848343118E-3</c:v>
                </c:pt>
                <c:pt idx="242">
                  <c:v>-4.3972462957735737E-3</c:v>
                </c:pt>
                <c:pt idx="243">
                  <c:v>-4.3981336564110672E-3</c:v>
                </c:pt>
                <c:pt idx="244">
                  <c:v>-4.3982604222164235E-3</c:v>
                </c:pt>
                <c:pt idx="245">
                  <c:v>-4.3992745486592733E-3</c:v>
                </c:pt>
                <c:pt idx="246">
                  <c:v>-4.4004154409074793E-3</c:v>
                </c:pt>
                <c:pt idx="247">
                  <c:v>-4.4014295673503283E-3</c:v>
                </c:pt>
                <c:pt idx="248">
                  <c:v>-4.4015563331556845E-3</c:v>
                </c:pt>
                <c:pt idx="249">
                  <c:v>-4.4025704595985343E-3</c:v>
                </c:pt>
                <c:pt idx="250">
                  <c:v>-4.4035845860413841E-3</c:v>
                </c:pt>
                <c:pt idx="251">
                  <c:v>-4.4037113518467404E-3</c:v>
                </c:pt>
                <c:pt idx="252">
                  <c:v>-4.4048522440949464E-3</c:v>
                </c:pt>
                <c:pt idx="253">
                  <c:v>-4.4078946234234959E-3</c:v>
                </c:pt>
                <c:pt idx="254">
                  <c:v>-4.4080213892288521E-3</c:v>
                </c:pt>
                <c:pt idx="255">
                  <c:v>-4.4242474123144474E-3</c:v>
                </c:pt>
                <c:pt idx="256">
                  <c:v>-4.426275665200147E-3</c:v>
                </c:pt>
                <c:pt idx="257">
                  <c:v>-4.4264024310055033E-3</c:v>
                </c:pt>
                <c:pt idx="258">
                  <c:v>-4.4265291968108595E-3</c:v>
                </c:pt>
                <c:pt idx="259">
                  <c:v>-4.4285574496965591E-3</c:v>
                </c:pt>
                <c:pt idx="260">
                  <c:v>-4.4296983419447652E-3</c:v>
                </c:pt>
                <c:pt idx="261">
                  <c:v>-4.4298251077501214E-3</c:v>
                </c:pt>
                <c:pt idx="262">
                  <c:v>-4.431853360635821E-3</c:v>
                </c:pt>
                <c:pt idx="263">
                  <c:v>-4.43286748707867E-3</c:v>
                </c:pt>
                <c:pt idx="264">
                  <c:v>-4.434008379326876E-3</c:v>
                </c:pt>
                <c:pt idx="265">
                  <c:v>-4.4341351451322323E-3</c:v>
                </c:pt>
                <c:pt idx="266">
                  <c:v>-4.4350225057697258E-3</c:v>
                </c:pt>
                <c:pt idx="267">
                  <c:v>-4.4361633980179319E-3</c:v>
                </c:pt>
                <c:pt idx="268">
                  <c:v>-4.4362901638232881E-3</c:v>
                </c:pt>
                <c:pt idx="269">
                  <c:v>-4.4393325431518376E-3</c:v>
                </c:pt>
                <c:pt idx="270">
                  <c:v>-4.4414875618428934E-3</c:v>
                </c:pt>
                <c:pt idx="271">
                  <c:v>-4.4426284540910995E-3</c:v>
                </c:pt>
                <c:pt idx="272">
                  <c:v>-4.450107636607116E-3</c:v>
                </c:pt>
                <c:pt idx="273">
                  <c:v>-4.4502344024124722E-3</c:v>
                </c:pt>
                <c:pt idx="274">
                  <c:v>-4.451248528855322E-3</c:v>
                </c:pt>
                <c:pt idx="275">
                  <c:v>-4.4513752946606783E-3</c:v>
                </c:pt>
                <c:pt idx="276">
                  <c:v>-4.4515020604660345E-3</c:v>
                </c:pt>
                <c:pt idx="277">
                  <c:v>-4.4525161869088843E-3</c:v>
                </c:pt>
                <c:pt idx="278">
                  <c:v>-4.4568262242909952E-3</c:v>
                </c:pt>
                <c:pt idx="279">
                  <c:v>-4.4631645145588065E-3</c:v>
                </c:pt>
                <c:pt idx="280">
                  <c:v>-4.4632912803641627E-3</c:v>
                </c:pt>
                <c:pt idx="281">
                  <c:v>-4.4729254815712351E-3</c:v>
                </c:pt>
                <c:pt idx="282">
                  <c:v>-4.4760946267051399E-3</c:v>
                </c:pt>
                <c:pt idx="283">
                  <c:v>-4.4762213925104962E-3</c:v>
                </c:pt>
                <c:pt idx="284">
                  <c:v>-4.4763481583158524E-3</c:v>
                </c:pt>
                <c:pt idx="285">
                  <c:v>-4.4793905376444018E-3</c:v>
                </c:pt>
                <c:pt idx="286">
                  <c:v>-4.4795173034497581E-3</c:v>
                </c:pt>
                <c:pt idx="287">
                  <c:v>-4.4796440692551143E-3</c:v>
                </c:pt>
                <c:pt idx="288">
                  <c:v>-4.4805314298926079E-3</c:v>
                </c:pt>
                <c:pt idx="289">
                  <c:v>-4.48281321438902E-3</c:v>
                </c:pt>
                <c:pt idx="290">
                  <c:v>-4.4838273408318698E-3</c:v>
                </c:pt>
                <c:pt idx="291">
                  <c:v>-4.495616560729998E-3</c:v>
                </c:pt>
                <c:pt idx="292">
                  <c:v>-4.495616560729998E-3</c:v>
                </c:pt>
                <c:pt idx="293">
                  <c:v>-4.4956799436326762E-3</c:v>
                </c:pt>
                <c:pt idx="294">
                  <c:v>-4.4957433265353543E-3</c:v>
                </c:pt>
                <c:pt idx="295">
                  <c:v>-4.5076593122388379E-3</c:v>
                </c:pt>
                <c:pt idx="296">
                  <c:v>-4.5077860780441941E-3</c:v>
                </c:pt>
                <c:pt idx="297">
                  <c:v>-4.5098143309298937E-3</c:v>
                </c:pt>
                <c:pt idx="298">
                  <c:v>-4.5098143309298937E-3</c:v>
                </c:pt>
                <c:pt idx="299">
                  <c:v>-4.5108284573727436E-3</c:v>
                </c:pt>
                <c:pt idx="300">
                  <c:v>-4.5109552231780998E-3</c:v>
                </c:pt>
                <c:pt idx="301">
                  <c:v>-4.5119693496209496E-3</c:v>
                </c:pt>
                <c:pt idx="302">
                  <c:v>-4.5120961154263058E-3</c:v>
                </c:pt>
                <c:pt idx="303">
                  <c:v>-4.5131102418691556E-3</c:v>
                </c:pt>
                <c:pt idx="304">
                  <c:v>-4.5184344056941163E-3</c:v>
                </c:pt>
                <c:pt idx="305">
                  <c:v>-4.5185611714994725E-3</c:v>
                </c:pt>
                <c:pt idx="306">
                  <c:v>-4.5197020637476786E-3</c:v>
                </c:pt>
                <c:pt idx="307">
                  <c:v>-4.529336264954751E-3</c:v>
                </c:pt>
                <c:pt idx="308">
                  <c:v>-4.529336264954751E-3</c:v>
                </c:pt>
                <c:pt idx="309">
                  <c:v>-4.5293996478574291E-3</c:v>
                </c:pt>
                <c:pt idx="310">
                  <c:v>-4.5294630307601072E-3</c:v>
                </c:pt>
                <c:pt idx="311">
                  <c:v>-4.530477157202957E-3</c:v>
                </c:pt>
                <c:pt idx="312">
                  <c:v>-4.5314912836458068E-3</c:v>
                </c:pt>
                <c:pt idx="313">
                  <c:v>-4.5326321758940129E-3</c:v>
                </c:pt>
                <c:pt idx="314">
                  <c:v>-4.5337730681422189E-3</c:v>
                </c:pt>
                <c:pt idx="315">
                  <c:v>-4.5337730681422189E-3</c:v>
                </c:pt>
                <c:pt idx="316">
                  <c:v>-4.5347871945850687E-3</c:v>
                </c:pt>
                <c:pt idx="317">
                  <c:v>-4.5347871945850687E-3</c:v>
                </c:pt>
                <c:pt idx="318">
                  <c:v>-4.5347871945850687E-3</c:v>
                </c:pt>
                <c:pt idx="319">
                  <c:v>-4.534913960390425E-3</c:v>
                </c:pt>
                <c:pt idx="320">
                  <c:v>-4.5359280868332748E-3</c:v>
                </c:pt>
                <c:pt idx="321">
                  <c:v>-4.5369422132761246E-3</c:v>
                </c:pt>
                <c:pt idx="322">
                  <c:v>-4.5370689790814808E-3</c:v>
                </c:pt>
                <c:pt idx="323">
                  <c:v>-4.5370689790814808E-3</c:v>
                </c:pt>
                <c:pt idx="324">
                  <c:v>-4.5390972319671796E-3</c:v>
                </c:pt>
                <c:pt idx="325">
                  <c:v>-4.5392239977725358E-3</c:v>
                </c:pt>
                <c:pt idx="326">
                  <c:v>-4.5402381242153856E-3</c:v>
                </c:pt>
                <c:pt idx="327">
                  <c:v>-4.5402381242153856E-3</c:v>
                </c:pt>
                <c:pt idx="328">
                  <c:v>-4.5445481615974974E-3</c:v>
                </c:pt>
                <c:pt idx="329">
                  <c:v>-4.5489849647849653E-3</c:v>
                </c:pt>
                <c:pt idx="330">
                  <c:v>-4.5619150769312987E-3</c:v>
                </c:pt>
                <c:pt idx="331">
                  <c:v>-4.5728169361919334E-3</c:v>
                </c:pt>
                <c:pt idx="332">
                  <c:v>-4.5749719548829892E-3</c:v>
                </c:pt>
                <c:pt idx="333">
                  <c:v>-4.7251894342301062E-3</c:v>
                </c:pt>
                <c:pt idx="334">
                  <c:v>-4.7382463121817967E-3</c:v>
                </c:pt>
                <c:pt idx="335">
                  <c:v>-4.7392604386246465E-3</c:v>
                </c:pt>
                <c:pt idx="336">
                  <c:v>-4.7642333022798206E-3</c:v>
                </c:pt>
                <c:pt idx="337">
                  <c:v>-4.7675292132190825E-3</c:v>
                </c:pt>
                <c:pt idx="338">
                  <c:v>-4.7685433396619323E-3</c:v>
                </c:pt>
                <c:pt idx="339">
                  <c:v>-4.7696842319101384E-3</c:v>
                </c:pt>
                <c:pt idx="340">
                  <c:v>-4.7708251241583444E-3</c:v>
                </c:pt>
                <c:pt idx="341">
                  <c:v>-4.7761492879833051E-3</c:v>
                </c:pt>
                <c:pt idx="342">
                  <c:v>-4.781600217613622E-3</c:v>
                </c:pt>
                <c:pt idx="343">
                  <c:v>-4.7817269834189782E-3</c:v>
                </c:pt>
                <c:pt idx="344">
                  <c:v>-4.7826143440564718E-3</c:v>
                </c:pt>
                <c:pt idx="345">
                  <c:v>-4.782741109861828E-3</c:v>
                </c:pt>
                <c:pt idx="346">
                  <c:v>-4.7837552363046779E-3</c:v>
                </c:pt>
                <c:pt idx="347">
                  <c:v>-4.7838820021100341E-3</c:v>
                </c:pt>
                <c:pt idx="348">
                  <c:v>-4.7848961285528839E-3</c:v>
                </c:pt>
                <c:pt idx="349">
                  <c:v>-4.7870511472439398E-3</c:v>
                </c:pt>
                <c:pt idx="350">
                  <c:v>-4.7903470581832017E-3</c:v>
                </c:pt>
                <c:pt idx="351">
                  <c:v>-4.7913611846260515E-3</c:v>
                </c:pt>
                <c:pt idx="352">
                  <c:v>-4.7914879504314077E-3</c:v>
                </c:pt>
                <c:pt idx="353">
                  <c:v>-4.7923753110689004E-3</c:v>
                </c:pt>
                <c:pt idx="354">
                  <c:v>-4.7925020768742567E-3</c:v>
                </c:pt>
                <c:pt idx="355">
                  <c:v>-4.8034039361348913E-3</c:v>
                </c:pt>
                <c:pt idx="356">
                  <c:v>-4.805432189020591E-3</c:v>
                </c:pt>
                <c:pt idx="357">
                  <c:v>-4.8055589548259472E-3</c:v>
                </c:pt>
                <c:pt idx="358">
                  <c:v>-4.8075872077116468E-3</c:v>
                </c:pt>
                <c:pt idx="359">
                  <c:v>-4.8076505906143249E-3</c:v>
                </c:pt>
                <c:pt idx="360">
                  <c:v>-4.8087280999598529E-3</c:v>
                </c:pt>
                <c:pt idx="361">
                  <c:v>-4.8110098844562649E-3</c:v>
                </c:pt>
                <c:pt idx="362">
                  <c:v>-4.8118972450937585E-3</c:v>
                </c:pt>
                <c:pt idx="363">
                  <c:v>-4.8120240108991148E-3</c:v>
                </c:pt>
                <c:pt idx="364">
                  <c:v>-4.8196299592204875E-3</c:v>
                </c:pt>
                <c:pt idx="365">
                  <c:v>-4.8314191791186158E-3</c:v>
                </c:pt>
                <c:pt idx="366">
                  <c:v>-4.8477719680095673E-3</c:v>
                </c:pt>
                <c:pt idx="367">
                  <c:v>-4.8478987338149235E-3</c:v>
                </c:pt>
                <c:pt idx="368">
                  <c:v>-4.8489128602577734E-3</c:v>
                </c:pt>
                <c:pt idx="369">
                  <c:v>-4.8595611879076956E-3</c:v>
                </c:pt>
                <c:pt idx="370">
                  <c:v>-4.8628570988469575E-3</c:v>
                </c:pt>
                <c:pt idx="371">
                  <c:v>-4.8628570988469575E-3</c:v>
                </c:pt>
                <c:pt idx="372">
                  <c:v>-4.8631106304576699E-3</c:v>
                </c:pt>
                <c:pt idx="373">
                  <c:v>-4.8638712252898073E-3</c:v>
                </c:pt>
                <c:pt idx="374">
                  <c:v>-4.8639979910951635E-3</c:v>
                </c:pt>
                <c:pt idx="375">
                  <c:v>-4.8641247569005197E-3</c:v>
                </c:pt>
                <c:pt idx="376">
                  <c:v>-4.8651388833433696E-3</c:v>
                </c:pt>
                <c:pt idx="377">
                  <c:v>-4.8684347942826306E-3</c:v>
                </c:pt>
                <c:pt idx="378">
                  <c:v>-4.8750266161611544E-3</c:v>
                </c:pt>
                <c:pt idx="379">
                  <c:v>-4.875913976798648E-3</c:v>
                </c:pt>
                <c:pt idx="380">
                  <c:v>-4.8760407426040042E-3</c:v>
                </c:pt>
                <c:pt idx="381">
                  <c:v>-4.8888440889449814E-3</c:v>
                </c:pt>
                <c:pt idx="382">
                  <c:v>-4.8889708547503376E-3</c:v>
                </c:pt>
                <c:pt idx="383">
                  <c:v>-4.8932808921324494E-3</c:v>
                </c:pt>
                <c:pt idx="384">
                  <c:v>-4.8934076579378056E-3</c:v>
                </c:pt>
                <c:pt idx="385">
                  <c:v>-4.9020277327020282E-3</c:v>
                </c:pt>
                <c:pt idx="386">
                  <c:v>-4.904182751393084E-3</c:v>
                </c:pt>
                <c:pt idx="387">
                  <c:v>-4.9073518965269897E-3</c:v>
                </c:pt>
                <c:pt idx="388">
                  <c:v>-4.9105210416608945E-3</c:v>
                </c:pt>
                <c:pt idx="389">
                  <c:v>-4.9106478074662507E-3</c:v>
                </c:pt>
                <c:pt idx="390">
                  <c:v>-4.9171128635394183E-3</c:v>
                </c:pt>
                <c:pt idx="391">
                  <c:v>-4.9171128635394183E-3</c:v>
                </c:pt>
                <c:pt idx="392">
                  <c:v>-4.9181269899822681E-3</c:v>
                </c:pt>
                <c:pt idx="393">
                  <c:v>-4.9181269899822681E-3</c:v>
                </c:pt>
                <c:pt idx="394">
                  <c:v>-4.9182537557876244E-3</c:v>
                </c:pt>
                <c:pt idx="395">
                  <c:v>-4.9192678822304733E-3</c:v>
                </c:pt>
                <c:pt idx="396">
                  <c:v>-4.9193312651331514E-3</c:v>
                </c:pt>
                <c:pt idx="397">
                  <c:v>-4.9202820086733231E-3</c:v>
                </c:pt>
                <c:pt idx="398">
                  <c:v>-4.9204087744786794E-3</c:v>
                </c:pt>
                <c:pt idx="399">
                  <c:v>-4.9225637931697352E-3</c:v>
                </c:pt>
                <c:pt idx="400">
                  <c:v>-4.9226905589750914E-3</c:v>
                </c:pt>
                <c:pt idx="401">
                  <c:v>-4.9257329383036409E-3</c:v>
                </c:pt>
                <c:pt idx="402">
                  <c:v>-4.9258597041089971E-3</c:v>
                </c:pt>
                <c:pt idx="403">
                  <c:v>-4.9334656524303699E-3</c:v>
                </c:pt>
                <c:pt idx="404">
                  <c:v>-4.9344797788732197E-3</c:v>
                </c:pt>
                <c:pt idx="405">
                  <c:v>-4.9346065446785759E-3</c:v>
                </c:pt>
                <c:pt idx="406">
                  <c:v>-4.9354939053160695E-3</c:v>
                </c:pt>
                <c:pt idx="407">
                  <c:v>-4.9366347975642755E-3</c:v>
                </c:pt>
                <c:pt idx="408">
                  <c:v>-4.9463957645767042E-3</c:v>
                </c:pt>
                <c:pt idx="409">
                  <c:v>-4.9475366568249102E-3</c:v>
                </c:pt>
                <c:pt idx="410">
                  <c:v>-4.94855078326776E-3</c:v>
                </c:pt>
                <c:pt idx="411">
                  <c:v>-4.9616076612194497E-3</c:v>
                </c:pt>
                <c:pt idx="412">
                  <c:v>-5.1520099008644871E-3</c:v>
                </c:pt>
                <c:pt idx="413">
                  <c:v>-5.154164919555543E-3</c:v>
                </c:pt>
                <c:pt idx="414">
                  <c:v>-5.1551790459983928E-3</c:v>
                </c:pt>
                <c:pt idx="415">
                  <c:v>-5.155305811803749E-3</c:v>
                </c:pt>
                <c:pt idx="416">
                  <c:v>-5.1574608304948049E-3</c:v>
                </c:pt>
                <c:pt idx="417">
                  <c:v>-5.1596158491858607E-3</c:v>
                </c:pt>
                <c:pt idx="418">
                  <c:v>-5.1660809052590274E-3</c:v>
                </c:pt>
                <c:pt idx="419">
                  <c:v>-5.1715318348893452E-3</c:v>
                </c:pt>
                <c:pt idx="420">
                  <c:v>-5.180278675458924E-3</c:v>
                </c:pt>
                <c:pt idx="421">
                  <c:v>-5.1834478205928288E-3</c:v>
                </c:pt>
                <c:pt idx="422">
                  <c:v>-5.183574586398185E-3</c:v>
                </c:pt>
                <c:pt idx="423">
                  <c:v>-5.1845887128410349E-3</c:v>
                </c:pt>
                <c:pt idx="424">
                  <c:v>-5.1857296050892409E-3</c:v>
                </c:pt>
                <c:pt idx="425">
                  <c:v>-5.1900396424713526E-3</c:v>
                </c:pt>
                <c:pt idx="426">
                  <c:v>-5.1998006094837812E-3</c:v>
                </c:pt>
                <c:pt idx="427">
                  <c:v>-5.2029697546176869E-3</c:v>
                </c:pt>
                <c:pt idx="428">
                  <c:v>-5.2030965204230431E-3</c:v>
                </c:pt>
                <c:pt idx="429">
                  <c:v>-5.2115898293819095E-3</c:v>
                </c:pt>
                <c:pt idx="430">
                  <c:v>-5.2150125061265267E-3</c:v>
                </c:pt>
                <c:pt idx="431">
                  <c:v>-5.2158998667640203E-3</c:v>
                </c:pt>
                <c:pt idx="432">
                  <c:v>-5.2193225435086385E-3</c:v>
                </c:pt>
                <c:pt idx="433">
                  <c:v>-5.2213507963943381E-3</c:v>
                </c:pt>
                <c:pt idx="434">
                  <c:v>-5.2302244027692731E-3</c:v>
                </c:pt>
                <c:pt idx="435">
                  <c:v>-5.2377035852852897E-3</c:v>
                </c:pt>
                <c:pt idx="436">
                  <c:v>-5.2442954071638135E-3</c:v>
                </c:pt>
                <c:pt idx="437">
                  <c:v>-5.2453095336066633E-3</c:v>
                </c:pt>
                <c:pt idx="438">
                  <c:v>-5.2496195709887741E-3</c:v>
                </c:pt>
                <c:pt idx="439">
                  <c:v>-5.2527887161226798E-3</c:v>
                </c:pt>
                <c:pt idx="440">
                  <c:v>-5.2539296083708859E-3</c:v>
                </c:pt>
                <c:pt idx="441">
                  <c:v>-5.2582396457529967E-3</c:v>
                </c:pt>
                <c:pt idx="442">
                  <c:v>-5.2603946644440526E-3</c:v>
                </c:pt>
                <c:pt idx="443">
                  <c:v>-5.2605214302494088E-3</c:v>
                </c:pt>
                <c:pt idx="444">
                  <c:v>-5.2702823972618374E-3</c:v>
                </c:pt>
                <c:pt idx="445">
                  <c:v>-5.272310650147537E-3</c:v>
                </c:pt>
                <c:pt idx="446">
                  <c:v>-5.272310650147537E-3</c:v>
                </c:pt>
                <c:pt idx="447">
                  <c:v>-5.2723740330502152E-3</c:v>
                </c:pt>
                <c:pt idx="448">
                  <c:v>-5.2723740330502152E-3</c:v>
                </c:pt>
                <c:pt idx="449">
                  <c:v>-5.2820716171599657E-3</c:v>
                </c:pt>
                <c:pt idx="450">
                  <c:v>-5.2821983829653219E-3</c:v>
                </c:pt>
                <c:pt idx="451">
                  <c:v>-5.2843534016563777E-3</c:v>
                </c:pt>
                <c:pt idx="452">
                  <c:v>-5.2876493125956396E-3</c:v>
                </c:pt>
                <c:pt idx="453">
                  <c:v>-5.2886634390384895E-3</c:v>
                </c:pt>
                <c:pt idx="454">
                  <c:v>-5.3015935511848229E-3</c:v>
                </c:pt>
                <c:pt idx="455">
                  <c:v>-5.3026076776276727E-3</c:v>
                </c:pt>
                <c:pt idx="456">
                  <c:v>-5.3026710605303508E-3</c:v>
                </c:pt>
                <c:pt idx="457">
                  <c:v>-5.3037485698758787E-3</c:v>
                </c:pt>
                <c:pt idx="458">
                  <c:v>-5.3047626963187286E-3</c:v>
                </c:pt>
                <c:pt idx="459">
                  <c:v>-5.3081853730633467E-3</c:v>
                </c:pt>
                <c:pt idx="460">
                  <c:v>-5.3135095368883074E-3</c:v>
                </c:pt>
                <c:pt idx="461">
                  <c:v>-5.3146504291365134E-3</c:v>
                </c:pt>
                <c:pt idx="462">
                  <c:v>-5.3178195742704191E-3</c:v>
                </c:pt>
                <c:pt idx="463">
                  <c:v>-5.3201013587668312E-3</c:v>
                </c:pt>
                <c:pt idx="464">
                  <c:v>-5.323270503900736E-3</c:v>
                </c:pt>
                <c:pt idx="465">
                  <c:v>-5.348243367555911E-3</c:v>
                </c:pt>
                <c:pt idx="466">
                  <c:v>-5.349384259804117E-3</c:v>
                </c:pt>
                <c:pt idx="467">
                  <c:v>-5.3558493158772837E-3</c:v>
                </c:pt>
                <c:pt idx="468">
                  <c:v>-5.5440965368312653E-3</c:v>
                </c:pt>
                <c:pt idx="469">
                  <c:v>-5.5505615929044329E-3</c:v>
                </c:pt>
                <c:pt idx="470">
                  <c:v>-5.5560125225347498E-3</c:v>
                </c:pt>
                <c:pt idx="471">
                  <c:v>-5.5646325972989723E-3</c:v>
                </c:pt>
                <c:pt idx="472">
                  <c:v>-5.5647593631043286E-3</c:v>
                </c:pt>
                <c:pt idx="473">
                  <c:v>-5.5702102927346463E-3</c:v>
                </c:pt>
                <c:pt idx="474">
                  <c:v>-5.5842812971291867E-3</c:v>
                </c:pt>
                <c:pt idx="475">
                  <c:v>-5.5973381750808763E-3</c:v>
                </c:pt>
                <c:pt idx="476">
                  <c:v>-5.6048173575968937E-3</c:v>
                </c:pt>
                <c:pt idx="477">
                  <c:v>-5.6059582498450998E-3</c:v>
                </c:pt>
                <c:pt idx="478">
                  <c:v>-5.6092541607843608E-3</c:v>
                </c:pt>
                <c:pt idx="479">
                  <c:v>-5.6125500717236227E-3</c:v>
                </c:pt>
                <c:pt idx="480">
                  <c:v>-5.625480183869957E-3</c:v>
                </c:pt>
                <c:pt idx="481">
                  <c:v>-5.628776094809218E-3</c:v>
                </c:pt>
                <c:pt idx="482">
                  <c:v>-5.6297902212520678E-3</c:v>
                </c:pt>
                <c:pt idx="483">
                  <c:v>-5.6730173608785378E-3</c:v>
                </c:pt>
                <c:pt idx="484">
                  <c:v>-5.6784049076061775E-3</c:v>
                </c:pt>
                <c:pt idx="485">
                  <c:v>-5.6784682905088556E-3</c:v>
                </c:pt>
                <c:pt idx="486">
                  <c:v>-5.6785316734115337E-3</c:v>
                </c:pt>
                <c:pt idx="487">
                  <c:v>-5.6785950563142118E-3</c:v>
                </c:pt>
                <c:pt idx="488">
                  <c:v>-5.6786584392168899E-3</c:v>
                </c:pt>
                <c:pt idx="489">
                  <c:v>-5.976367933095964E-3</c:v>
                </c:pt>
                <c:pt idx="490">
                  <c:v>-6.0607939594632043E-3</c:v>
                </c:pt>
                <c:pt idx="491">
                  <c:v>-6.0607939594632043E-3</c:v>
                </c:pt>
                <c:pt idx="492">
                  <c:v>-6.0607939594632043E-3</c:v>
                </c:pt>
                <c:pt idx="493">
                  <c:v>-6.1063662664887644E-3</c:v>
                </c:pt>
                <c:pt idx="494">
                  <c:v>-6.1367266768715782E-3</c:v>
                </c:pt>
                <c:pt idx="495">
                  <c:v>-6.3803705547662267E-3</c:v>
                </c:pt>
                <c:pt idx="496">
                  <c:v>-6.4550356141210383E-3</c:v>
                </c:pt>
                <c:pt idx="497">
                  <c:v>-6.4636556888852609E-3</c:v>
                </c:pt>
                <c:pt idx="498">
                  <c:v>-6.4636556888852609E-3</c:v>
                </c:pt>
                <c:pt idx="499">
                  <c:v>-6.4637824546906171E-3</c:v>
                </c:pt>
                <c:pt idx="500">
                  <c:v>-6.4637824546906171E-3</c:v>
                </c:pt>
                <c:pt idx="501">
                  <c:v>-6.5016854304921264E-3</c:v>
                </c:pt>
                <c:pt idx="502">
                  <c:v>-6.5016854304921264E-3</c:v>
                </c:pt>
                <c:pt idx="503">
                  <c:v>-6.5038404491831823E-3</c:v>
                </c:pt>
                <c:pt idx="504">
                  <c:v>-6.5071363601224433E-3</c:v>
                </c:pt>
                <c:pt idx="505">
                  <c:v>-6.5071997430251214E-3</c:v>
                </c:pt>
                <c:pt idx="506">
                  <c:v>-6.5072631259277995E-3</c:v>
                </c:pt>
                <c:pt idx="507">
                  <c:v>-6.7452659254840959E-3</c:v>
                </c:pt>
                <c:pt idx="508">
                  <c:v>-6.760414439224165E-3</c:v>
                </c:pt>
                <c:pt idx="509">
                  <c:v>-6.8482631423360217E-3</c:v>
                </c:pt>
                <c:pt idx="510">
                  <c:v>-6.8525731797181334E-3</c:v>
                </c:pt>
                <c:pt idx="511">
                  <c:v>-6.8854055233053945E-3</c:v>
                </c:pt>
                <c:pt idx="512">
                  <c:v>-6.8854689062080726E-3</c:v>
                </c:pt>
                <c:pt idx="513">
                  <c:v>-6.8855322891107507E-3</c:v>
                </c:pt>
                <c:pt idx="514">
                  <c:v>-6.9197590565569286E-3</c:v>
                </c:pt>
                <c:pt idx="515">
                  <c:v>-6.928379131321152E-3</c:v>
                </c:pt>
                <c:pt idx="516">
                  <c:v>-6.9555070136673811E-3</c:v>
                </c:pt>
                <c:pt idx="517">
                  <c:v>-7.1547194767846763E-3</c:v>
                </c:pt>
                <c:pt idx="518">
                  <c:v>-7.1547828596873544E-3</c:v>
                </c:pt>
                <c:pt idx="519">
                  <c:v>-7.165557953142632E-3</c:v>
                </c:pt>
                <c:pt idx="520">
                  <c:v>-7.2090386243798144E-3</c:v>
                </c:pt>
                <c:pt idx="521">
                  <c:v>-7.2229828629689994E-3</c:v>
                </c:pt>
                <c:pt idx="522">
                  <c:v>-7.2305888112903713E-3</c:v>
                </c:pt>
                <c:pt idx="523">
                  <c:v>-7.233757956424277E-3</c:v>
                </c:pt>
                <c:pt idx="524">
                  <c:v>-7.239335651859951E-3</c:v>
                </c:pt>
                <c:pt idx="525">
                  <c:v>-7.2425047969938566E-3</c:v>
                </c:pt>
                <c:pt idx="526">
                  <c:v>-7.2452936447116936E-3</c:v>
                </c:pt>
                <c:pt idx="527">
                  <c:v>-7.2454204105170499E-3</c:v>
                </c:pt>
                <c:pt idx="528">
                  <c:v>-7.250934723050044E-3</c:v>
                </c:pt>
                <c:pt idx="529">
                  <c:v>-7.2966337958809604E-3</c:v>
                </c:pt>
                <c:pt idx="530">
                  <c:v>-7.3585588917974721E-3</c:v>
                </c:pt>
                <c:pt idx="531">
                  <c:v>-7.3586222747001502E-3</c:v>
                </c:pt>
                <c:pt idx="532">
                  <c:v>-7.3661648401188457E-3</c:v>
                </c:pt>
                <c:pt idx="533">
                  <c:v>-7.5578981207201235E-3</c:v>
                </c:pt>
                <c:pt idx="534">
                  <c:v>-7.6035338106483618E-3</c:v>
                </c:pt>
                <c:pt idx="535">
                  <c:v>-7.6633672707764958E-3</c:v>
                </c:pt>
                <c:pt idx="536">
                  <c:v>-7.6634306536791739E-3</c:v>
                </c:pt>
                <c:pt idx="537">
                  <c:v>-7.663494036581852E-3</c:v>
                </c:pt>
                <c:pt idx="538">
                  <c:v>-7.6987349304708796E-3</c:v>
                </c:pt>
                <c:pt idx="539">
                  <c:v>-7.9632951662493047E-3</c:v>
                </c:pt>
                <c:pt idx="540">
                  <c:v>-7.9665910771885666E-3</c:v>
                </c:pt>
                <c:pt idx="541">
                  <c:v>-7.9665910771885666E-3</c:v>
                </c:pt>
                <c:pt idx="542">
                  <c:v>-7.9666544600912447E-3</c:v>
                </c:pt>
                <c:pt idx="543">
                  <c:v>-7.9666544600912447E-3</c:v>
                </c:pt>
                <c:pt idx="544">
                  <c:v>-7.9667178429939228E-3</c:v>
                </c:pt>
                <c:pt idx="545">
                  <c:v>-7.9667178429939228E-3</c:v>
                </c:pt>
                <c:pt idx="546">
                  <c:v>-8.0046208187954312E-3</c:v>
                </c:pt>
                <c:pt idx="547">
                  <c:v>-8.0046842016981094E-3</c:v>
                </c:pt>
                <c:pt idx="548">
                  <c:v>-8.0047475846007875E-3</c:v>
                </c:pt>
                <c:pt idx="549">
                  <c:v>-8.0716799298288702E-3</c:v>
                </c:pt>
                <c:pt idx="550">
                  <c:v>-8.0717433127315483E-3</c:v>
                </c:pt>
                <c:pt idx="551">
                  <c:v>-8.0718066956342264E-3</c:v>
                </c:pt>
                <c:pt idx="552">
                  <c:v>-8.080933833619873E-3</c:v>
                </c:pt>
                <c:pt idx="553">
                  <c:v>-8.0841029787537787E-3</c:v>
                </c:pt>
                <c:pt idx="554">
                  <c:v>-8.1068574408152197E-3</c:v>
                </c:pt>
                <c:pt idx="555">
                  <c:v>-8.1090758424089537E-3</c:v>
                </c:pt>
                <c:pt idx="556">
                  <c:v>-8.3908762277158239E-3</c:v>
                </c:pt>
                <c:pt idx="557">
                  <c:v>-8.390939610618502E-3</c:v>
                </c:pt>
                <c:pt idx="558">
                  <c:v>-8.4281453744905512E-3</c:v>
                </c:pt>
                <c:pt idx="559">
                  <c:v>-8.4282087573932293E-3</c:v>
                </c:pt>
                <c:pt idx="560">
                  <c:v>-8.4282721402959074E-3</c:v>
                </c:pt>
                <c:pt idx="561">
                  <c:v>-8.430300393181607E-3</c:v>
                </c:pt>
                <c:pt idx="562">
                  <c:v>-8.4303637760842851E-3</c:v>
                </c:pt>
                <c:pt idx="563">
                  <c:v>-8.4313145196244568E-3</c:v>
                </c:pt>
                <c:pt idx="564">
                  <c:v>-8.4313779025271349E-3</c:v>
                </c:pt>
                <c:pt idx="565">
                  <c:v>-8.4314412854298131E-3</c:v>
                </c:pt>
                <c:pt idx="566">
                  <c:v>-8.4517238142868076E-3</c:v>
                </c:pt>
                <c:pt idx="567">
                  <c:v>-8.5519955663235746E-3</c:v>
                </c:pt>
                <c:pt idx="568">
                  <c:v>-8.7490530107498139E-3</c:v>
                </c:pt>
                <c:pt idx="569">
                  <c:v>-8.7523489216890741E-3</c:v>
                </c:pt>
                <c:pt idx="570">
                  <c:v>-8.756215278752439E-3</c:v>
                </c:pt>
                <c:pt idx="571">
                  <c:v>-8.756215278752439E-3</c:v>
                </c:pt>
                <c:pt idx="572">
                  <c:v>-8.7562786616551171E-3</c:v>
                </c:pt>
                <c:pt idx="573">
                  <c:v>-8.7633775467550658E-3</c:v>
                </c:pt>
                <c:pt idx="574">
                  <c:v>-8.763440929657744E-3</c:v>
                </c:pt>
                <c:pt idx="575">
                  <c:v>-8.7635043125604221E-3</c:v>
                </c:pt>
                <c:pt idx="576">
                  <c:v>-8.77896974081388E-3</c:v>
                </c:pt>
                <c:pt idx="577">
                  <c:v>-8.7790331237165582E-3</c:v>
                </c:pt>
                <c:pt idx="578">
                  <c:v>-8.8330987397009855E-3</c:v>
                </c:pt>
                <c:pt idx="579">
                  <c:v>-8.8331621226036636E-3</c:v>
                </c:pt>
                <c:pt idx="580">
                  <c:v>-8.8401342418982544E-3</c:v>
                </c:pt>
                <c:pt idx="581">
                  <c:v>-8.8509093353535337E-3</c:v>
                </c:pt>
                <c:pt idx="582">
                  <c:v>-8.8541418633901175E-3</c:v>
                </c:pt>
                <c:pt idx="583">
                  <c:v>-8.8542052462927956E-3</c:v>
                </c:pt>
                <c:pt idx="584">
                  <c:v>-8.8780372176997628E-3</c:v>
                </c:pt>
                <c:pt idx="585">
                  <c:v>-8.8812063628336685E-3</c:v>
                </c:pt>
                <c:pt idx="586">
                  <c:v>-8.8812063628336685E-3</c:v>
                </c:pt>
                <c:pt idx="587">
                  <c:v>-8.8845022737729304E-3</c:v>
                </c:pt>
                <c:pt idx="588">
                  <c:v>-8.8845022737729304E-3</c:v>
                </c:pt>
                <c:pt idx="589">
                  <c:v>-8.8981929807514029E-3</c:v>
                </c:pt>
                <c:pt idx="590">
                  <c:v>-8.898256363654081E-3</c:v>
                </c:pt>
                <c:pt idx="591">
                  <c:v>-8.8983197465567591E-3</c:v>
                </c:pt>
                <c:pt idx="592">
                  <c:v>-9.213713070283026E-3</c:v>
                </c:pt>
                <c:pt idx="593">
                  <c:v>-9.2138398360883823E-3</c:v>
                </c:pt>
                <c:pt idx="594">
                  <c:v>-9.2805186497057508E-3</c:v>
                </c:pt>
                <c:pt idx="595">
                  <c:v>-9.3177877964804798E-3</c:v>
                </c:pt>
                <c:pt idx="596">
                  <c:v>-9.6051658772230222E-3</c:v>
                </c:pt>
                <c:pt idx="597">
                  <c:v>-9.6487733142655609E-3</c:v>
                </c:pt>
                <c:pt idx="598">
                  <c:v>-9.648836697168239E-3</c:v>
                </c:pt>
                <c:pt idx="599">
                  <c:v>-9.6535270319664194E-3</c:v>
                </c:pt>
                <c:pt idx="600">
                  <c:v>-9.6535904148690975E-3</c:v>
                </c:pt>
                <c:pt idx="601">
                  <c:v>-9.6696896721493366E-3</c:v>
                </c:pt>
                <c:pt idx="602">
                  <c:v>-9.6697530550520147E-3</c:v>
                </c:pt>
                <c:pt idx="603">
                  <c:v>-1.0027169243253867E-2</c:v>
                </c:pt>
                <c:pt idx="604">
                  <c:v>-1.0029260879042245E-2</c:v>
                </c:pt>
                <c:pt idx="605">
                  <c:v>-1.0029324261944923E-2</c:v>
                </c:pt>
                <c:pt idx="606">
                  <c:v>-1.0029387644847601E-2</c:v>
                </c:pt>
                <c:pt idx="607">
                  <c:v>-1.0029451027750279E-2</c:v>
                </c:pt>
                <c:pt idx="608">
                  <c:v>-1.0033254001910966E-2</c:v>
                </c:pt>
                <c:pt idx="609">
                  <c:v>-1.0034331511256494E-2</c:v>
                </c:pt>
                <c:pt idx="610">
                  <c:v>-1.0034394894159172E-2</c:v>
                </c:pt>
                <c:pt idx="611">
                  <c:v>-1.0386677067244098E-2</c:v>
                </c:pt>
                <c:pt idx="612">
                  <c:v>-1.0421410897911701E-2</c:v>
                </c:pt>
                <c:pt idx="613">
                  <c:v>-1.0421410897911701E-2</c:v>
                </c:pt>
                <c:pt idx="614">
                  <c:v>-1.0421474280814379E-2</c:v>
                </c:pt>
                <c:pt idx="615">
                  <c:v>-1.0421537663717057E-2</c:v>
                </c:pt>
                <c:pt idx="616">
                  <c:v>-1.0421537663717057E-2</c:v>
                </c:pt>
                <c:pt idx="617">
                  <c:v>-1.0425720935293812E-2</c:v>
                </c:pt>
                <c:pt idx="618">
                  <c:v>-1.0445813315442773E-2</c:v>
                </c:pt>
                <c:pt idx="619">
                  <c:v>-1.0445813315442773E-2</c:v>
                </c:pt>
                <c:pt idx="620">
                  <c:v>-1.0445876698345451E-2</c:v>
                </c:pt>
                <c:pt idx="621">
                  <c:v>-1.0445876698345451E-2</c:v>
                </c:pt>
                <c:pt idx="622">
                  <c:v>-1.0445876698345451E-2</c:v>
                </c:pt>
                <c:pt idx="623">
                  <c:v>-1.0445876698345451E-2</c:v>
                </c:pt>
                <c:pt idx="624">
                  <c:v>-1.0445940081248129E-2</c:v>
                </c:pt>
                <c:pt idx="625">
                  <c:v>-1.0445940081248129E-2</c:v>
                </c:pt>
                <c:pt idx="626">
                  <c:v>-1.0445940081248129E-2</c:v>
                </c:pt>
                <c:pt idx="627">
                  <c:v>-1.0445940081248129E-2</c:v>
                </c:pt>
                <c:pt idx="628">
                  <c:v>-1.0446003464150807E-2</c:v>
                </c:pt>
                <c:pt idx="629">
                  <c:v>-1.0446066847053485E-2</c:v>
                </c:pt>
                <c:pt idx="630">
                  <c:v>-1.0446130229956163E-2</c:v>
                </c:pt>
                <c:pt idx="631">
                  <c:v>-1.0450313501532919E-2</c:v>
                </c:pt>
                <c:pt idx="632">
                  <c:v>-1.0450376884435597E-2</c:v>
                </c:pt>
                <c:pt idx="633">
                  <c:v>-1.0450440267338275E-2</c:v>
                </c:pt>
                <c:pt idx="634">
                  <c:v>-1.0450503650240953E-2</c:v>
                </c:pt>
                <c:pt idx="635">
                  <c:v>-1.0472243985859544E-2</c:v>
                </c:pt>
                <c:pt idx="636">
                  <c:v>-1.0474462387453278E-2</c:v>
                </c:pt>
                <c:pt idx="637">
                  <c:v>-1.0474462387453278E-2</c:v>
                </c:pt>
                <c:pt idx="638">
                  <c:v>-1.0474525770355956E-2</c:v>
                </c:pt>
                <c:pt idx="639">
                  <c:v>-1.0474525770355956E-2</c:v>
                </c:pt>
                <c:pt idx="640">
                  <c:v>-1.0474589153258634E-2</c:v>
                </c:pt>
                <c:pt idx="641">
                  <c:v>-1.0474589153258634E-2</c:v>
                </c:pt>
                <c:pt idx="642">
                  <c:v>-1.0475603279701484E-2</c:v>
                </c:pt>
                <c:pt idx="643">
                  <c:v>-1.0475666662604162E-2</c:v>
                </c:pt>
                <c:pt idx="644">
                  <c:v>-1.0485364246713912E-2</c:v>
                </c:pt>
                <c:pt idx="645">
                  <c:v>-1.0485364246713912E-2</c:v>
                </c:pt>
                <c:pt idx="646">
                  <c:v>-1.048542762961659E-2</c:v>
                </c:pt>
                <c:pt idx="647">
                  <c:v>-1.048542762961659E-2</c:v>
                </c:pt>
                <c:pt idx="648">
                  <c:v>-1.0485491012519268E-2</c:v>
                </c:pt>
                <c:pt idx="649">
                  <c:v>-1.0485491012519268E-2</c:v>
                </c:pt>
                <c:pt idx="650">
                  <c:v>-1.0773312773580559E-2</c:v>
                </c:pt>
                <c:pt idx="651">
                  <c:v>-1.080044065592679E-2</c:v>
                </c:pt>
                <c:pt idx="652">
                  <c:v>-1.0801581548174994E-2</c:v>
                </c:pt>
                <c:pt idx="653">
                  <c:v>-1.0801581548174994E-2</c:v>
                </c:pt>
                <c:pt idx="654">
                  <c:v>-1.0801644931077672E-2</c:v>
                </c:pt>
                <c:pt idx="655">
                  <c:v>-1.0801644931077672E-2</c:v>
                </c:pt>
                <c:pt idx="656">
                  <c:v>-1.0807032477805312E-2</c:v>
                </c:pt>
                <c:pt idx="657">
                  <c:v>-1.0868387127597721E-2</c:v>
                </c:pt>
                <c:pt idx="658">
                  <c:v>-1.0868387127597721E-2</c:v>
                </c:pt>
                <c:pt idx="659">
                  <c:v>-1.0868513893403077E-2</c:v>
                </c:pt>
                <c:pt idx="660">
                  <c:v>-1.0868513893403077E-2</c:v>
                </c:pt>
                <c:pt idx="661">
                  <c:v>-1.0900205344742132E-2</c:v>
                </c:pt>
                <c:pt idx="662">
                  <c:v>-1.1183907217129344E-2</c:v>
                </c:pt>
                <c:pt idx="663">
                  <c:v>-1.1183907217129344E-2</c:v>
                </c:pt>
                <c:pt idx="664">
                  <c:v>-1.1215345136857686E-2</c:v>
                </c:pt>
                <c:pt idx="665">
                  <c:v>-1.1216422646203214E-2</c:v>
                </c:pt>
                <c:pt idx="666">
                  <c:v>-1.1243550528549445E-2</c:v>
                </c:pt>
                <c:pt idx="667">
                  <c:v>-1.1243613911452123E-2</c:v>
                </c:pt>
                <c:pt idx="668">
                  <c:v>-1.1243677294354801E-2</c:v>
                </c:pt>
                <c:pt idx="669">
                  <c:v>-1.1246656290780671E-2</c:v>
                </c:pt>
                <c:pt idx="670">
                  <c:v>-1.1246719673683349E-2</c:v>
                </c:pt>
                <c:pt idx="671">
                  <c:v>-1.1246783056586027E-2</c:v>
                </c:pt>
                <c:pt idx="672">
                  <c:v>-1.1246846439488705E-2</c:v>
                </c:pt>
                <c:pt idx="673">
                  <c:v>-1.1248811309471727E-2</c:v>
                </c:pt>
                <c:pt idx="674">
                  <c:v>-1.1282531013696482E-2</c:v>
                </c:pt>
                <c:pt idx="675">
                  <c:v>-1.1282531013696482E-2</c:v>
                </c:pt>
                <c:pt idx="676">
                  <c:v>-1.1541260022428518E-2</c:v>
                </c:pt>
                <c:pt idx="677">
                  <c:v>-1.1570542923465805E-2</c:v>
                </c:pt>
                <c:pt idx="678">
                  <c:v>-1.1667011701341887E-2</c:v>
                </c:pt>
                <c:pt idx="679">
                  <c:v>-1.1668089210687413E-2</c:v>
                </c:pt>
                <c:pt idx="680">
                  <c:v>-1.2021131978604478E-2</c:v>
                </c:pt>
                <c:pt idx="681">
                  <c:v>-1.2021195361507156E-2</c:v>
                </c:pt>
                <c:pt idx="682">
                  <c:v>-1.2021258744409834E-2</c:v>
                </c:pt>
                <c:pt idx="683">
                  <c:v>-1.2037991830716854E-2</c:v>
                </c:pt>
                <c:pt idx="684">
                  <c:v>-1.2037991830716854E-2</c:v>
                </c:pt>
                <c:pt idx="685">
                  <c:v>-1.2038055213619532E-2</c:v>
                </c:pt>
                <c:pt idx="686">
                  <c:v>-1.2038055213619532E-2</c:v>
                </c:pt>
                <c:pt idx="687">
                  <c:v>-1.2038118596522211E-2</c:v>
                </c:pt>
                <c:pt idx="688">
                  <c:v>-1.2038181979424889E-2</c:v>
                </c:pt>
                <c:pt idx="689">
                  <c:v>-1.2039069340062382E-2</c:v>
                </c:pt>
                <c:pt idx="690">
                  <c:v>-1.204014684940791E-2</c:v>
                </c:pt>
                <c:pt idx="691">
                  <c:v>-1.2040210232310588E-2</c:v>
                </c:pt>
                <c:pt idx="692">
                  <c:v>-1.2040210232310588E-2</c:v>
                </c:pt>
                <c:pt idx="693">
                  <c:v>-1.2040210232310588E-2</c:v>
                </c:pt>
                <c:pt idx="694">
                  <c:v>-1.206125335599972E-2</c:v>
                </c:pt>
                <c:pt idx="695">
                  <c:v>-1.2373097237176013E-2</c:v>
                </c:pt>
                <c:pt idx="696">
                  <c:v>-1.2395915082140132E-2</c:v>
                </c:pt>
                <c:pt idx="697">
                  <c:v>-1.2406816941400767E-2</c:v>
                </c:pt>
                <c:pt idx="698">
                  <c:v>-1.2410556532658774E-2</c:v>
                </c:pt>
                <c:pt idx="699">
                  <c:v>-1.2410619915561453E-2</c:v>
                </c:pt>
                <c:pt idx="700">
                  <c:v>-1.2410683298464131E-2</c:v>
                </c:pt>
                <c:pt idx="701">
                  <c:v>-1.2410746681366809E-2</c:v>
                </c:pt>
                <c:pt idx="702">
                  <c:v>-1.2410810064269487E-2</c:v>
                </c:pt>
                <c:pt idx="703">
                  <c:v>-1.2410873447172165E-2</c:v>
                </c:pt>
                <c:pt idx="704">
                  <c:v>-1.3220780177593034E-2</c:v>
                </c:pt>
                <c:pt idx="705">
                  <c:v>-1.3220780177593034E-2</c:v>
                </c:pt>
                <c:pt idx="706">
                  <c:v>-1.3220780177593034E-2</c:v>
                </c:pt>
                <c:pt idx="707">
                  <c:v>-1.3220843560495712E-2</c:v>
                </c:pt>
                <c:pt idx="708">
                  <c:v>-1.3220843560495712E-2</c:v>
                </c:pt>
                <c:pt idx="709">
                  <c:v>-1.3220843560495712E-2</c:v>
                </c:pt>
                <c:pt idx="710">
                  <c:v>-1.3631247855336464E-2</c:v>
                </c:pt>
                <c:pt idx="711">
                  <c:v>-1.3631247855336464E-2</c:v>
                </c:pt>
                <c:pt idx="712">
                  <c:v>-1.3631247855336464E-2</c:v>
                </c:pt>
                <c:pt idx="713">
                  <c:v>-1.3892258648564913E-2</c:v>
                </c:pt>
                <c:pt idx="714">
                  <c:v>-1.3892322031467591E-2</c:v>
                </c:pt>
                <c:pt idx="715">
                  <c:v>-1.3933204003694971E-2</c:v>
                </c:pt>
                <c:pt idx="716">
                  <c:v>-1.3933267386597649E-2</c:v>
                </c:pt>
                <c:pt idx="717">
                  <c:v>-1.3977191738153578E-2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3D-44BC-B92B-97953B1EBBF8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3D-44BC-B92B-97953B1EB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536"/>
        <c:axId val="1"/>
      </c:scatterChart>
      <c:valAx>
        <c:axId val="84687253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55-4B9D-B1FF-D87DE5C2AD93}"/>
            </c:ext>
          </c:extLst>
        </c:ser>
        <c:ser>
          <c:idx val="3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  <c:pt idx="681">
                  <c:v>-1.1646567276329733E-2</c:v>
                </c:pt>
                <c:pt idx="682">
                  <c:v>-1.171638275263831E-2</c:v>
                </c:pt>
                <c:pt idx="683">
                  <c:v>-1.2667687849898357E-2</c:v>
                </c:pt>
                <c:pt idx="684">
                  <c:v>-1.1267687848885544E-2</c:v>
                </c:pt>
                <c:pt idx="685">
                  <c:v>-1.1627503401541617E-2</c:v>
                </c:pt>
                <c:pt idx="686">
                  <c:v>-1.1227503404370509E-2</c:v>
                </c:pt>
                <c:pt idx="687">
                  <c:v>-1.1787318951974157E-2</c:v>
                </c:pt>
                <c:pt idx="688">
                  <c:v>-1.154713450523559E-2</c:v>
                </c:pt>
                <c:pt idx="689">
                  <c:v>-1.1184552204213105E-2</c:v>
                </c:pt>
                <c:pt idx="690">
                  <c:v>-1.1201416549738497E-2</c:v>
                </c:pt>
                <c:pt idx="691">
                  <c:v>-1.1461232097644825E-2</c:v>
                </c:pt>
                <c:pt idx="692">
                  <c:v>-1.1361232100171037E-2</c:v>
                </c:pt>
                <c:pt idx="693">
                  <c:v>-1.1161232097947504E-2</c:v>
                </c:pt>
                <c:pt idx="694">
                  <c:v>-1.1479994813271333E-2</c:v>
                </c:pt>
                <c:pt idx="696">
                  <c:v>-1.189609851280693E-2</c:v>
                </c:pt>
                <c:pt idx="698">
                  <c:v>-1.1963490971538704E-2</c:v>
                </c:pt>
                <c:pt idx="699">
                  <c:v>-1.1723306415660772E-2</c:v>
                </c:pt>
                <c:pt idx="700">
                  <c:v>-1.1983121941739228E-2</c:v>
                </c:pt>
                <c:pt idx="701">
                  <c:v>-1.1842937215988059E-2</c:v>
                </c:pt>
                <c:pt idx="702">
                  <c:v>-1.1802752786024939E-2</c:v>
                </c:pt>
                <c:pt idx="703">
                  <c:v>-1.176256835606182E-2</c:v>
                </c:pt>
                <c:pt idx="704">
                  <c:v>-1.3585666398284957E-2</c:v>
                </c:pt>
                <c:pt idx="705">
                  <c:v>-1.2585666401719209E-2</c:v>
                </c:pt>
                <c:pt idx="706">
                  <c:v>-1.2585666401719209E-2</c:v>
                </c:pt>
                <c:pt idx="707">
                  <c:v>-1.2945481947099324E-2</c:v>
                </c:pt>
                <c:pt idx="708">
                  <c:v>-1.2945481947099324E-2</c:v>
                </c:pt>
                <c:pt idx="709">
                  <c:v>-1.0945481946691871E-2</c:v>
                </c:pt>
                <c:pt idx="710">
                  <c:v>-1.4751168229850009E-2</c:v>
                </c:pt>
                <c:pt idx="711">
                  <c:v>-1.3751168065937236E-2</c:v>
                </c:pt>
                <c:pt idx="712">
                  <c:v>-1.3751168065937236E-2</c:v>
                </c:pt>
                <c:pt idx="713">
                  <c:v>-1.3671603206603322E-2</c:v>
                </c:pt>
                <c:pt idx="714">
                  <c:v>-1.3531418480852153E-2</c:v>
                </c:pt>
                <c:pt idx="715">
                  <c:v>-1.3612448397907428E-2</c:v>
                </c:pt>
                <c:pt idx="716">
                  <c:v>-1.3572263946116436E-2</c:v>
                </c:pt>
                <c:pt idx="717">
                  <c:v>-1.7524440103443339E-2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55-4B9D-B1FF-D87DE5C2AD93}"/>
            </c:ext>
          </c:extLst>
        </c:ser>
        <c:ser>
          <c:idx val="4"/>
          <c:order val="2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3'!$L$21:$L$1701</c:f>
              <c:numCache>
                <c:formatCode>General</c:formatCode>
                <c:ptCount val="1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  <c:pt idx="695">
                  <c:v>-1.6110650693008211E-2</c:v>
                </c:pt>
                <c:pt idx="697">
                  <c:v>-1.714993329369463E-2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55-4B9D-B1FF-D87DE5C2AD93}"/>
            </c:ext>
          </c:extLst>
        </c:ser>
        <c:ser>
          <c:idx val="5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3'!$M$21:$M$1701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55-4B9D-B1FF-D87DE5C2AD93}"/>
            </c:ext>
          </c:extLst>
        </c:ser>
        <c:ser>
          <c:idx val="6"/>
          <c:order val="4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3'!$N$21:$N$1701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55-4B9D-B1FF-D87DE5C2AD93}"/>
            </c:ext>
          </c:extLst>
        </c:ser>
        <c:ser>
          <c:idx val="7"/>
          <c:order val="5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  <c:pt idx="681">
                  <c:v>103761</c:v>
                </c:pt>
                <c:pt idx="682">
                  <c:v>103761.5</c:v>
                </c:pt>
                <c:pt idx="683">
                  <c:v>103893.5</c:v>
                </c:pt>
                <c:pt idx="684">
                  <c:v>103893.5</c:v>
                </c:pt>
                <c:pt idx="685">
                  <c:v>103894</c:v>
                </c:pt>
                <c:pt idx="686">
                  <c:v>103894</c:v>
                </c:pt>
                <c:pt idx="687">
                  <c:v>103894.5</c:v>
                </c:pt>
                <c:pt idx="688">
                  <c:v>103895</c:v>
                </c:pt>
                <c:pt idx="689">
                  <c:v>103902</c:v>
                </c:pt>
                <c:pt idx="690">
                  <c:v>103910.5</c:v>
                </c:pt>
                <c:pt idx="691">
                  <c:v>103911</c:v>
                </c:pt>
                <c:pt idx="692">
                  <c:v>103911</c:v>
                </c:pt>
                <c:pt idx="693">
                  <c:v>103911</c:v>
                </c:pt>
                <c:pt idx="694">
                  <c:v>104077</c:v>
                </c:pt>
                <c:pt idx="695">
                  <c:v>106537</c:v>
                </c:pt>
                <c:pt idx="696">
                  <c:v>106717</c:v>
                </c:pt>
                <c:pt idx="697">
                  <c:v>106803</c:v>
                </c:pt>
                <c:pt idx="698">
                  <c:v>106832.5</c:v>
                </c:pt>
                <c:pt idx="699">
                  <c:v>106833</c:v>
                </c:pt>
                <c:pt idx="700">
                  <c:v>106833.5</c:v>
                </c:pt>
                <c:pt idx="701">
                  <c:v>106834</c:v>
                </c:pt>
                <c:pt idx="702">
                  <c:v>106834.5</c:v>
                </c:pt>
                <c:pt idx="703">
                  <c:v>106835</c:v>
                </c:pt>
                <c:pt idx="704">
                  <c:v>113224</c:v>
                </c:pt>
                <c:pt idx="705">
                  <c:v>113224</c:v>
                </c:pt>
                <c:pt idx="706">
                  <c:v>113224</c:v>
                </c:pt>
                <c:pt idx="707">
                  <c:v>113224.5</c:v>
                </c:pt>
                <c:pt idx="708">
                  <c:v>113224.5</c:v>
                </c:pt>
                <c:pt idx="709">
                  <c:v>113224.5</c:v>
                </c:pt>
                <c:pt idx="710">
                  <c:v>116462</c:v>
                </c:pt>
                <c:pt idx="711">
                  <c:v>116462</c:v>
                </c:pt>
                <c:pt idx="712">
                  <c:v>116462</c:v>
                </c:pt>
                <c:pt idx="713">
                  <c:v>118521</c:v>
                </c:pt>
                <c:pt idx="714">
                  <c:v>118521.5</c:v>
                </c:pt>
                <c:pt idx="715">
                  <c:v>118844</c:v>
                </c:pt>
                <c:pt idx="716">
                  <c:v>118844.5</c:v>
                </c:pt>
                <c:pt idx="717">
                  <c:v>119191</c:v>
                </c:pt>
              </c:numCache>
            </c:numRef>
          </c:xVal>
          <c:yVal>
            <c:numRef>
              <c:f>'Active 3'!$O$21:$O$1701</c:f>
              <c:numCache>
                <c:formatCode>General</c:formatCode>
                <c:ptCount val="1681"/>
                <c:pt idx="0">
                  <c:v>1.1289188400226571E-3</c:v>
                </c:pt>
                <c:pt idx="1">
                  <c:v>1.1277779477744513E-3</c:v>
                </c:pt>
                <c:pt idx="2">
                  <c:v>1.0822690236515695E-3</c:v>
                </c:pt>
                <c:pt idx="3">
                  <c:v>5.970095207479721E-4</c:v>
                </c:pt>
                <c:pt idx="4">
                  <c:v>-1.4463382348857347E-4</c:v>
                </c:pt>
                <c:pt idx="5">
                  <c:v>-9.8978144779846965E-4</c:v>
                </c:pt>
                <c:pt idx="6">
                  <c:v>-9.9295059293237533E-4</c:v>
                </c:pt>
                <c:pt idx="7">
                  <c:v>-9.9409148518058137E-4</c:v>
                </c:pt>
                <c:pt idx="8">
                  <c:v>-9.9510561162343076E-4</c:v>
                </c:pt>
                <c:pt idx="9">
                  <c:v>-1.2984561838408574E-3</c:v>
                </c:pt>
                <c:pt idx="10">
                  <c:v>-1.2984561838408574E-3</c:v>
                </c:pt>
                <c:pt idx="11">
                  <c:v>-1.3027662212229687E-3</c:v>
                </c:pt>
                <c:pt idx="12">
                  <c:v>-1.3027662212229687E-3</c:v>
                </c:pt>
                <c:pt idx="13">
                  <c:v>-1.6232301771634846E-3</c:v>
                </c:pt>
                <c:pt idx="14">
                  <c:v>-1.6528933756168392E-3</c:v>
                </c:pt>
                <c:pt idx="15">
                  <c:v>-1.6530201414221954E-3</c:v>
                </c:pt>
                <c:pt idx="16">
                  <c:v>-1.6540342678650452E-3</c:v>
                </c:pt>
                <c:pt idx="17">
                  <c:v>-1.6667108484006666E-3</c:v>
                </c:pt>
                <c:pt idx="18">
                  <c:v>-1.6710208857827783E-3</c:v>
                </c:pt>
                <c:pt idx="19">
                  <c:v>-1.6731759044738338E-3</c:v>
                </c:pt>
                <c:pt idx="20">
                  <c:v>-1.7294599220519942E-3</c:v>
                </c:pt>
                <c:pt idx="21">
                  <c:v>-1.7360517439305172E-3</c:v>
                </c:pt>
                <c:pt idx="22">
                  <c:v>-1.7717997010409706E-3</c:v>
                </c:pt>
                <c:pt idx="23">
                  <c:v>-1.773954719732026E-3</c:v>
                </c:pt>
                <c:pt idx="24">
                  <c:v>-1.7782647571141373E-3</c:v>
                </c:pt>
                <c:pt idx="25">
                  <c:v>-2.0738826152048345E-3</c:v>
                </c:pt>
                <c:pt idx="26">
                  <c:v>-2.0760376338958904E-3</c:v>
                </c:pt>
                <c:pt idx="27">
                  <c:v>-2.0967004601689537E-3</c:v>
                </c:pt>
                <c:pt idx="28">
                  <c:v>-2.0977145866118035E-3</c:v>
                </c:pt>
                <c:pt idx="29">
                  <c:v>-2.0988554788600095E-3</c:v>
                </c:pt>
                <c:pt idx="30">
                  <c:v>-2.1758023227112329E-3</c:v>
                </c:pt>
                <c:pt idx="31">
                  <c:v>-2.2050852237485191E-3</c:v>
                </c:pt>
                <c:pt idx="32">
                  <c:v>-2.5288450906282962E-3</c:v>
                </c:pt>
                <c:pt idx="33">
                  <c:v>-2.5321410015675581E-3</c:v>
                </c:pt>
                <c:pt idx="34">
                  <c:v>-2.5515361697870591E-3</c:v>
                </c:pt>
                <c:pt idx="35">
                  <c:v>-2.567888958678011E-3</c:v>
                </c:pt>
                <c:pt idx="36">
                  <c:v>-2.5700439773690665E-3</c:v>
                </c:pt>
                <c:pt idx="37">
                  <c:v>-2.580882453727023E-3</c:v>
                </c:pt>
                <c:pt idx="38">
                  <c:v>-2.6242363591588492E-3</c:v>
                </c:pt>
                <c:pt idx="39">
                  <c:v>-2.8460765185322288E-3</c:v>
                </c:pt>
                <c:pt idx="40">
                  <c:v>-2.8461399014349069E-3</c:v>
                </c:pt>
                <c:pt idx="41">
                  <c:v>-2.8536824668536015E-3</c:v>
                </c:pt>
                <c:pt idx="42">
                  <c:v>-2.8537458497562796E-3</c:v>
                </c:pt>
                <c:pt idx="43">
                  <c:v>-2.8829653678908874E-3</c:v>
                </c:pt>
                <c:pt idx="44">
                  <c:v>-2.8830287507935655E-3</c:v>
                </c:pt>
                <c:pt idx="45">
                  <c:v>-2.9578205759537334E-3</c:v>
                </c:pt>
                <c:pt idx="46">
                  <c:v>-2.9578205759537334E-3</c:v>
                </c:pt>
                <c:pt idx="47">
                  <c:v>-2.9740465990393296E-3</c:v>
                </c:pt>
                <c:pt idx="48">
                  <c:v>-2.9816525473607023E-3</c:v>
                </c:pt>
                <c:pt idx="49">
                  <c:v>-3.2643402933050653E-3</c:v>
                </c:pt>
                <c:pt idx="50">
                  <c:v>-3.271946241626438E-3</c:v>
                </c:pt>
                <c:pt idx="51">
                  <c:v>-3.2967923394762568E-3</c:v>
                </c:pt>
                <c:pt idx="52">
                  <c:v>-3.2989473581673126E-3</c:v>
                </c:pt>
                <c:pt idx="53">
                  <c:v>-3.2990741239726689E-3</c:v>
                </c:pt>
                <c:pt idx="54">
                  <c:v>-3.2999614846101625E-3</c:v>
                </c:pt>
                <c:pt idx="55">
                  <c:v>-3.3000882504155187E-3</c:v>
                </c:pt>
                <c:pt idx="56">
                  <c:v>-3.3011023768583685E-3</c:v>
                </c:pt>
                <c:pt idx="57">
                  <c:v>-3.3064265406833292E-3</c:v>
                </c:pt>
                <c:pt idx="58">
                  <c:v>-3.3065533064886854E-3</c:v>
                </c:pt>
                <c:pt idx="59">
                  <c:v>-3.3087083251797413E-3</c:v>
                </c:pt>
                <c:pt idx="60">
                  <c:v>-3.3161875076957578E-3</c:v>
                </c:pt>
                <c:pt idx="61">
                  <c:v>-3.3313994043385042E-3</c:v>
                </c:pt>
                <c:pt idx="62">
                  <c:v>-3.3313994043385042E-3</c:v>
                </c:pt>
                <c:pt idx="63">
                  <c:v>-3.3315261701438604E-3</c:v>
                </c:pt>
                <c:pt idx="64">
                  <c:v>-3.3325402965867102E-3</c:v>
                </c:pt>
                <c:pt idx="65">
                  <c:v>-3.3335544230295592E-3</c:v>
                </c:pt>
                <c:pt idx="66">
                  <c:v>-3.3336811888349154E-3</c:v>
                </c:pt>
                <c:pt idx="67">
                  <c:v>-3.3346953152777652E-3</c:v>
                </c:pt>
                <c:pt idx="68">
                  <c:v>-3.3444562822901938E-3</c:v>
                </c:pt>
                <c:pt idx="69">
                  <c:v>-3.3520622306115674E-3</c:v>
                </c:pt>
                <c:pt idx="70">
                  <c:v>-3.3532031228597735E-3</c:v>
                </c:pt>
                <c:pt idx="71">
                  <c:v>-3.3542172493026233E-3</c:v>
                </c:pt>
                <c:pt idx="72">
                  <c:v>-3.3586540524900904E-3</c:v>
                </c:pt>
                <c:pt idx="73">
                  <c:v>-3.3596681789329402E-3</c:v>
                </c:pt>
                <c:pt idx="74">
                  <c:v>-3.3727250568846307E-3</c:v>
                </c:pt>
                <c:pt idx="75">
                  <c:v>-3.3922469909094879E-3</c:v>
                </c:pt>
                <c:pt idx="76">
                  <c:v>-3.5510845450208274E-3</c:v>
                </c:pt>
                <c:pt idx="77">
                  <c:v>-3.5848042492455812E-3</c:v>
                </c:pt>
                <c:pt idx="78">
                  <c:v>-3.5912693053187479E-3</c:v>
                </c:pt>
                <c:pt idx="79">
                  <c:v>-3.6064812019614943E-3</c:v>
                </c:pt>
                <c:pt idx="80">
                  <c:v>-3.617383061222129E-3</c:v>
                </c:pt>
                <c:pt idx="81">
                  <c:v>-3.6260031359863516E-3</c:v>
                </c:pt>
                <c:pt idx="82">
                  <c:v>-3.6346232107505741E-3</c:v>
                </c:pt>
                <c:pt idx="83">
                  <c:v>-3.6347499765559304E-3</c:v>
                </c:pt>
                <c:pt idx="84">
                  <c:v>-3.640074140380891E-3</c:v>
                </c:pt>
                <c:pt idx="85">
                  <c:v>-3.6453983042058526E-3</c:v>
                </c:pt>
                <c:pt idx="86">
                  <c:v>-3.6552860370236374E-3</c:v>
                </c:pt>
                <c:pt idx="87">
                  <c:v>-3.657314289909337E-3</c:v>
                </c:pt>
                <c:pt idx="88">
                  <c:v>-3.6574410557146933E-3</c:v>
                </c:pt>
                <c:pt idx="89">
                  <c:v>-3.6575678215200495E-3</c:v>
                </c:pt>
                <c:pt idx="90">
                  <c:v>-3.6595960744057491E-3</c:v>
                </c:pt>
                <c:pt idx="91">
                  <c:v>-3.6628919853450102E-3</c:v>
                </c:pt>
                <c:pt idx="92">
                  <c:v>-3.6630187511503664E-3</c:v>
                </c:pt>
                <c:pt idx="93">
                  <c:v>-3.665047004036066E-3</c:v>
                </c:pt>
                <c:pt idx="94">
                  <c:v>-3.6651737698414222E-3</c:v>
                </c:pt>
                <c:pt idx="95">
                  <c:v>-3.6703711678610276E-3</c:v>
                </c:pt>
                <c:pt idx="96">
                  <c:v>-3.6715120601092336E-3</c:v>
                </c:pt>
                <c:pt idx="97">
                  <c:v>-3.6716388259145898E-3</c:v>
                </c:pt>
                <c:pt idx="98">
                  <c:v>-3.6735403129949324E-3</c:v>
                </c:pt>
                <c:pt idx="99">
                  <c:v>-3.6736670788002886E-3</c:v>
                </c:pt>
                <c:pt idx="100">
                  <c:v>-3.6737938446056448E-3</c:v>
                </c:pt>
                <c:pt idx="101">
                  <c:v>-3.6748079710484946E-3</c:v>
                </c:pt>
                <c:pt idx="102">
                  <c:v>-3.6759488632967007E-3</c:v>
                </c:pt>
                <c:pt idx="103">
                  <c:v>-3.6769629897395505E-3</c:v>
                </c:pt>
                <c:pt idx="104">
                  <c:v>-3.6812730271216622E-3</c:v>
                </c:pt>
                <c:pt idx="105">
                  <c:v>-3.6813997929270184E-3</c:v>
                </c:pt>
                <c:pt idx="106">
                  <c:v>-3.6995273030929572E-3</c:v>
                </c:pt>
                <c:pt idx="107">
                  <c:v>-3.6995273030929572E-3</c:v>
                </c:pt>
                <c:pt idx="108">
                  <c:v>-3.7006681953411632E-3</c:v>
                </c:pt>
                <c:pt idx="109">
                  <c:v>-3.7006681953411632E-3</c:v>
                </c:pt>
                <c:pt idx="110">
                  <c:v>-3.7019358533947255E-3</c:v>
                </c:pt>
                <c:pt idx="111">
                  <c:v>-3.7019358533947255E-3</c:v>
                </c:pt>
                <c:pt idx="112">
                  <c:v>-3.709415035910742E-3</c:v>
                </c:pt>
                <c:pt idx="113">
                  <c:v>-3.709415035910742E-3</c:v>
                </c:pt>
                <c:pt idx="114">
                  <c:v>-3.7095418017160982E-3</c:v>
                </c:pt>
                <c:pt idx="115">
                  <c:v>-3.7095418017160982E-3</c:v>
                </c:pt>
                <c:pt idx="116">
                  <c:v>-3.7104291623535918E-3</c:v>
                </c:pt>
                <c:pt idx="117">
                  <c:v>-3.7104291623535918E-3</c:v>
                </c:pt>
                <c:pt idx="118">
                  <c:v>-3.7105559281589481E-3</c:v>
                </c:pt>
                <c:pt idx="119">
                  <c:v>-3.7105559281589481E-3</c:v>
                </c:pt>
                <c:pt idx="120">
                  <c:v>-3.7106826939643043E-3</c:v>
                </c:pt>
                <c:pt idx="121">
                  <c:v>-3.7106826939643043E-3</c:v>
                </c:pt>
                <c:pt idx="122">
                  <c:v>-3.7116968204071541E-3</c:v>
                </c:pt>
                <c:pt idx="123">
                  <c:v>-3.7116968204071541E-3</c:v>
                </c:pt>
                <c:pt idx="124">
                  <c:v>-3.7149927313464151E-3</c:v>
                </c:pt>
                <c:pt idx="125">
                  <c:v>-3.7149927313464151E-3</c:v>
                </c:pt>
                <c:pt idx="126">
                  <c:v>-3.7158800919839087E-3</c:v>
                </c:pt>
                <c:pt idx="127">
                  <c:v>-3.7158800919839087E-3</c:v>
                </c:pt>
                <c:pt idx="128">
                  <c:v>-3.7161336235946212E-3</c:v>
                </c:pt>
                <c:pt idx="129">
                  <c:v>-3.7161336235946212E-3</c:v>
                </c:pt>
                <c:pt idx="130">
                  <c:v>-3.7180351106749646E-3</c:v>
                </c:pt>
                <c:pt idx="131">
                  <c:v>-3.7180351106749646E-3</c:v>
                </c:pt>
                <c:pt idx="132">
                  <c:v>-3.7181618764803208E-3</c:v>
                </c:pt>
                <c:pt idx="133">
                  <c:v>-3.7181618764803208E-3</c:v>
                </c:pt>
                <c:pt idx="134">
                  <c:v>-3.7234860403052824E-3</c:v>
                </c:pt>
                <c:pt idx="135">
                  <c:v>-3.7234860403052824E-3</c:v>
                </c:pt>
                <c:pt idx="136">
                  <c:v>-3.7322328808748612E-3</c:v>
                </c:pt>
                <c:pt idx="137">
                  <c:v>-3.7322328808748612E-3</c:v>
                </c:pt>
                <c:pt idx="138">
                  <c:v>-3.733247007317711E-3</c:v>
                </c:pt>
                <c:pt idx="139">
                  <c:v>-3.733247007317711E-3</c:v>
                </c:pt>
                <c:pt idx="140">
                  <c:v>-3.7582198709728851E-3</c:v>
                </c:pt>
                <c:pt idx="141">
                  <c:v>-3.7582198709728851E-3</c:v>
                </c:pt>
                <c:pt idx="142">
                  <c:v>-3.7593607632210911E-3</c:v>
                </c:pt>
                <c:pt idx="143">
                  <c:v>-3.7593607632210911E-3</c:v>
                </c:pt>
                <c:pt idx="144">
                  <c:v>-3.7669667115424639E-3</c:v>
                </c:pt>
                <c:pt idx="145">
                  <c:v>-3.7669667115424639E-3</c:v>
                </c:pt>
                <c:pt idx="146">
                  <c:v>-3.7724176411727817E-3</c:v>
                </c:pt>
                <c:pt idx="147">
                  <c:v>-3.7724176411727817E-3</c:v>
                </c:pt>
                <c:pt idx="148">
                  <c:v>-3.7745726598638375E-3</c:v>
                </c:pt>
                <c:pt idx="149">
                  <c:v>-3.7745726598638375E-3</c:v>
                </c:pt>
                <c:pt idx="150">
                  <c:v>-3.7767276785548934E-3</c:v>
                </c:pt>
                <c:pt idx="151">
                  <c:v>-3.7767276785548934E-3</c:v>
                </c:pt>
                <c:pt idx="152">
                  <c:v>-3.7788826972459484E-3</c:v>
                </c:pt>
                <c:pt idx="153">
                  <c:v>-3.7788826972459484E-3</c:v>
                </c:pt>
                <c:pt idx="154">
                  <c:v>-3.9671299181999308E-3</c:v>
                </c:pt>
                <c:pt idx="155">
                  <c:v>-3.9876659786676379E-3</c:v>
                </c:pt>
                <c:pt idx="156">
                  <c:v>-4.0116247158799622E-3</c:v>
                </c:pt>
                <c:pt idx="157">
                  <c:v>-4.0288648654084082E-3</c:v>
                </c:pt>
                <c:pt idx="158">
                  <c:v>-4.0322875421530254E-3</c:v>
                </c:pt>
                <c:pt idx="159">
                  <c:v>-4.033174902790519E-3</c:v>
                </c:pt>
                <c:pt idx="160">
                  <c:v>-4.033174902790519E-3</c:v>
                </c:pt>
                <c:pt idx="161">
                  <c:v>-4.0333016685958753E-3</c:v>
                </c:pt>
                <c:pt idx="162">
                  <c:v>-4.0353299214815749E-3</c:v>
                </c:pt>
                <c:pt idx="163">
                  <c:v>-4.0354566872869311E-3</c:v>
                </c:pt>
                <c:pt idx="164">
                  <c:v>-4.0384990666154806E-3</c:v>
                </c:pt>
                <c:pt idx="165">
                  <c:v>-4.0385624495181587E-3</c:v>
                </c:pt>
                <c:pt idx="166">
                  <c:v>-4.0386258324208368E-3</c:v>
                </c:pt>
                <c:pt idx="167">
                  <c:v>-4.0506685839296775E-3</c:v>
                </c:pt>
                <c:pt idx="168">
                  <c:v>-4.0559927477546382E-3</c:v>
                </c:pt>
                <c:pt idx="169">
                  <c:v>-4.0561195135599944E-3</c:v>
                </c:pt>
                <c:pt idx="170">
                  <c:v>-4.0571336400028442E-3</c:v>
                </c:pt>
                <c:pt idx="171">
                  <c:v>-4.058147766445694E-3</c:v>
                </c:pt>
                <c:pt idx="172">
                  <c:v>-4.0603027851367499E-3</c:v>
                </c:pt>
                <c:pt idx="173">
                  <c:v>-4.060366168039428E-3</c:v>
                </c:pt>
                <c:pt idx="174">
                  <c:v>-4.0634719302706547E-3</c:v>
                </c:pt>
                <c:pt idx="175">
                  <c:v>-4.0635986960760109E-3</c:v>
                </c:pt>
                <c:pt idx="176">
                  <c:v>-4.0637254618813672E-3</c:v>
                </c:pt>
                <c:pt idx="177">
                  <c:v>-4.064739588324217E-3</c:v>
                </c:pt>
                <c:pt idx="178">
                  <c:v>-4.0656903318643887E-3</c:v>
                </c:pt>
                <c:pt idx="179">
                  <c:v>-4.0668946070152728E-3</c:v>
                </c:pt>
                <c:pt idx="180">
                  <c:v>-4.0670213728206291E-3</c:v>
                </c:pt>
                <c:pt idx="181">
                  <c:v>-4.0679087334581226E-3</c:v>
                </c:pt>
                <c:pt idx="182">
                  <c:v>-4.0680354992634789E-3</c:v>
                </c:pt>
                <c:pt idx="183">
                  <c:v>-4.0689228599009725E-3</c:v>
                </c:pt>
                <c:pt idx="184">
                  <c:v>-4.0691763915116849E-3</c:v>
                </c:pt>
                <c:pt idx="185">
                  <c:v>-4.0701905179545347E-3</c:v>
                </c:pt>
                <c:pt idx="186">
                  <c:v>-4.0710778785920283E-3</c:v>
                </c:pt>
                <c:pt idx="187">
                  <c:v>-4.0743737895312894E-3</c:v>
                </c:pt>
                <c:pt idx="188">
                  <c:v>-4.0753879159741392E-3</c:v>
                </c:pt>
                <c:pt idx="189">
                  <c:v>-4.0755146817794954E-3</c:v>
                </c:pt>
                <c:pt idx="190">
                  <c:v>-4.0756414475848516E-3</c:v>
                </c:pt>
                <c:pt idx="191">
                  <c:v>-4.0789373585241135E-3</c:v>
                </c:pt>
                <c:pt idx="192">
                  <c:v>-4.0809656114098132E-3</c:v>
                </c:pt>
                <c:pt idx="193">
                  <c:v>-4.0875574332883361E-3</c:v>
                </c:pt>
                <c:pt idx="194">
                  <c:v>-4.0895856861740357E-3</c:v>
                </c:pt>
                <c:pt idx="195">
                  <c:v>-4.089712451979392E-3</c:v>
                </c:pt>
                <c:pt idx="196">
                  <c:v>-4.0907265784222418E-3</c:v>
                </c:pt>
                <c:pt idx="197">
                  <c:v>-4.0907265784222418E-3</c:v>
                </c:pt>
                <c:pt idx="198">
                  <c:v>-4.0916139390597354E-3</c:v>
                </c:pt>
                <c:pt idx="199">
                  <c:v>-4.0917407048650916E-3</c:v>
                </c:pt>
                <c:pt idx="200">
                  <c:v>-4.0927548313079414E-3</c:v>
                </c:pt>
                <c:pt idx="201">
                  <c:v>-4.0971916344954085E-3</c:v>
                </c:pt>
                <c:pt idx="202">
                  <c:v>-4.0982057609382583E-3</c:v>
                </c:pt>
                <c:pt idx="203">
                  <c:v>-4.0992198873811081E-3</c:v>
                </c:pt>
                <c:pt idx="204">
                  <c:v>-4.0994734189918206E-3</c:v>
                </c:pt>
                <c:pt idx="205">
                  <c:v>-4.1004875454346704E-3</c:v>
                </c:pt>
                <c:pt idx="206">
                  <c:v>-4.101374906072164E-3</c:v>
                </c:pt>
                <c:pt idx="207">
                  <c:v>-4.1016284376828764E-3</c:v>
                </c:pt>
                <c:pt idx="208">
                  <c:v>-4.1037834563739323E-3</c:v>
                </c:pt>
                <c:pt idx="209">
                  <c:v>-4.1046708170114259E-3</c:v>
                </c:pt>
                <c:pt idx="210">
                  <c:v>-4.1047975828167821E-3</c:v>
                </c:pt>
                <c:pt idx="211">
                  <c:v>-4.1058117092596311E-3</c:v>
                </c:pt>
                <c:pt idx="212">
                  <c:v>-4.1079667279506869E-3</c:v>
                </c:pt>
                <c:pt idx="213">
                  <c:v>-4.1080934937560432E-3</c:v>
                </c:pt>
                <c:pt idx="214">
                  <c:v>-4.1089808543935367E-3</c:v>
                </c:pt>
                <c:pt idx="215">
                  <c:v>-4.109107620198893E-3</c:v>
                </c:pt>
                <c:pt idx="216">
                  <c:v>-4.1101217466417428E-3</c:v>
                </c:pt>
                <c:pt idx="217">
                  <c:v>-4.110248512447099E-3</c:v>
                </c:pt>
                <c:pt idx="218">
                  <c:v>-4.1155726762720606E-3</c:v>
                </c:pt>
                <c:pt idx="219">
                  <c:v>-4.1243195168416394E-3</c:v>
                </c:pt>
                <c:pt idx="220">
                  <c:v>-4.1244462826469956E-3</c:v>
                </c:pt>
                <c:pt idx="221">
                  <c:v>-4.1253336432844892E-3</c:v>
                </c:pt>
                <c:pt idx="222">
                  <c:v>-4.1254604090898454E-3</c:v>
                </c:pt>
                <c:pt idx="223">
                  <c:v>-4.1317986993576559E-3</c:v>
                </c:pt>
                <c:pt idx="224">
                  <c:v>-4.1319254651630121E-3</c:v>
                </c:pt>
                <c:pt idx="225">
                  <c:v>-4.134080483854068E-3</c:v>
                </c:pt>
                <c:pt idx="226">
                  <c:v>-4.1372496289879728E-3</c:v>
                </c:pt>
                <c:pt idx="227">
                  <c:v>-4.138517287041535E-3</c:v>
                </c:pt>
                <c:pt idx="228">
                  <c:v>-4.1503065069396633E-3</c:v>
                </c:pt>
                <c:pt idx="229">
                  <c:v>-4.1503065069396633E-3</c:v>
                </c:pt>
                <c:pt idx="230">
                  <c:v>-4.1536024178789252E-3</c:v>
                </c:pt>
                <c:pt idx="231">
                  <c:v>-4.1557574365699811E-3</c:v>
                </c:pt>
                <c:pt idx="232">
                  <c:v>-4.161208366200298E-3</c:v>
                </c:pt>
                <c:pt idx="233">
                  <c:v>-4.161208366200298E-3</c:v>
                </c:pt>
                <c:pt idx="234">
                  <c:v>-4.1622224926431478E-3</c:v>
                </c:pt>
                <c:pt idx="235">
                  <c:v>-4.162349258448504E-3</c:v>
                </c:pt>
                <c:pt idx="236">
                  <c:v>-4.1633633848913538E-3</c:v>
                </c:pt>
                <c:pt idx="237">
                  <c:v>-4.1980972155589574E-3</c:v>
                </c:pt>
                <c:pt idx="238">
                  <c:v>-4.3635265915488199E-3</c:v>
                </c:pt>
                <c:pt idx="239">
                  <c:v>-4.3656816102398757E-3</c:v>
                </c:pt>
                <c:pt idx="240">
                  <c:v>-4.3699916476219866E-3</c:v>
                </c:pt>
                <c:pt idx="241">
                  <c:v>-4.3939503848343118E-3</c:v>
                </c:pt>
                <c:pt idx="242">
                  <c:v>-4.3972462957735737E-3</c:v>
                </c:pt>
                <c:pt idx="243">
                  <c:v>-4.3981336564110672E-3</c:v>
                </c:pt>
                <c:pt idx="244">
                  <c:v>-4.3982604222164235E-3</c:v>
                </c:pt>
                <c:pt idx="245">
                  <c:v>-4.3992745486592733E-3</c:v>
                </c:pt>
                <c:pt idx="246">
                  <c:v>-4.4004154409074793E-3</c:v>
                </c:pt>
                <c:pt idx="247">
                  <c:v>-4.4014295673503283E-3</c:v>
                </c:pt>
                <c:pt idx="248">
                  <c:v>-4.4015563331556845E-3</c:v>
                </c:pt>
                <c:pt idx="249">
                  <c:v>-4.4025704595985343E-3</c:v>
                </c:pt>
                <c:pt idx="250">
                  <c:v>-4.4035845860413841E-3</c:v>
                </c:pt>
                <c:pt idx="251">
                  <c:v>-4.4037113518467404E-3</c:v>
                </c:pt>
                <c:pt idx="252">
                  <c:v>-4.4048522440949464E-3</c:v>
                </c:pt>
                <c:pt idx="253">
                  <c:v>-4.4078946234234959E-3</c:v>
                </c:pt>
                <c:pt idx="254">
                  <c:v>-4.4080213892288521E-3</c:v>
                </c:pt>
                <c:pt idx="255">
                  <c:v>-4.4242474123144474E-3</c:v>
                </c:pt>
                <c:pt idx="256">
                  <c:v>-4.426275665200147E-3</c:v>
                </c:pt>
                <c:pt idx="257">
                  <c:v>-4.4264024310055033E-3</c:v>
                </c:pt>
                <c:pt idx="258">
                  <c:v>-4.4265291968108595E-3</c:v>
                </c:pt>
                <c:pt idx="259">
                  <c:v>-4.4285574496965591E-3</c:v>
                </c:pt>
                <c:pt idx="260">
                  <c:v>-4.4296983419447652E-3</c:v>
                </c:pt>
                <c:pt idx="261">
                  <c:v>-4.4298251077501214E-3</c:v>
                </c:pt>
                <c:pt idx="262">
                  <c:v>-4.431853360635821E-3</c:v>
                </c:pt>
                <c:pt idx="263">
                  <c:v>-4.43286748707867E-3</c:v>
                </c:pt>
                <c:pt idx="264">
                  <c:v>-4.434008379326876E-3</c:v>
                </c:pt>
                <c:pt idx="265">
                  <c:v>-4.4341351451322323E-3</c:v>
                </c:pt>
                <c:pt idx="266">
                  <c:v>-4.4350225057697258E-3</c:v>
                </c:pt>
                <c:pt idx="267">
                  <c:v>-4.4361633980179319E-3</c:v>
                </c:pt>
                <c:pt idx="268">
                  <c:v>-4.4362901638232881E-3</c:v>
                </c:pt>
                <c:pt idx="269">
                  <c:v>-4.4393325431518376E-3</c:v>
                </c:pt>
                <c:pt idx="270">
                  <c:v>-4.4414875618428934E-3</c:v>
                </c:pt>
                <c:pt idx="271">
                  <c:v>-4.4426284540910995E-3</c:v>
                </c:pt>
                <c:pt idx="272">
                  <c:v>-4.450107636607116E-3</c:v>
                </c:pt>
                <c:pt idx="273">
                  <c:v>-4.4502344024124722E-3</c:v>
                </c:pt>
                <c:pt idx="274">
                  <c:v>-4.451248528855322E-3</c:v>
                </c:pt>
                <c:pt idx="275">
                  <c:v>-4.4513752946606783E-3</c:v>
                </c:pt>
                <c:pt idx="276">
                  <c:v>-4.4515020604660345E-3</c:v>
                </c:pt>
                <c:pt idx="277">
                  <c:v>-4.4525161869088843E-3</c:v>
                </c:pt>
                <c:pt idx="278">
                  <c:v>-4.4568262242909952E-3</c:v>
                </c:pt>
                <c:pt idx="279">
                  <c:v>-4.4631645145588065E-3</c:v>
                </c:pt>
                <c:pt idx="280">
                  <c:v>-4.4632912803641627E-3</c:v>
                </c:pt>
                <c:pt idx="281">
                  <c:v>-4.4729254815712351E-3</c:v>
                </c:pt>
                <c:pt idx="282">
                  <c:v>-4.4760946267051399E-3</c:v>
                </c:pt>
                <c:pt idx="283">
                  <c:v>-4.4762213925104962E-3</c:v>
                </c:pt>
                <c:pt idx="284">
                  <c:v>-4.4763481583158524E-3</c:v>
                </c:pt>
                <c:pt idx="285">
                  <c:v>-4.4793905376444018E-3</c:v>
                </c:pt>
                <c:pt idx="286">
                  <c:v>-4.4795173034497581E-3</c:v>
                </c:pt>
                <c:pt idx="287">
                  <c:v>-4.4796440692551143E-3</c:v>
                </c:pt>
                <c:pt idx="288">
                  <c:v>-4.4805314298926079E-3</c:v>
                </c:pt>
                <c:pt idx="289">
                  <c:v>-4.48281321438902E-3</c:v>
                </c:pt>
                <c:pt idx="290">
                  <c:v>-4.4838273408318698E-3</c:v>
                </c:pt>
                <c:pt idx="291">
                  <c:v>-4.495616560729998E-3</c:v>
                </c:pt>
                <c:pt idx="292">
                  <c:v>-4.495616560729998E-3</c:v>
                </c:pt>
                <c:pt idx="293">
                  <c:v>-4.4956799436326762E-3</c:v>
                </c:pt>
                <c:pt idx="294">
                  <c:v>-4.4957433265353543E-3</c:v>
                </c:pt>
                <c:pt idx="295">
                  <c:v>-4.5076593122388379E-3</c:v>
                </c:pt>
                <c:pt idx="296">
                  <c:v>-4.5077860780441941E-3</c:v>
                </c:pt>
                <c:pt idx="297">
                  <c:v>-4.5098143309298937E-3</c:v>
                </c:pt>
                <c:pt idx="298">
                  <c:v>-4.5098143309298937E-3</c:v>
                </c:pt>
                <c:pt idx="299">
                  <c:v>-4.5108284573727436E-3</c:v>
                </c:pt>
                <c:pt idx="300">
                  <c:v>-4.5109552231780998E-3</c:v>
                </c:pt>
                <c:pt idx="301">
                  <c:v>-4.5119693496209496E-3</c:v>
                </c:pt>
                <c:pt idx="302">
                  <c:v>-4.5120961154263058E-3</c:v>
                </c:pt>
                <c:pt idx="303">
                  <c:v>-4.5131102418691556E-3</c:v>
                </c:pt>
                <c:pt idx="304">
                  <c:v>-4.5184344056941163E-3</c:v>
                </c:pt>
                <c:pt idx="305">
                  <c:v>-4.5185611714994725E-3</c:v>
                </c:pt>
                <c:pt idx="306">
                  <c:v>-4.5197020637476786E-3</c:v>
                </c:pt>
                <c:pt idx="307">
                  <c:v>-4.529336264954751E-3</c:v>
                </c:pt>
                <c:pt idx="308">
                  <c:v>-4.529336264954751E-3</c:v>
                </c:pt>
                <c:pt idx="309">
                  <c:v>-4.5293996478574291E-3</c:v>
                </c:pt>
                <c:pt idx="310">
                  <c:v>-4.5294630307601072E-3</c:v>
                </c:pt>
                <c:pt idx="311">
                  <c:v>-4.530477157202957E-3</c:v>
                </c:pt>
                <c:pt idx="312">
                  <c:v>-4.5314912836458068E-3</c:v>
                </c:pt>
                <c:pt idx="313">
                  <c:v>-4.5326321758940129E-3</c:v>
                </c:pt>
                <c:pt idx="314">
                  <c:v>-4.5337730681422189E-3</c:v>
                </c:pt>
                <c:pt idx="315">
                  <c:v>-4.5337730681422189E-3</c:v>
                </c:pt>
                <c:pt idx="316">
                  <c:v>-4.5347871945850687E-3</c:v>
                </c:pt>
                <c:pt idx="317">
                  <c:v>-4.5347871945850687E-3</c:v>
                </c:pt>
                <c:pt idx="318">
                  <c:v>-4.5347871945850687E-3</c:v>
                </c:pt>
                <c:pt idx="319">
                  <c:v>-4.534913960390425E-3</c:v>
                </c:pt>
                <c:pt idx="320">
                  <c:v>-4.5359280868332748E-3</c:v>
                </c:pt>
                <c:pt idx="321">
                  <c:v>-4.5369422132761246E-3</c:v>
                </c:pt>
                <c:pt idx="322">
                  <c:v>-4.5370689790814808E-3</c:v>
                </c:pt>
                <c:pt idx="323">
                  <c:v>-4.5370689790814808E-3</c:v>
                </c:pt>
                <c:pt idx="324">
                  <c:v>-4.5390972319671796E-3</c:v>
                </c:pt>
                <c:pt idx="325">
                  <c:v>-4.5392239977725358E-3</c:v>
                </c:pt>
                <c:pt idx="326">
                  <c:v>-4.5402381242153856E-3</c:v>
                </c:pt>
                <c:pt idx="327">
                  <c:v>-4.5402381242153856E-3</c:v>
                </c:pt>
                <c:pt idx="328">
                  <c:v>-4.5445481615974974E-3</c:v>
                </c:pt>
                <c:pt idx="329">
                  <c:v>-4.5489849647849653E-3</c:v>
                </c:pt>
                <c:pt idx="330">
                  <c:v>-4.5619150769312987E-3</c:v>
                </c:pt>
                <c:pt idx="331">
                  <c:v>-4.5728169361919334E-3</c:v>
                </c:pt>
                <c:pt idx="332">
                  <c:v>-4.5749719548829892E-3</c:v>
                </c:pt>
                <c:pt idx="333">
                  <c:v>-4.7251894342301062E-3</c:v>
                </c:pt>
                <c:pt idx="334">
                  <c:v>-4.7382463121817967E-3</c:v>
                </c:pt>
                <c:pt idx="335">
                  <c:v>-4.7392604386246465E-3</c:v>
                </c:pt>
                <c:pt idx="336">
                  <c:v>-4.7642333022798206E-3</c:v>
                </c:pt>
                <c:pt idx="337">
                  <c:v>-4.7675292132190825E-3</c:v>
                </c:pt>
                <c:pt idx="338">
                  <c:v>-4.7685433396619323E-3</c:v>
                </c:pt>
                <c:pt idx="339">
                  <c:v>-4.7696842319101384E-3</c:v>
                </c:pt>
                <c:pt idx="340">
                  <c:v>-4.7708251241583444E-3</c:v>
                </c:pt>
                <c:pt idx="341">
                  <c:v>-4.7761492879833051E-3</c:v>
                </c:pt>
                <c:pt idx="342">
                  <c:v>-4.781600217613622E-3</c:v>
                </c:pt>
                <c:pt idx="343">
                  <c:v>-4.7817269834189782E-3</c:v>
                </c:pt>
                <c:pt idx="344">
                  <c:v>-4.7826143440564718E-3</c:v>
                </c:pt>
                <c:pt idx="345">
                  <c:v>-4.782741109861828E-3</c:v>
                </c:pt>
                <c:pt idx="346">
                  <c:v>-4.7837552363046779E-3</c:v>
                </c:pt>
                <c:pt idx="347">
                  <c:v>-4.7838820021100341E-3</c:v>
                </c:pt>
                <c:pt idx="348">
                  <c:v>-4.7848961285528839E-3</c:v>
                </c:pt>
                <c:pt idx="349">
                  <c:v>-4.7870511472439398E-3</c:v>
                </c:pt>
                <c:pt idx="350">
                  <c:v>-4.7903470581832017E-3</c:v>
                </c:pt>
                <c:pt idx="351">
                  <c:v>-4.7913611846260515E-3</c:v>
                </c:pt>
                <c:pt idx="352">
                  <c:v>-4.7914879504314077E-3</c:v>
                </c:pt>
                <c:pt idx="353">
                  <c:v>-4.7923753110689004E-3</c:v>
                </c:pt>
                <c:pt idx="354">
                  <c:v>-4.7925020768742567E-3</c:v>
                </c:pt>
                <c:pt idx="355">
                  <c:v>-4.8034039361348913E-3</c:v>
                </c:pt>
                <c:pt idx="356">
                  <c:v>-4.805432189020591E-3</c:v>
                </c:pt>
                <c:pt idx="357">
                  <c:v>-4.8055589548259472E-3</c:v>
                </c:pt>
                <c:pt idx="358">
                  <c:v>-4.8075872077116468E-3</c:v>
                </c:pt>
                <c:pt idx="359">
                  <c:v>-4.8076505906143249E-3</c:v>
                </c:pt>
                <c:pt idx="360">
                  <c:v>-4.8087280999598529E-3</c:v>
                </c:pt>
                <c:pt idx="361">
                  <c:v>-4.8110098844562649E-3</c:v>
                </c:pt>
                <c:pt idx="362">
                  <c:v>-4.8118972450937585E-3</c:v>
                </c:pt>
                <c:pt idx="363">
                  <c:v>-4.8120240108991148E-3</c:v>
                </c:pt>
                <c:pt idx="364">
                  <c:v>-4.8196299592204875E-3</c:v>
                </c:pt>
                <c:pt idx="365">
                  <c:v>-4.8314191791186158E-3</c:v>
                </c:pt>
                <c:pt idx="366">
                  <c:v>-4.8477719680095673E-3</c:v>
                </c:pt>
                <c:pt idx="367">
                  <c:v>-4.8478987338149235E-3</c:v>
                </c:pt>
                <c:pt idx="368">
                  <c:v>-4.8489128602577734E-3</c:v>
                </c:pt>
                <c:pt idx="369">
                  <c:v>-4.8595611879076956E-3</c:v>
                </c:pt>
                <c:pt idx="370">
                  <c:v>-4.8628570988469575E-3</c:v>
                </c:pt>
                <c:pt idx="371">
                  <c:v>-4.8628570988469575E-3</c:v>
                </c:pt>
                <c:pt idx="372">
                  <c:v>-4.8631106304576699E-3</c:v>
                </c:pt>
                <c:pt idx="373">
                  <c:v>-4.8638712252898073E-3</c:v>
                </c:pt>
                <c:pt idx="374">
                  <c:v>-4.8639979910951635E-3</c:v>
                </c:pt>
                <c:pt idx="375">
                  <c:v>-4.8641247569005197E-3</c:v>
                </c:pt>
                <c:pt idx="376">
                  <c:v>-4.8651388833433696E-3</c:v>
                </c:pt>
                <c:pt idx="377">
                  <c:v>-4.8684347942826306E-3</c:v>
                </c:pt>
                <c:pt idx="378">
                  <c:v>-4.8750266161611544E-3</c:v>
                </c:pt>
                <c:pt idx="379">
                  <c:v>-4.875913976798648E-3</c:v>
                </c:pt>
                <c:pt idx="380">
                  <c:v>-4.8760407426040042E-3</c:v>
                </c:pt>
                <c:pt idx="381">
                  <c:v>-4.8888440889449814E-3</c:v>
                </c:pt>
                <c:pt idx="382">
                  <c:v>-4.8889708547503376E-3</c:v>
                </c:pt>
                <c:pt idx="383">
                  <c:v>-4.8932808921324494E-3</c:v>
                </c:pt>
                <c:pt idx="384">
                  <c:v>-4.8934076579378056E-3</c:v>
                </c:pt>
                <c:pt idx="385">
                  <c:v>-4.9020277327020282E-3</c:v>
                </c:pt>
                <c:pt idx="386">
                  <c:v>-4.904182751393084E-3</c:v>
                </c:pt>
                <c:pt idx="387">
                  <c:v>-4.9073518965269897E-3</c:v>
                </c:pt>
                <c:pt idx="388">
                  <c:v>-4.9105210416608945E-3</c:v>
                </c:pt>
                <c:pt idx="389">
                  <c:v>-4.9106478074662507E-3</c:v>
                </c:pt>
                <c:pt idx="390">
                  <c:v>-4.9171128635394183E-3</c:v>
                </c:pt>
                <c:pt idx="391">
                  <c:v>-4.9171128635394183E-3</c:v>
                </c:pt>
                <c:pt idx="392">
                  <c:v>-4.9181269899822681E-3</c:v>
                </c:pt>
                <c:pt idx="393">
                  <c:v>-4.9181269899822681E-3</c:v>
                </c:pt>
                <c:pt idx="394">
                  <c:v>-4.9182537557876244E-3</c:v>
                </c:pt>
                <c:pt idx="395">
                  <c:v>-4.9192678822304733E-3</c:v>
                </c:pt>
                <c:pt idx="396">
                  <c:v>-4.9193312651331514E-3</c:v>
                </c:pt>
                <c:pt idx="397">
                  <c:v>-4.9202820086733231E-3</c:v>
                </c:pt>
                <c:pt idx="398">
                  <c:v>-4.9204087744786794E-3</c:v>
                </c:pt>
                <c:pt idx="399">
                  <c:v>-4.9225637931697352E-3</c:v>
                </c:pt>
                <c:pt idx="400">
                  <c:v>-4.9226905589750914E-3</c:v>
                </c:pt>
                <c:pt idx="401">
                  <c:v>-4.9257329383036409E-3</c:v>
                </c:pt>
                <c:pt idx="402">
                  <c:v>-4.9258597041089971E-3</c:v>
                </c:pt>
                <c:pt idx="403">
                  <c:v>-4.9334656524303699E-3</c:v>
                </c:pt>
                <c:pt idx="404">
                  <c:v>-4.9344797788732197E-3</c:v>
                </c:pt>
                <c:pt idx="405">
                  <c:v>-4.9346065446785759E-3</c:v>
                </c:pt>
                <c:pt idx="406">
                  <c:v>-4.9354939053160695E-3</c:v>
                </c:pt>
                <c:pt idx="407">
                  <c:v>-4.9366347975642755E-3</c:v>
                </c:pt>
                <c:pt idx="408">
                  <c:v>-4.9463957645767042E-3</c:v>
                </c:pt>
                <c:pt idx="409">
                  <c:v>-4.9475366568249102E-3</c:v>
                </c:pt>
                <c:pt idx="410">
                  <c:v>-4.94855078326776E-3</c:v>
                </c:pt>
                <c:pt idx="411">
                  <c:v>-4.9616076612194497E-3</c:v>
                </c:pt>
                <c:pt idx="412">
                  <c:v>-5.1520099008644871E-3</c:v>
                </c:pt>
                <c:pt idx="413">
                  <c:v>-5.154164919555543E-3</c:v>
                </c:pt>
                <c:pt idx="414">
                  <c:v>-5.1551790459983928E-3</c:v>
                </c:pt>
                <c:pt idx="415">
                  <c:v>-5.155305811803749E-3</c:v>
                </c:pt>
                <c:pt idx="416">
                  <c:v>-5.1574608304948049E-3</c:v>
                </c:pt>
                <c:pt idx="417">
                  <c:v>-5.1596158491858607E-3</c:v>
                </c:pt>
                <c:pt idx="418">
                  <c:v>-5.1660809052590274E-3</c:v>
                </c:pt>
                <c:pt idx="419">
                  <c:v>-5.1715318348893452E-3</c:v>
                </c:pt>
                <c:pt idx="420">
                  <c:v>-5.180278675458924E-3</c:v>
                </c:pt>
                <c:pt idx="421">
                  <c:v>-5.1834478205928288E-3</c:v>
                </c:pt>
                <c:pt idx="422">
                  <c:v>-5.183574586398185E-3</c:v>
                </c:pt>
                <c:pt idx="423">
                  <c:v>-5.1845887128410349E-3</c:v>
                </c:pt>
                <c:pt idx="424">
                  <c:v>-5.1857296050892409E-3</c:v>
                </c:pt>
                <c:pt idx="425">
                  <c:v>-5.1900396424713526E-3</c:v>
                </c:pt>
                <c:pt idx="426">
                  <c:v>-5.1998006094837812E-3</c:v>
                </c:pt>
                <c:pt idx="427">
                  <c:v>-5.2029697546176869E-3</c:v>
                </c:pt>
                <c:pt idx="428">
                  <c:v>-5.2030965204230431E-3</c:v>
                </c:pt>
                <c:pt idx="429">
                  <c:v>-5.2115898293819095E-3</c:v>
                </c:pt>
                <c:pt idx="430">
                  <c:v>-5.2150125061265267E-3</c:v>
                </c:pt>
                <c:pt idx="431">
                  <c:v>-5.2158998667640203E-3</c:v>
                </c:pt>
                <c:pt idx="432">
                  <c:v>-5.2193225435086385E-3</c:v>
                </c:pt>
                <c:pt idx="433">
                  <c:v>-5.2213507963943381E-3</c:v>
                </c:pt>
                <c:pt idx="434">
                  <c:v>-5.2302244027692731E-3</c:v>
                </c:pt>
                <c:pt idx="435">
                  <c:v>-5.2377035852852897E-3</c:v>
                </c:pt>
                <c:pt idx="436">
                  <c:v>-5.2442954071638135E-3</c:v>
                </c:pt>
                <c:pt idx="437">
                  <c:v>-5.2453095336066633E-3</c:v>
                </c:pt>
                <c:pt idx="438">
                  <c:v>-5.2496195709887741E-3</c:v>
                </c:pt>
                <c:pt idx="439">
                  <c:v>-5.2527887161226798E-3</c:v>
                </c:pt>
                <c:pt idx="440">
                  <c:v>-5.2539296083708859E-3</c:v>
                </c:pt>
                <c:pt idx="441">
                  <c:v>-5.2582396457529967E-3</c:v>
                </c:pt>
                <c:pt idx="442">
                  <c:v>-5.2603946644440526E-3</c:v>
                </c:pt>
                <c:pt idx="443">
                  <c:v>-5.2605214302494088E-3</c:v>
                </c:pt>
                <c:pt idx="444">
                  <c:v>-5.2702823972618374E-3</c:v>
                </c:pt>
                <c:pt idx="445">
                  <c:v>-5.272310650147537E-3</c:v>
                </c:pt>
                <c:pt idx="446">
                  <c:v>-5.272310650147537E-3</c:v>
                </c:pt>
                <c:pt idx="447">
                  <c:v>-5.2723740330502152E-3</c:v>
                </c:pt>
                <c:pt idx="448">
                  <c:v>-5.2723740330502152E-3</c:v>
                </c:pt>
                <c:pt idx="449">
                  <c:v>-5.2820716171599657E-3</c:v>
                </c:pt>
                <c:pt idx="450">
                  <c:v>-5.2821983829653219E-3</c:v>
                </c:pt>
                <c:pt idx="451">
                  <c:v>-5.2843534016563777E-3</c:v>
                </c:pt>
                <c:pt idx="452">
                  <c:v>-5.2876493125956396E-3</c:v>
                </c:pt>
                <c:pt idx="453">
                  <c:v>-5.2886634390384895E-3</c:v>
                </c:pt>
                <c:pt idx="454">
                  <c:v>-5.3015935511848229E-3</c:v>
                </c:pt>
                <c:pt idx="455">
                  <c:v>-5.3026076776276727E-3</c:v>
                </c:pt>
                <c:pt idx="456">
                  <c:v>-5.3026710605303508E-3</c:v>
                </c:pt>
                <c:pt idx="457">
                  <c:v>-5.3037485698758787E-3</c:v>
                </c:pt>
                <c:pt idx="458">
                  <c:v>-5.3047626963187286E-3</c:v>
                </c:pt>
                <c:pt idx="459">
                  <c:v>-5.3081853730633467E-3</c:v>
                </c:pt>
                <c:pt idx="460">
                  <c:v>-5.3135095368883074E-3</c:v>
                </c:pt>
                <c:pt idx="461">
                  <c:v>-5.3146504291365134E-3</c:v>
                </c:pt>
                <c:pt idx="462">
                  <c:v>-5.3178195742704191E-3</c:v>
                </c:pt>
                <c:pt idx="463">
                  <c:v>-5.3201013587668312E-3</c:v>
                </c:pt>
                <c:pt idx="464">
                  <c:v>-5.323270503900736E-3</c:v>
                </c:pt>
                <c:pt idx="465">
                  <c:v>-5.348243367555911E-3</c:v>
                </c:pt>
                <c:pt idx="466">
                  <c:v>-5.349384259804117E-3</c:v>
                </c:pt>
                <c:pt idx="467">
                  <c:v>-5.3558493158772837E-3</c:v>
                </c:pt>
                <c:pt idx="468">
                  <c:v>-5.5440965368312653E-3</c:v>
                </c:pt>
                <c:pt idx="469">
                  <c:v>-5.5505615929044329E-3</c:v>
                </c:pt>
                <c:pt idx="470">
                  <c:v>-5.5560125225347498E-3</c:v>
                </c:pt>
                <c:pt idx="471">
                  <c:v>-5.5646325972989723E-3</c:v>
                </c:pt>
                <c:pt idx="472">
                  <c:v>-5.5647593631043286E-3</c:v>
                </c:pt>
                <c:pt idx="473">
                  <c:v>-5.5702102927346463E-3</c:v>
                </c:pt>
                <c:pt idx="474">
                  <c:v>-5.5842812971291867E-3</c:v>
                </c:pt>
                <c:pt idx="475">
                  <c:v>-5.5973381750808763E-3</c:v>
                </c:pt>
                <c:pt idx="476">
                  <c:v>-5.6048173575968937E-3</c:v>
                </c:pt>
                <c:pt idx="477">
                  <c:v>-5.6059582498450998E-3</c:v>
                </c:pt>
                <c:pt idx="478">
                  <c:v>-5.6092541607843608E-3</c:v>
                </c:pt>
                <c:pt idx="479">
                  <c:v>-5.6125500717236227E-3</c:v>
                </c:pt>
                <c:pt idx="480">
                  <c:v>-5.625480183869957E-3</c:v>
                </c:pt>
                <c:pt idx="481">
                  <c:v>-5.628776094809218E-3</c:v>
                </c:pt>
                <c:pt idx="482">
                  <c:v>-5.6297902212520678E-3</c:v>
                </c:pt>
                <c:pt idx="483">
                  <c:v>-5.6730173608785378E-3</c:v>
                </c:pt>
                <c:pt idx="484">
                  <c:v>-5.6784049076061775E-3</c:v>
                </c:pt>
                <c:pt idx="485">
                  <c:v>-5.6784682905088556E-3</c:v>
                </c:pt>
                <c:pt idx="486">
                  <c:v>-5.6785316734115337E-3</c:v>
                </c:pt>
                <c:pt idx="487">
                  <c:v>-5.6785950563142118E-3</c:v>
                </c:pt>
                <c:pt idx="488">
                  <c:v>-5.6786584392168899E-3</c:v>
                </c:pt>
                <c:pt idx="489">
                  <c:v>-5.976367933095964E-3</c:v>
                </c:pt>
                <c:pt idx="490">
                  <c:v>-6.0607939594632043E-3</c:v>
                </c:pt>
                <c:pt idx="491">
                  <c:v>-6.0607939594632043E-3</c:v>
                </c:pt>
                <c:pt idx="492">
                  <c:v>-6.0607939594632043E-3</c:v>
                </c:pt>
                <c:pt idx="493">
                  <c:v>-6.1063662664887644E-3</c:v>
                </c:pt>
                <c:pt idx="494">
                  <c:v>-6.1367266768715782E-3</c:v>
                </c:pt>
                <c:pt idx="495">
                  <c:v>-6.3803705547662267E-3</c:v>
                </c:pt>
                <c:pt idx="496">
                  <c:v>-6.4550356141210383E-3</c:v>
                </c:pt>
                <c:pt idx="497">
                  <c:v>-6.4636556888852609E-3</c:v>
                </c:pt>
                <c:pt idx="498">
                  <c:v>-6.4636556888852609E-3</c:v>
                </c:pt>
                <c:pt idx="499">
                  <c:v>-6.4637824546906171E-3</c:v>
                </c:pt>
                <c:pt idx="500">
                  <c:v>-6.4637824546906171E-3</c:v>
                </c:pt>
                <c:pt idx="501">
                  <c:v>-6.5016854304921264E-3</c:v>
                </c:pt>
                <c:pt idx="502">
                  <c:v>-6.5016854304921264E-3</c:v>
                </c:pt>
                <c:pt idx="503">
                  <c:v>-6.5038404491831823E-3</c:v>
                </c:pt>
                <c:pt idx="504">
                  <c:v>-6.5071363601224433E-3</c:v>
                </c:pt>
                <c:pt idx="505">
                  <c:v>-6.5071997430251214E-3</c:v>
                </c:pt>
                <c:pt idx="506">
                  <c:v>-6.5072631259277995E-3</c:v>
                </c:pt>
                <c:pt idx="507">
                  <c:v>-6.7452659254840959E-3</c:v>
                </c:pt>
                <c:pt idx="508">
                  <c:v>-6.760414439224165E-3</c:v>
                </c:pt>
                <c:pt idx="509">
                  <c:v>-6.8482631423360217E-3</c:v>
                </c:pt>
                <c:pt idx="510">
                  <c:v>-6.8525731797181334E-3</c:v>
                </c:pt>
                <c:pt idx="511">
                  <c:v>-6.8854055233053945E-3</c:v>
                </c:pt>
                <c:pt idx="512">
                  <c:v>-6.8854689062080726E-3</c:v>
                </c:pt>
                <c:pt idx="513">
                  <c:v>-6.8855322891107507E-3</c:v>
                </c:pt>
                <c:pt idx="514">
                  <c:v>-6.9197590565569286E-3</c:v>
                </c:pt>
                <c:pt idx="515">
                  <c:v>-6.928379131321152E-3</c:v>
                </c:pt>
                <c:pt idx="516">
                  <c:v>-6.9555070136673811E-3</c:v>
                </c:pt>
                <c:pt idx="517">
                  <c:v>-7.1547194767846763E-3</c:v>
                </c:pt>
                <c:pt idx="518">
                  <c:v>-7.1547828596873544E-3</c:v>
                </c:pt>
                <c:pt idx="519">
                  <c:v>-7.165557953142632E-3</c:v>
                </c:pt>
                <c:pt idx="520">
                  <c:v>-7.2090386243798144E-3</c:v>
                </c:pt>
                <c:pt idx="521">
                  <c:v>-7.2229828629689994E-3</c:v>
                </c:pt>
                <c:pt idx="522">
                  <c:v>-7.2305888112903713E-3</c:v>
                </c:pt>
                <c:pt idx="523">
                  <c:v>-7.233757956424277E-3</c:v>
                </c:pt>
                <c:pt idx="524">
                  <c:v>-7.239335651859951E-3</c:v>
                </c:pt>
                <c:pt idx="525">
                  <c:v>-7.2425047969938566E-3</c:v>
                </c:pt>
                <c:pt idx="526">
                  <c:v>-7.2452936447116936E-3</c:v>
                </c:pt>
                <c:pt idx="527">
                  <c:v>-7.2454204105170499E-3</c:v>
                </c:pt>
                <c:pt idx="528">
                  <c:v>-7.250934723050044E-3</c:v>
                </c:pt>
                <c:pt idx="529">
                  <c:v>-7.2966337958809604E-3</c:v>
                </c:pt>
                <c:pt idx="530">
                  <c:v>-7.3585588917974721E-3</c:v>
                </c:pt>
                <c:pt idx="531">
                  <c:v>-7.3586222747001502E-3</c:v>
                </c:pt>
                <c:pt idx="532">
                  <c:v>-7.3661648401188457E-3</c:v>
                </c:pt>
                <c:pt idx="533">
                  <c:v>-7.5578981207201235E-3</c:v>
                </c:pt>
                <c:pt idx="534">
                  <c:v>-7.6035338106483618E-3</c:v>
                </c:pt>
                <c:pt idx="535">
                  <c:v>-7.6633672707764958E-3</c:v>
                </c:pt>
                <c:pt idx="536">
                  <c:v>-7.6634306536791739E-3</c:v>
                </c:pt>
                <c:pt idx="537">
                  <c:v>-7.663494036581852E-3</c:v>
                </c:pt>
                <c:pt idx="538">
                  <c:v>-7.6987349304708796E-3</c:v>
                </c:pt>
                <c:pt idx="539">
                  <c:v>-7.9632951662493047E-3</c:v>
                </c:pt>
                <c:pt idx="540">
                  <c:v>-7.9665910771885666E-3</c:v>
                </c:pt>
                <c:pt idx="541">
                  <c:v>-7.9665910771885666E-3</c:v>
                </c:pt>
                <c:pt idx="542">
                  <c:v>-7.9666544600912447E-3</c:v>
                </c:pt>
                <c:pt idx="543">
                  <c:v>-7.9666544600912447E-3</c:v>
                </c:pt>
                <c:pt idx="544">
                  <c:v>-7.9667178429939228E-3</c:v>
                </c:pt>
                <c:pt idx="545">
                  <c:v>-7.9667178429939228E-3</c:v>
                </c:pt>
                <c:pt idx="546">
                  <c:v>-8.0046208187954312E-3</c:v>
                </c:pt>
                <c:pt idx="547">
                  <c:v>-8.0046842016981094E-3</c:v>
                </c:pt>
                <c:pt idx="548">
                  <c:v>-8.0047475846007875E-3</c:v>
                </c:pt>
                <c:pt idx="549">
                  <c:v>-8.0716799298288702E-3</c:v>
                </c:pt>
                <c:pt idx="550">
                  <c:v>-8.0717433127315483E-3</c:v>
                </c:pt>
                <c:pt idx="551">
                  <c:v>-8.0718066956342264E-3</c:v>
                </c:pt>
                <c:pt idx="552">
                  <c:v>-8.080933833619873E-3</c:v>
                </c:pt>
                <c:pt idx="553">
                  <c:v>-8.0841029787537787E-3</c:v>
                </c:pt>
                <c:pt idx="554">
                  <c:v>-8.1068574408152197E-3</c:v>
                </c:pt>
                <c:pt idx="555">
                  <c:v>-8.1090758424089537E-3</c:v>
                </c:pt>
                <c:pt idx="556">
                  <c:v>-8.3908762277158239E-3</c:v>
                </c:pt>
                <c:pt idx="557">
                  <c:v>-8.390939610618502E-3</c:v>
                </c:pt>
                <c:pt idx="558">
                  <c:v>-8.4281453744905512E-3</c:v>
                </c:pt>
                <c:pt idx="559">
                  <c:v>-8.4282087573932293E-3</c:v>
                </c:pt>
                <c:pt idx="560">
                  <c:v>-8.4282721402959074E-3</c:v>
                </c:pt>
                <c:pt idx="561">
                  <c:v>-8.430300393181607E-3</c:v>
                </c:pt>
                <c:pt idx="562">
                  <c:v>-8.4303637760842851E-3</c:v>
                </c:pt>
                <c:pt idx="563">
                  <c:v>-8.4313145196244568E-3</c:v>
                </c:pt>
                <c:pt idx="564">
                  <c:v>-8.4313779025271349E-3</c:v>
                </c:pt>
                <c:pt idx="565">
                  <c:v>-8.4314412854298131E-3</c:v>
                </c:pt>
                <c:pt idx="566">
                  <c:v>-8.4517238142868076E-3</c:v>
                </c:pt>
                <c:pt idx="567">
                  <c:v>-8.5519955663235746E-3</c:v>
                </c:pt>
                <c:pt idx="568">
                  <c:v>-8.7490530107498139E-3</c:v>
                </c:pt>
                <c:pt idx="569">
                  <c:v>-8.7523489216890741E-3</c:v>
                </c:pt>
                <c:pt idx="570">
                  <c:v>-8.756215278752439E-3</c:v>
                </c:pt>
                <c:pt idx="571">
                  <c:v>-8.756215278752439E-3</c:v>
                </c:pt>
                <c:pt idx="572">
                  <c:v>-8.7562786616551171E-3</c:v>
                </c:pt>
                <c:pt idx="573">
                  <c:v>-8.7633775467550658E-3</c:v>
                </c:pt>
                <c:pt idx="574">
                  <c:v>-8.763440929657744E-3</c:v>
                </c:pt>
                <c:pt idx="575">
                  <c:v>-8.7635043125604221E-3</c:v>
                </c:pt>
                <c:pt idx="576">
                  <c:v>-8.77896974081388E-3</c:v>
                </c:pt>
                <c:pt idx="577">
                  <c:v>-8.7790331237165582E-3</c:v>
                </c:pt>
                <c:pt idx="578">
                  <c:v>-8.8330987397009855E-3</c:v>
                </c:pt>
                <c:pt idx="579">
                  <c:v>-8.8331621226036636E-3</c:v>
                </c:pt>
                <c:pt idx="580">
                  <c:v>-8.8401342418982544E-3</c:v>
                </c:pt>
                <c:pt idx="581">
                  <c:v>-8.8509093353535337E-3</c:v>
                </c:pt>
                <c:pt idx="582">
                  <c:v>-8.8541418633901175E-3</c:v>
                </c:pt>
                <c:pt idx="583">
                  <c:v>-8.8542052462927956E-3</c:v>
                </c:pt>
                <c:pt idx="584">
                  <c:v>-8.8780372176997628E-3</c:v>
                </c:pt>
                <c:pt idx="585">
                  <c:v>-8.8812063628336685E-3</c:v>
                </c:pt>
                <c:pt idx="586">
                  <c:v>-8.8812063628336685E-3</c:v>
                </c:pt>
                <c:pt idx="587">
                  <c:v>-8.8845022737729304E-3</c:v>
                </c:pt>
                <c:pt idx="588">
                  <c:v>-8.8845022737729304E-3</c:v>
                </c:pt>
                <c:pt idx="589">
                  <c:v>-8.8981929807514029E-3</c:v>
                </c:pt>
                <c:pt idx="590">
                  <c:v>-8.898256363654081E-3</c:v>
                </c:pt>
                <c:pt idx="591">
                  <c:v>-8.8983197465567591E-3</c:v>
                </c:pt>
                <c:pt idx="592">
                  <c:v>-9.213713070283026E-3</c:v>
                </c:pt>
                <c:pt idx="593">
                  <c:v>-9.2138398360883823E-3</c:v>
                </c:pt>
                <c:pt idx="594">
                  <c:v>-9.2805186497057508E-3</c:v>
                </c:pt>
                <c:pt idx="595">
                  <c:v>-9.3177877964804798E-3</c:v>
                </c:pt>
                <c:pt idx="596">
                  <c:v>-9.6051658772230222E-3</c:v>
                </c:pt>
                <c:pt idx="597">
                  <c:v>-9.6487733142655609E-3</c:v>
                </c:pt>
                <c:pt idx="598">
                  <c:v>-9.648836697168239E-3</c:v>
                </c:pt>
                <c:pt idx="599">
                  <c:v>-9.6535270319664194E-3</c:v>
                </c:pt>
                <c:pt idx="600">
                  <c:v>-9.6535904148690975E-3</c:v>
                </c:pt>
                <c:pt idx="601">
                  <c:v>-9.6696896721493366E-3</c:v>
                </c:pt>
                <c:pt idx="602">
                  <c:v>-9.6697530550520147E-3</c:v>
                </c:pt>
                <c:pt idx="603">
                  <c:v>-1.0027169243253867E-2</c:v>
                </c:pt>
                <c:pt idx="604">
                  <c:v>-1.0029260879042245E-2</c:v>
                </c:pt>
                <c:pt idx="605">
                  <c:v>-1.0029324261944923E-2</c:v>
                </c:pt>
                <c:pt idx="606">
                  <c:v>-1.0029387644847601E-2</c:v>
                </c:pt>
                <c:pt idx="607">
                  <c:v>-1.0029451027750279E-2</c:v>
                </c:pt>
                <c:pt idx="608">
                  <c:v>-1.0033254001910966E-2</c:v>
                </c:pt>
                <c:pt idx="609">
                  <c:v>-1.0034331511256494E-2</c:v>
                </c:pt>
                <c:pt idx="610">
                  <c:v>-1.0034394894159172E-2</c:v>
                </c:pt>
                <c:pt idx="611">
                  <c:v>-1.0386677067244098E-2</c:v>
                </c:pt>
                <c:pt idx="612">
                  <c:v>-1.0421410897911701E-2</c:v>
                </c:pt>
                <c:pt idx="613">
                  <c:v>-1.0421410897911701E-2</c:v>
                </c:pt>
                <c:pt idx="614">
                  <c:v>-1.0421474280814379E-2</c:v>
                </c:pt>
                <c:pt idx="615">
                  <c:v>-1.0421537663717057E-2</c:v>
                </c:pt>
                <c:pt idx="616">
                  <c:v>-1.0421537663717057E-2</c:v>
                </c:pt>
                <c:pt idx="617">
                  <c:v>-1.0425720935293812E-2</c:v>
                </c:pt>
                <c:pt idx="618">
                  <c:v>-1.0445813315442773E-2</c:v>
                </c:pt>
                <c:pt idx="619">
                  <c:v>-1.0445813315442773E-2</c:v>
                </c:pt>
                <c:pt idx="620">
                  <c:v>-1.0445876698345451E-2</c:v>
                </c:pt>
                <c:pt idx="621">
                  <c:v>-1.0445876698345451E-2</c:v>
                </c:pt>
                <c:pt idx="622">
                  <c:v>-1.0445876698345451E-2</c:v>
                </c:pt>
                <c:pt idx="623">
                  <c:v>-1.0445876698345451E-2</c:v>
                </c:pt>
                <c:pt idx="624">
                  <c:v>-1.0445940081248129E-2</c:v>
                </c:pt>
                <c:pt idx="625">
                  <c:v>-1.0445940081248129E-2</c:v>
                </c:pt>
                <c:pt idx="626">
                  <c:v>-1.0445940081248129E-2</c:v>
                </c:pt>
                <c:pt idx="627">
                  <c:v>-1.0445940081248129E-2</c:v>
                </c:pt>
                <c:pt idx="628">
                  <c:v>-1.0446003464150807E-2</c:v>
                </c:pt>
                <c:pt idx="629">
                  <c:v>-1.0446066847053485E-2</c:v>
                </c:pt>
                <c:pt idx="630">
                  <c:v>-1.0446130229956163E-2</c:v>
                </c:pt>
                <c:pt idx="631">
                  <c:v>-1.0450313501532919E-2</c:v>
                </c:pt>
                <c:pt idx="632">
                  <c:v>-1.0450376884435597E-2</c:v>
                </c:pt>
                <c:pt idx="633">
                  <c:v>-1.0450440267338275E-2</c:v>
                </c:pt>
                <c:pt idx="634">
                  <c:v>-1.0450503650240953E-2</c:v>
                </c:pt>
                <c:pt idx="635">
                  <c:v>-1.0472243985859544E-2</c:v>
                </c:pt>
                <c:pt idx="636">
                  <c:v>-1.0474462387453278E-2</c:v>
                </c:pt>
                <c:pt idx="637">
                  <c:v>-1.0474462387453278E-2</c:v>
                </c:pt>
                <c:pt idx="638">
                  <c:v>-1.0474525770355956E-2</c:v>
                </c:pt>
                <c:pt idx="639">
                  <c:v>-1.0474525770355956E-2</c:v>
                </c:pt>
                <c:pt idx="640">
                  <c:v>-1.0474589153258634E-2</c:v>
                </c:pt>
                <c:pt idx="641">
                  <c:v>-1.0474589153258634E-2</c:v>
                </c:pt>
                <c:pt idx="642">
                  <c:v>-1.0475603279701484E-2</c:v>
                </c:pt>
                <c:pt idx="643">
                  <c:v>-1.0475666662604162E-2</c:v>
                </c:pt>
                <c:pt idx="644">
                  <c:v>-1.0485364246713912E-2</c:v>
                </c:pt>
                <c:pt idx="645">
                  <c:v>-1.0485364246713912E-2</c:v>
                </c:pt>
                <c:pt idx="646">
                  <c:v>-1.048542762961659E-2</c:v>
                </c:pt>
                <c:pt idx="647">
                  <c:v>-1.048542762961659E-2</c:v>
                </c:pt>
                <c:pt idx="648">
                  <c:v>-1.0485491012519268E-2</c:v>
                </c:pt>
                <c:pt idx="649">
                  <c:v>-1.0485491012519268E-2</c:v>
                </c:pt>
                <c:pt idx="650">
                  <c:v>-1.0773312773580559E-2</c:v>
                </c:pt>
                <c:pt idx="651">
                  <c:v>-1.080044065592679E-2</c:v>
                </c:pt>
                <c:pt idx="652">
                  <c:v>-1.0801581548174994E-2</c:v>
                </c:pt>
                <c:pt idx="653">
                  <c:v>-1.0801581548174994E-2</c:v>
                </c:pt>
                <c:pt idx="654">
                  <c:v>-1.0801644931077672E-2</c:v>
                </c:pt>
                <c:pt idx="655">
                  <c:v>-1.0801644931077672E-2</c:v>
                </c:pt>
                <c:pt idx="656">
                  <c:v>-1.0807032477805312E-2</c:v>
                </c:pt>
                <c:pt idx="657">
                  <c:v>-1.0868387127597721E-2</c:v>
                </c:pt>
                <c:pt idx="658">
                  <c:v>-1.0868387127597721E-2</c:v>
                </c:pt>
                <c:pt idx="659">
                  <c:v>-1.0868513893403077E-2</c:v>
                </c:pt>
                <c:pt idx="660">
                  <c:v>-1.0868513893403077E-2</c:v>
                </c:pt>
                <c:pt idx="661">
                  <c:v>-1.0900205344742132E-2</c:v>
                </c:pt>
                <c:pt idx="662">
                  <c:v>-1.1183907217129344E-2</c:v>
                </c:pt>
                <c:pt idx="663">
                  <c:v>-1.1183907217129344E-2</c:v>
                </c:pt>
                <c:pt idx="664">
                  <c:v>-1.1215345136857686E-2</c:v>
                </c:pt>
                <c:pt idx="665">
                  <c:v>-1.1216422646203214E-2</c:v>
                </c:pt>
                <c:pt idx="666">
                  <c:v>-1.1243550528549445E-2</c:v>
                </c:pt>
                <c:pt idx="667">
                  <c:v>-1.1243613911452123E-2</c:v>
                </c:pt>
                <c:pt idx="668">
                  <c:v>-1.1243677294354801E-2</c:v>
                </c:pt>
                <c:pt idx="669">
                  <c:v>-1.1246656290780671E-2</c:v>
                </c:pt>
                <c:pt idx="670">
                  <c:v>-1.1246719673683349E-2</c:v>
                </c:pt>
                <c:pt idx="671">
                  <c:v>-1.1246783056586027E-2</c:v>
                </c:pt>
                <c:pt idx="672">
                  <c:v>-1.1246846439488705E-2</c:v>
                </c:pt>
                <c:pt idx="673">
                  <c:v>-1.1248811309471727E-2</c:v>
                </c:pt>
                <c:pt idx="674">
                  <c:v>-1.1282531013696482E-2</c:v>
                </c:pt>
                <c:pt idx="675">
                  <c:v>-1.1282531013696482E-2</c:v>
                </c:pt>
                <c:pt idx="676">
                  <c:v>-1.1541260022428518E-2</c:v>
                </c:pt>
                <c:pt idx="677">
                  <c:v>-1.1570542923465805E-2</c:v>
                </c:pt>
                <c:pt idx="678">
                  <c:v>-1.1667011701341887E-2</c:v>
                </c:pt>
                <c:pt idx="679">
                  <c:v>-1.1668089210687413E-2</c:v>
                </c:pt>
                <c:pt idx="680">
                  <c:v>-1.2021131978604478E-2</c:v>
                </c:pt>
                <c:pt idx="681">
                  <c:v>-1.2021195361507156E-2</c:v>
                </c:pt>
                <c:pt idx="682">
                  <c:v>-1.2021258744409834E-2</c:v>
                </c:pt>
                <c:pt idx="683">
                  <c:v>-1.2037991830716854E-2</c:v>
                </c:pt>
                <c:pt idx="684">
                  <c:v>-1.2037991830716854E-2</c:v>
                </c:pt>
                <c:pt idx="685">
                  <c:v>-1.2038055213619532E-2</c:v>
                </c:pt>
                <c:pt idx="686">
                  <c:v>-1.2038055213619532E-2</c:v>
                </c:pt>
                <c:pt idx="687">
                  <c:v>-1.2038118596522211E-2</c:v>
                </c:pt>
                <c:pt idx="688">
                  <c:v>-1.2038181979424889E-2</c:v>
                </c:pt>
                <c:pt idx="689">
                  <c:v>-1.2039069340062382E-2</c:v>
                </c:pt>
                <c:pt idx="690">
                  <c:v>-1.204014684940791E-2</c:v>
                </c:pt>
                <c:pt idx="691">
                  <c:v>-1.2040210232310588E-2</c:v>
                </c:pt>
                <c:pt idx="692">
                  <c:v>-1.2040210232310588E-2</c:v>
                </c:pt>
                <c:pt idx="693">
                  <c:v>-1.2040210232310588E-2</c:v>
                </c:pt>
                <c:pt idx="694">
                  <c:v>-1.206125335599972E-2</c:v>
                </c:pt>
                <c:pt idx="695">
                  <c:v>-1.2373097237176013E-2</c:v>
                </c:pt>
                <c:pt idx="696">
                  <c:v>-1.2395915082140132E-2</c:v>
                </c:pt>
                <c:pt idx="697">
                  <c:v>-1.2406816941400767E-2</c:v>
                </c:pt>
                <c:pt idx="698">
                  <c:v>-1.2410556532658774E-2</c:v>
                </c:pt>
                <c:pt idx="699">
                  <c:v>-1.2410619915561453E-2</c:v>
                </c:pt>
                <c:pt idx="700">
                  <c:v>-1.2410683298464131E-2</c:v>
                </c:pt>
                <c:pt idx="701">
                  <c:v>-1.2410746681366809E-2</c:v>
                </c:pt>
                <c:pt idx="702">
                  <c:v>-1.2410810064269487E-2</c:v>
                </c:pt>
                <c:pt idx="703">
                  <c:v>-1.2410873447172165E-2</c:v>
                </c:pt>
                <c:pt idx="704">
                  <c:v>-1.3220780177593034E-2</c:v>
                </c:pt>
                <c:pt idx="705">
                  <c:v>-1.3220780177593034E-2</c:v>
                </c:pt>
                <c:pt idx="706">
                  <c:v>-1.3220780177593034E-2</c:v>
                </c:pt>
                <c:pt idx="707">
                  <c:v>-1.3220843560495712E-2</c:v>
                </c:pt>
                <c:pt idx="708">
                  <c:v>-1.3220843560495712E-2</c:v>
                </c:pt>
                <c:pt idx="709">
                  <c:v>-1.3220843560495712E-2</c:v>
                </c:pt>
                <c:pt idx="710">
                  <c:v>-1.3631247855336464E-2</c:v>
                </c:pt>
                <c:pt idx="711">
                  <c:v>-1.3631247855336464E-2</c:v>
                </c:pt>
                <c:pt idx="712">
                  <c:v>-1.3631247855336464E-2</c:v>
                </c:pt>
                <c:pt idx="713">
                  <c:v>-1.3892258648564913E-2</c:v>
                </c:pt>
                <c:pt idx="714">
                  <c:v>-1.3892322031467591E-2</c:v>
                </c:pt>
                <c:pt idx="715">
                  <c:v>-1.3933204003694971E-2</c:v>
                </c:pt>
                <c:pt idx="716">
                  <c:v>-1.3933267386597649E-2</c:v>
                </c:pt>
                <c:pt idx="717">
                  <c:v>-1.3977191738153578E-2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55-4B9D-B1FF-D87DE5C2AD93}"/>
            </c:ext>
          </c:extLst>
        </c:ser>
        <c:ser>
          <c:idx val="8"/>
          <c:order val="6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55-4B9D-B1FF-D87DE5C2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4672"/>
        <c:axId val="1"/>
      </c:scatterChart>
      <c:valAx>
        <c:axId val="84688467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4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8E-4049-B4F2-A9CED200235F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8E-4049-B4F2-A9CED200235F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7">
                  <c:v>-6.1895120015833527E-3</c:v>
                </c:pt>
                <c:pt idx="498">
                  <c:v>-6.1595120059791952E-3</c:v>
                </c:pt>
                <c:pt idx="499">
                  <c:v>-6.259143105125986E-3</c:v>
                </c:pt>
                <c:pt idx="500">
                  <c:v>-6.1291431047720835E-3</c:v>
                </c:pt>
                <c:pt idx="501">
                  <c:v>-6.0588420019485056E-3</c:v>
                </c:pt>
                <c:pt idx="502">
                  <c:v>-5.9188419982092455E-3</c:v>
                </c:pt>
                <c:pt idx="504">
                  <c:v>-6.302979301835876E-3</c:v>
                </c:pt>
                <c:pt idx="505">
                  <c:v>-5.5627948531764559E-3</c:v>
                </c:pt>
                <c:pt idx="506">
                  <c:v>-6.0226104033063166E-3</c:v>
                </c:pt>
                <c:pt idx="529">
                  <c:v>-6.5654700956656598E-3</c:v>
                </c:pt>
                <c:pt idx="532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4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8E-4049-B4F2-A9CED200235F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7">
                  <c:v>-6.1300006491364911E-3</c:v>
                </c:pt>
                <c:pt idx="508">
                  <c:v>-7.0259171043289825E-3</c:v>
                </c:pt>
                <c:pt idx="511">
                  <c:v>-6.382181694789324E-3</c:v>
                </c:pt>
                <c:pt idx="512">
                  <c:v>-6.4419972477480769E-3</c:v>
                </c:pt>
                <c:pt idx="513">
                  <c:v>-6.4018127959570847E-3</c:v>
                </c:pt>
                <c:pt idx="517">
                  <c:v>-6.5384536501369439E-3</c:v>
                </c:pt>
                <c:pt idx="518">
                  <c:v>-6.4982691983459517E-3</c:v>
                </c:pt>
                <c:pt idx="519">
                  <c:v>-6.9669127042288892E-3</c:v>
                </c:pt>
                <c:pt idx="520">
                  <c:v>-6.4003799998317845E-3</c:v>
                </c:pt>
                <c:pt idx="526">
                  <c:v>-6.5148745925398543E-3</c:v>
                </c:pt>
                <c:pt idx="527">
                  <c:v>-6.5345057009835728E-3</c:v>
                </c:pt>
                <c:pt idx="528">
                  <c:v>-6.6384585516061634E-3</c:v>
                </c:pt>
                <c:pt idx="530">
                  <c:v>-7.0052624505478889E-3</c:v>
                </c:pt>
                <c:pt idx="531">
                  <c:v>-6.1650779971387237E-3</c:v>
                </c:pt>
                <c:pt idx="533">
                  <c:v>-6.925167195731774E-3</c:v>
                </c:pt>
                <c:pt idx="534">
                  <c:v>-6.8923631988582201E-3</c:v>
                </c:pt>
                <c:pt idx="535">
                  <c:v>-7.1582423988729715E-3</c:v>
                </c:pt>
                <c:pt idx="536">
                  <c:v>-6.9180579521344043E-3</c:v>
                </c:pt>
                <c:pt idx="537">
                  <c:v>-6.9778734978171997E-3</c:v>
                </c:pt>
                <c:pt idx="538">
                  <c:v>-7.1353192979586311E-3</c:v>
                </c:pt>
                <c:pt idx="539">
                  <c:v>-7.4054249926120974E-3</c:v>
                </c:pt>
                <c:pt idx="540">
                  <c:v>-7.4158335992251523E-3</c:v>
                </c:pt>
                <c:pt idx="541">
                  <c:v>-7.4158335992251523E-3</c:v>
                </c:pt>
                <c:pt idx="542">
                  <c:v>-8.0756491515785456E-3</c:v>
                </c:pt>
                <c:pt idx="543">
                  <c:v>-7.4756491521839052E-3</c:v>
                </c:pt>
                <c:pt idx="544">
                  <c:v>-7.3354646956431679E-3</c:v>
                </c:pt>
                <c:pt idx="545">
                  <c:v>-7.2354646981693804E-3</c:v>
                </c:pt>
                <c:pt idx="546">
                  <c:v>-7.5051636013085954E-3</c:v>
                </c:pt>
                <c:pt idx="547">
                  <c:v>-7.5649791542673483E-3</c:v>
                </c:pt>
                <c:pt idx="548">
                  <c:v>-7.4247947050025687E-3</c:v>
                </c:pt>
                <c:pt idx="549">
                  <c:v>-8.3900155004812405E-3</c:v>
                </c:pt>
                <c:pt idx="550">
                  <c:v>-6.0498310485854745E-3</c:v>
                </c:pt>
                <c:pt idx="551">
                  <c:v>-7.1096465981099755E-3</c:v>
                </c:pt>
                <c:pt idx="552">
                  <c:v>-7.8730858003837056E-3</c:v>
                </c:pt>
                <c:pt idx="553">
                  <c:v>-7.6738633069908246E-3</c:v>
                </c:pt>
                <c:pt idx="554">
                  <c:v>-7.6576457577175461E-3</c:v>
                </c:pt>
                <c:pt idx="555">
                  <c:v>-7.4511900020297617E-3</c:v>
                </c:pt>
                <c:pt idx="556">
                  <c:v>-8.021125293453224E-3</c:v>
                </c:pt>
                <c:pt idx="557">
                  <c:v>-7.9809408489381894E-3</c:v>
                </c:pt>
                <c:pt idx="558">
                  <c:v>-8.0926687005558051E-3</c:v>
                </c:pt>
                <c:pt idx="559">
                  <c:v>-8.8524842503829859E-3</c:v>
                </c:pt>
                <c:pt idx="560">
                  <c:v>-8.1122998017235659E-3</c:v>
                </c:pt>
                <c:pt idx="561">
                  <c:v>-8.226397396356333E-3</c:v>
                </c:pt>
                <c:pt idx="562">
                  <c:v>-8.1862129445653409E-3</c:v>
                </c:pt>
                <c:pt idx="563">
                  <c:v>-8.0834462060010992E-3</c:v>
                </c:pt>
                <c:pt idx="564">
                  <c:v>-8.3432617539074272E-3</c:v>
                </c:pt>
                <c:pt idx="565">
                  <c:v>-8.10307730716886E-3</c:v>
                </c:pt>
                <c:pt idx="566">
                  <c:v>-8.1440533031127416E-3</c:v>
                </c:pt>
                <c:pt idx="568">
                  <c:v>-8.5287983456510119E-3</c:v>
                </c:pt>
                <c:pt idx="569">
                  <c:v>-8.3792069490300491E-3</c:v>
                </c:pt>
                <c:pt idx="570">
                  <c:v>-8.4979555031168275E-3</c:v>
                </c:pt>
                <c:pt idx="571">
                  <c:v>-8.4979555031168275E-3</c:v>
                </c:pt>
                <c:pt idx="572">
                  <c:v>-8.3577710538520478E-3</c:v>
                </c:pt>
                <c:pt idx="573">
                  <c:v>-7.8571126505266875E-3</c:v>
                </c:pt>
                <c:pt idx="574">
                  <c:v>-8.016928200959228E-3</c:v>
                </c:pt>
                <c:pt idx="575">
                  <c:v>-7.9767437491682358E-3</c:v>
                </c:pt>
                <c:pt idx="576">
                  <c:v>-8.0717379532870837E-3</c:v>
                </c:pt>
                <c:pt idx="577">
                  <c:v>-8.5315535034169443E-3</c:v>
                </c:pt>
                <c:pt idx="578">
                  <c:v>-8.4542176482500508E-3</c:v>
                </c:pt>
                <c:pt idx="579">
                  <c:v>-8.2140332015114836E-3</c:v>
                </c:pt>
                <c:pt idx="585">
                  <c:v>-8.834220097924117E-3</c:v>
                </c:pt>
                <c:pt idx="586">
                  <c:v>-8.6342200957005844E-3</c:v>
                </c:pt>
                <c:pt idx="587">
                  <c:v>-8.6846287013031542E-3</c:v>
                </c:pt>
                <c:pt idx="588">
                  <c:v>-8.5846287038293667E-3</c:v>
                </c:pt>
                <c:pt idx="589">
                  <c:v>-8.7847874965518713E-3</c:v>
                </c:pt>
                <c:pt idx="590">
                  <c:v>-8.6446030472870916E-3</c:v>
                </c:pt>
                <c:pt idx="591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7">
                  <c:v>-9.4205306013463996E-3</c:v>
                </c:pt>
                <c:pt idx="598">
                  <c:v>-8.8803461476345547E-3</c:v>
                </c:pt>
                <c:pt idx="599">
                  <c:v>-9.1566968549159355E-3</c:v>
                </c:pt>
                <c:pt idx="600">
                  <c:v>-9.5165124002960511E-3</c:v>
                </c:pt>
                <c:pt idx="601">
                  <c:v>-9.3496621047961526E-3</c:v>
                </c:pt>
                <c:pt idx="602">
                  <c:v>-9.2194776516407728E-3</c:v>
                </c:pt>
                <c:pt idx="603">
                  <c:v>-9.449364100873936E-3</c:v>
                </c:pt>
                <c:pt idx="604">
                  <c:v>-9.5732772533665411E-3</c:v>
                </c:pt>
                <c:pt idx="605">
                  <c:v>-9.4330928041017614E-3</c:v>
                </c:pt>
                <c:pt idx="606">
                  <c:v>-9.7929083494818769E-3</c:v>
                </c:pt>
                <c:pt idx="607">
                  <c:v>-9.6527239002170973E-3</c:v>
                </c:pt>
                <c:pt idx="608">
                  <c:v>-9.5616569014964625E-3</c:v>
                </c:pt>
                <c:pt idx="609">
                  <c:v>-9.2785212473245338E-3</c:v>
                </c:pt>
                <c:pt idx="610">
                  <c:v>-9.3383367930073291E-3</c:v>
                </c:pt>
                <c:pt idx="612">
                  <c:v>-9.6920850992319174E-3</c:v>
                </c:pt>
                <c:pt idx="613">
                  <c:v>-9.6720850997371599E-3</c:v>
                </c:pt>
                <c:pt idx="614">
                  <c:v>-9.4719006447121501E-3</c:v>
                </c:pt>
                <c:pt idx="615">
                  <c:v>-9.6917161936289631E-3</c:v>
                </c:pt>
                <c:pt idx="616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6">
                  <c:v>-9.847700443060603E-3</c:v>
                </c:pt>
                <c:pt idx="637">
                  <c:v>-9.7377004494774155E-3</c:v>
                </c:pt>
                <c:pt idx="638">
                  <c:v>-9.8575159936444834E-3</c:v>
                </c:pt>
                <c:pt idx="639">
                  <c:v>-9.7975159951602109E-3</c:v>
                </c:pt>
                <c:pt idx="640">
                  <c:v>-1.0057331543066539E-2</c:v>
                </c:pt>
                <c:pt idx="641">
                  <c:v>-9.9873315484728664E-3</c:v>
                </c:pt>
                <c:pt idx="642">
                  <c:v>-9.6813803538680077E-3</c:v>
                </c:pt>
                <c:pt idx="643">
                  <c:v>-9.7641959000611678E-3</c:v>
                </c:pt>
                <c:pt idx="644">
                  <c:v>-9.7259750473313034E-3</c:v>
                </c:pt>
                <c:pt idx="645">
                  <c:v>-9.5259750451077707E-3</c:v>
                </c:pt>
                <c:pt idx="646">
                  <c:v>-9.8157905958942138E-3</c:v>
                </c:pt>
                <c:pt idx="647">
                  <c:v>-9.8057905997848138E-3</c:v>
                </c:pt>
                <c:pt idx="648">
                  <c:v>-9.2956061489530839E-3</c:v>
                </c:pt>
                <c:pt idx="649">
                  <c:v>-8.7456061446573585E-3</c:v>
                </c:pt>
                <c:pt idx="652">
                  <c:v>-9.9657539976760745E-3</c:v>
                </c:pt>
                <c:pt idx="653">
                  <c:v>-9.8957540030824021E-3</c:v>
                </c:pt>
                <c:pt idx="654">
                  <c:v>-1.00855695491191E-2</c:v>
                </c:pt>
                <c:pt idx="655">
                  <c:v>-9.965569552150555E-3</c:v>
                </c:pt>
                <c:pt idx="656">
                  <c:v>-9.9098912978661247E-3</c:v>
                </c:pt>
                <c:pt idx="657">
                  <c:v>-1.0391343697847333E-2</c:v>
                </c:pt>
                <c:pt idx="658">
                  <c:v>-1.0391343632363714E-2</c:v>
                </c:pt>
                <c:pt idx="659">
                  <c:v>-1.0510974898352288E-2</c:v>
                </c:pt>
                <c:pt idx="660">
                  <c:v>-1.0510974796488881E-2</c:v>
                </c:pt>
                <c:pt idx="661">
                  <c:v>-1.0148749795916956E-2</c:v>
                </c:pt>
                <c:pt idx="663">
                  <c:v>-1.0431151597003918E-2</c:v>
                </c:pt>
                <c:pt idx="664">
                  <c:v>-1.0444664396345615E-2</c:v>
                </c:pt>
                <c:pt idx="665">
                  <c:v>-1.0369528754381463E-2</c:v>
                </c:pt>
                <c:pt idx="666">
                  <c:v>-1.0369584153522737E-2</c:v>
                </c:pt>
                <c:pt idx="667">
                  <c:v>-1.0479399701580405E-2</c:v>
                </c:pt>
                <c:pt idx="668">
                  <c:v>-1.0439215257065371E-2</c:v>
                </c:pt>
                <c:pt idx="669">
                  <c:v>-1.0510546097066253E-2</c:v>
                </c:pt>
                <c:pt idx="670">
                  <c:v>-1.0540361647144891E-2</c:v>
                </c:pt>
                <c:pt idx="671">
                  <c:v>-1.0480177203135099E-2</c:v>
                </c:pt>
                <c:pt idx="672">
                  <c:v>-1.0359992753365077E-2</c:v>
                </c:pt>
                <c:pt idx="675">
                  <c:v>-1.0546147401328199E-2</c:v>
                </c:pt>
                <c:pt idx="678">
                  <c:v>-1.0867273696931079E-2</c:v>
                </c:pt>
                <c:pt idx="679">
                  <c:v>-1.0884138049732428E-2</c:v>
                </c:pt>
                <c:pt idx="680">
                  <c:v>-1.2056751729687676E-2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8E-4049-B4F2-A9CED200235F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3'!$L$21:$L$701</c:f>
              <c:numCache>
                <c:formatCode>General</c:formatCode>
                <c:ptCount val="681"/>
                <c:pt idx="496">
                  <c:v>-1.1667247199511621E-2</c:v>
                </c:pt>
                <c:pt idx="503">
                  <c:v>-1.138326069485629E-2</c:v>
                </c:pt>
                <c:pt idx="509">
                  <c:v>-1.184531940089073E-2</c:v>
                </c:pt>
                <c:pt idx="510">
                  <c:v>-1.1440356800449081E-2</c:v>
                </c:pt>
                <c:pt idx="514">
                  <c:v>-1.0480809796717949E-2</c:v>
                </c:pt>
                <c:pt idx="515">
                  <c:v>-9.8403545998735353E-3</c:v>
                </c:pt>
                <c:pt idx="516">
                  <c:v>-7.6688999979523942E-3</c:v>
                </c:pt>
                <c:pt idx="521">
                  <c:v>-1.1036911004339345E-2</c:v>
                </c:pt>
                <c:pt idx="522">
                  <c:v>-1.1640286997135263E-2</c:v>
                </c:pt>
                <c:pt idx="523">
                  <c:v>-1.1787734496465418E-2</c:v>
                </c:pt>
                <c:pt idx="524">
                  <c:v>-1.1696132904035039E-2</c:v>
                </c:pt>
                <c:pt idx="525">
                  <c:v>-1.1807560396846384E-2</c:v>
                </c:pt>
                <c:pt idx="567">
                  <c:v>-8.8751233997754753E-3</c:v>
                </c:pt>
                <c:pt idx="580">
                  <c:v>-1.4682543696835637E-2</c:v>
                </c:pt>
                <c:pt idx="581">
                  <c:v>-1.3992337197123561E-2</c:v>
                </c:pt>
                <c:pt idx="592">
                  <c:v>-1.3596635399153456E-2</c:v>
                </c:pt>
                <c:pt idx="593">
                  <c:v>-1.3322816499567125E-2</c:v>
                </c:pt>
                <c:pt idx="611">
                  <c:v>-1.3290233699081E-2</c:v>
                </c:pt>
                <c:pt idx="617">
                  <c:v>-1.5813432495633606E-2</c:v>
                </c:pt>
                <c:pt idx="635">
                  <c:v>-1.4422136198845692E-2</c:v>
                </c:pt>
                <c:pt idx="650">
                  <c:v>-1.3394458699622191E-2</c:v>
                </c:pt>
                <c:pt idx="651">
                  <c:v>-1.5205384101136588E-2</c:v>
                </c:pt>
                <c:pt idx="662">
                  <c:v>-1.4289081598690245E-2</c:v>
                </c:pt>
                <c:pt idx="673">
                  <c:v>-1.6386904797400348E-2</c:v>
                </c:pt>
                <c:pt idx="674">
                  <c:v>-1.4394257399544585E-2</c:v>
                </c:pt>
                <c:pt idx="676">
                  <c:v>-1.1698122500092722E-2</c:v>
                </c:pt>
                <c:pt idx="677">
                  <c:v>-1.4446146597038023E-2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8E-4049-B4F2-A9CED200235F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8E-4049-B4F2-A9CED200235F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8E-4049-B4F2-A9CED200235F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3'!$O$21:$O$701</c:f>
              <c:numCache>
                <c:formatCode>General</c:formatCode>
                <c:ptCount val="681"/>
                <c:pt idx="0">
                  <c:v>1.1289188400226571E-3</c:v>
                </c:pt>
                <c:pt idx="1">
                  <c:v>1.1277779477744513E-3</c:v>
                </c:pt>
                <c:pt idx="2">
                  <c:v>1.0822690236515695E-3</c:v>
                </c:pt>
                <c:pt idx="3">
                  <c:v>5.970095207479721E-4</c:v>
                </c:pt>
                <c:pt idx="4">
                  <c:v>-1.4463382348857347E-4</c:v>
                </c:pt>
                <c:pt idx="5">
                  <c:v>-9.8978144779846965E-4</c:v>
                </c:pt>
                <c:pt idx="6">
                  <c:v>-9.9295059293237533E-4</c:v>
                </c:pt>
                <c:pt idx="7">
                  <c:v>-9.9409148518058137E-4</c:v>
                </c:pt>
                <c:pt idx="8">
                  <c:v>-9.9510561162343076E-4</c:v>
                </c:pt>
                <c:pt idx="9">
                  <c:v>-1.2984561838408574E-3</c:v>
                </c:pt>
                <c:pt idx="10">
                  <c:v>-1.2984561838408574E-3</c:v>
                </c:pt>
                <c:pt idx="11">
                  <c:v>-1.3027662212229687E-3</c:v>
                </c:pt>
                <c:pt idx="12">
                  <c:v>-1.3027662212229687E-3</c:v>
                </c:pt>
                <c:pt idx="13">
                  <c:v>-1.6232301771634846E-3</c:v>
                </c:pt>
                <c:pt idx="14">
                  <c:v>-1.6528933756168392E-3</c:v>
                </c:pt>
                <c:pt idx="15">
                  <c:v>-1.6530201414221954E-3</c:v>
                </c:pt>
                <c:pt idx="16">
                  <c:v>-1.6540342678650452E-3</c:v>
                </c:pt>
                <c:pt idx="17">
                  <c:v>-1.6667108484006666E-3</c:v>
                </c:pt>
                <c:pt idx="18">
                  <c:v>-1.6710208857827783E-3</c:v>
                </c:pt>
                <c:pt idx="19">
                  <c:v>-1.6731759044738338E-3</c:v>
                </c:pt>
                <c:pt idx="20">
                  <c:v>-1.7294599220519942E-3</c:v>
                </c:pt>
                <c:pt idx="21">
                  <c:v>-1.7360517439305172E-3</c:v>
                </c:pt>
                <c:pt idx="22">
                  <c:v>-1.7717997010409706E-3</c:v>
                </c:pt>
                <c:pt idx="23">
                  <c:v>-1.773954719732026E-3</c:v>
                </c:pt>
                <c:pt idx="24">
                  <c:v>-1.7782647571141373E-3</c:v>
                </c:pt>
                <c:pt idx="25">
                  <c:v>-2.0738826152048345E-3</c:v>
                </c:pt>
                <c:pt idx="26">
                  <c:v>-2.0760376338958904E-3</c:v>
                </c:pt>
                <c:pt idx="27">
                  <c:v>-2.0967004601689537E-3</c:v>
                </c:pt>
                <c:pt idx="28">
                  <c:v>-2.0977145866118035E-3</c:v>
                </c:pt>
                <c:pt idx="29">
                  <c:v>-2.0988554788600095E-3</c:v>
                </c:pt>
                <c:pt idx="30">
                  <c:v>-2.1758023227112329E-3</c:v>
                </c:pt>
                <c:pt idx="31">
                  <c:v>-2.2050852237485191E-3</c:v>
                </c:pt>
                <c:pt idx="32">
                  <c:v>-2.5288450906282962E-3</c:v>
                </c:pt>
                <c:pt idx="33">
                  <c:v>-2.5321410015675581E-3</c:v>
                </c:pt>
                <c:pt idx="34">
                  <c:v>-2.5515361697870591E-3</c:v>
                </c:pt>
                <c:pt idx="35">
                  <c:v>-2.567888958678011E-3</c:v>
                </c:pt>
                <c:pt idx="36">
                  <c:v>-2.5700439773690665E-3</c:v>
                </c:pt>
                <c:pt idx="37">
                  <c:v>-2.580882453727023E-3</c:v>
                </c:pt>
                <c:pt idx="38">
                  <c:v>-2.6242363591588492E-3</c:v>
                </c:pt>
                <c:pt idx="39">
                  <c:v>-2.8460765185322288E-3</c:v>
                </c:pt>
                <c:pt idx="40">
                  <c:v>-2.8461399014349069E-3</c:v>
                </c:pt>
                <c:pt idx="41">
                  <c:v>-2.8536824668536015E-3</c:v>
                </c:pt>
                <c:pt idx="42">
                  <c:v>-2.8537458497562796E-3</c:v>
                </c:pt>
                <c:pt idx="43">
                  <c:v>-2.8829653678908874E-3</c:v>
                </c:pt>
                <c:pt idx="44">
                  <c:v>-2.8830287507935655E-3</c:v>
                </c:pt>
                <c:pt idx="45">
                  <c:v>-2.9578205759537334E-3</c:v>
                </c:pt>
                <c:pt idx="46">
                  <c:v>-2.9578205759537334E-3</c:v>
                </c:pt>
                <c:pt idx="47">
                  <c:v>-2.9740465990393296E-3</c:v>
                </c:pt>
                <c:pt idx="48">
                  <c:v>-2.9816525473607023E-3</c:v>
                </c:pt>
                <c:pt idx="49">
                  <c:v>-3.2643402933050653E-3</c:v>
                </c:pt>
                <c:pt idx="50">
                  <c:v>-3.271946241626438E-3</c:v>
                </c:pt>
                <c:pt idx="51">
                  <c:v>-3.2967923394762568E-3</c:v>
                </c:pt>
                <c:pt idx="52">
                  <c:v>-3.2989473581673126E-3</c:v>
                </c:pt>
                <c:pt idx="53">
                  <c:v>-3.2990741239726689E-3</c:v>
                </c:pt>
                <c:pt idx="54">
                  <c:v>-3.2999614846101625E-3</c:v>
                </c:pt>
                <c:pt idx="55">
                  <c:v>-3.3000882504155187E-3</c:v>
                </c:pt>
                <c:pt idx="56">
                  <c:v>-3.3011023768583685E-3</c:v>
                </c:pt>
                <c:pt idx="57">
                  <c:v>-3.3064265406833292E-3</c:v>
                </c:pt>
                <c:pt idx="58">
                  <c:v>-3.3065533064886854E-3</c:v>
                </c:pt>
                <c:pt idx="59">
                  <c:v>-3.3087083251797413E-3</c:v>
                </c:pt>
                <c:pt idx="60">
                  <c:v>-3.3161875076957578E-3</c:v>
                </c:pt>
                <c:pt idx="61">
                  <c:v>-3.3313994043385042E-3</c:v>
                </c:pt>
                <c:pt idx="62">
                  <c:v>-3.3313994043385042E-3</c:v>
                </c:pt>
                <c:pt idx="63">
                  <c:v>-3.3315261701438604E-3</c:v>
                </c:pt>
                <c:pt idx="64">
                  <c:v>-3.3325402965867102E-3</c:v>
                </c:pt>
                <c:pt idx="65">
                  <c:v>-3.3335544230295592E-3</c:v>
                </c:pt>
                <c:pt idx="66">
                  <c:v>-3.3336811888349154E-3</c:v>
                </c:pt>
                <c:pt idx="67">
                  <c:v>-3.3346953152777652E-3</c:v>
                </c:pt>
                <c:pt idx="68">
                  <c:v>-3.3444562822901938E-3</c:v>
                </c:pt>
                <c:pt idx="69">
                  <c:v>-3.3520622306115674E-3</c:v>
                </c:pt>
                <c:pt idx="70">
                  <c:v>-3.3532031228597735E-3</c:v>
                </c:pt>
                <c:pt idx="71">
                  <c:v>-3.3542172493026233E-3</c:v>
                </c:pt>
                <c:pt idx="72">
                  <c:v>-3.3586540524900904E-3</c:v>
                </c:pt>
                <c:pt idx="73">
                  <c:v>-3.3596681789329402E-3</c:v>
                </c:pt>
                <c:pt idx="74">
                  <c:v>-3.3727250568846307E-3</c:v>
                </c:pt>
                <c:pt idx="75">
                  <c:v>-3.3922469909094879E-3</c:v>
                </c:pt>
                <c:pt idx="76">
                  <c:v>-3.5510845450208274E-3</c:v>
                </c:pt>
                <c:pt idx="77">
                  <c:v>-3.5848042492455812E-3</c:v>
                </c:pt>
                <c:pt idx="78">
                  <c:v>-3.5912693053187479E-3</c:v>
                </c:pt>
                <c:pt idx="79">
                  <c:v>-3.6064812019614943E-3</c:v>
                </c:pt>
                <c:pt idx="80">
                  <c:v>-3.617383061222129E-3</c:v>
                </c:pt>
                <c:pt idx="81">
                  <c:v>-3.6260031359863516E-3</c:v>
                </c:pt>
                <c:pt idx="82">
                  <c:v>-3.6346232107505741E-3</c:v>
                </c:pt>
                <c:pt idx="83">
                  <c:v>-3.6347499765559304E-3</c:v>
                </c:pt>
                <c:pt idx="84">
                  <c:v>-3.640074140380891E-3</c:v>
                </c:pt>
                <c:pt idx="85">
                  <c:v>-3.6453983042058526E-3</c:v>
                </c:pt>
                <c:pt idx="86">
                  <c:v>-3.6552860370236374E-3</c:v>
                </c:pt>
                <c:pt idx="87">
                  <c:v>-3.657314289909337E-3</c:v>
                </c:pt>
                <c:pt idx="88">
                  <c:v>-3.6574410557146933E-3</c:v>
                </c:pt>
                <c:pt idx="89">
                  <c:v>-3.6575678215200495E-3</c:v>
                </c:pt>
                <c:pt idx="90">
                  <c:v>-3.6595960744057491E-3</c:v>
                </c:pt>
                <c:pt idx="91">
                  <c:v>-3.6628919853450102E-3</c:v>
                </c:pt>
                <c:pt idx="92">
                  <c:v>-3.6630187511503664E-3</c:v>
                </c:pt>
                <c:pt idx="93">
                  <c:v>-3.665047004036066E-3</c:v>
                </c:pt>
                <c:pt idx="94">
                  <c:v>-3.6651737698414222E-3</c:v>
                </c:pt>
                <c:pt idx="95">
                  <c:v>-3.6703711678610276E-3</c:v>
                </c:pt>
                <c:pt idx="96">
                  <c:v>-3.6715120601092336E-3</c:v>
                </c:pt>
                <c:pt idx="97">
                  <c:v>-3.6716388259145898E-3</c:v>
                </c:pt>
                <c:pt idx="98">
                  <c:v>-3.6735403129949324E-3</c:v>
                </c:pt>
                <c:pt idx="99">
                  <c:v>-3.6736670788002886E-3</c:v>
                </c:pt>
                <c:pt idx="100">
                  <c:v>-3.6737938446056448E-3</c:v>
                </c:pt>
                <c:pt idx="101">
                  <c:v>-3.6748079710484946E-3</c:v>
                </c:pt>
                <c:pt idx="102">
                  <c:v>-3.6759488632967007E-3</c:v>
                </c:pt>
                <c:pt idx="103">
                  <c:v>-3.6769629897395505E-3</c:v>
                </c:pt>
                <c:pt idx="104">
                  <c:v>-3.6812730271216622E-3</c:v>
                </c:pt>
                <c:pt idx="105">
                  <c:v>-3.6813997929270184E-3</c:v>
                </c:pt>
                <c:pt idx="106">
                  <c:v>-3.6995273030929572E-3</c:v>
                </c:pt>
                <c:pt idx="107">
                  <c:v>-3.6995273030929572E-3</c:v>
                </c:pt>
                <c:pt idx="108">
                  <c:v>-3.7006681953411632E-3</c:v>
                </c:pt>
                <c:pt idx="109">
                  <c:v>-3.7006681953411632E-3</c:v>
                </c:pt>
                <c:pt idx="110">
                  <c:v>-3.7019358533947255E-3</c:v>
                </c:pt>
                <c:pt idx="111">
                  <c:v>-3.7019358533947255E-3</c:v>
                </c:pt>
                <c:pt idx="112">
                  <c:v>-3.709415035910742E-3</c:v>
                </c:pt>
                <c:pt idx="113">
                  <c:v>-3.709415035910742E-3</c:v>
                </c:pt>
                <c:pt idx="114">
                  <c:v>-3.7095418017160982E-3</c:v>
                </c:pt>
                <c:pt idx="115">
                  <c:v>-3.7095418017160982E-3</c:v>
                </c:pt>
                <c:pt idx="116">
                  <c:v>-3.7104291623535918E-3</c:v>
                </c:pt>
                <c:pt idx="117">
                  <c:v>-3.7104291623535918E-3</c:v>
                </c:pt>
                <c:pt idx="118">
                  <c:v>-3.7105559281589481E-3</c:v>
                </c:pt>
                <c:pt idx="119">
                  <c:v>-3.7105559281589481E-3</c:v>
                </c:pt>
                <c:pt idx="120">
                  <c:v>-3.7106826939643043E-3</c:v>
                </c:pt>
                <c:pt idx="121">
                  <c:v>-3.7106826939643043E-3</c:v>
                </c:pt>
                <c:pt idx="122">
                  <c:v>-3.7116968204071541E-3</c:v>
                </c:pt>
                <c:pt idx="123">
                  <c:v>-3.7116968204071541E-3</c:v>
                </c:pt>
                <c:pt idx="124">
                  <c:v>-3.7149927313464151E-3</c:v>
                </c:pt>
                <c:pt idx="125">
                  <c:v>-3.7149927313464151E-3</c:v>
                </c:pt>
                <c:pt idx="126">
                  <c:v>-3.7158800919839087E-3</c:v>
                </c:pt>
                <c:pt idx="127">
                  <c:v>-3.7158800919839087E-3</c:v>
                </c:pt>
                <c:pt idx="128">
                  <c:v>-3.7161336235946212E-3</c:v>
                </c:pt>
                <c:pt idx="129">
                  <c:v>-3.7161336235946212E-3</c:v>
                </c:pt>
                <c:pt idx="130">
                  <c:v>-3.7180351106749646E-3</c:v>
                </c:pt>
                <c:pt idx="131">
                  <c:v>-3.7180351106749646E-3</c:v>
                </c:pt>
                <c:pt idx="132">
                  <c:v>-3.7181618764803208E-3</c:v>
                </c:pt>
                <c:pt idx="133">
                  <c:v>-3.7181618764803208E-3</c:v>
                </c:pt>
                <c:pt idx="134">
                  <c:v>-3.7234860403052824E-3</c:v>
                </c:pt>
                <c:pt idx="135">
                  <c:v>-3.7234860403052824E-3</c:v>
                </c:pt>
                <c:pt idx="136">
                  <c:v>-3.7322328808748612E-3</c:v>
                </c:pt>
                <c:pt idx="137">
                  <c:v>-3.7322328808748612E-3</c:v>
                </c:pt>
                <c:pt idx="138">
                  <c:v>-3.733247007317711E-3</c:v>
                </c:pt>
                <c:pt idx="139">
                  <c:v>-3.733247007317711E-3</c:v>
                </c:pt>
                <c:pt idx="140">
                  <c:v>-3.7582198709728851E-3</c:v>
                </c:pt>
                <c:pt idx="141">
                  <c:v>-3.7582198709728851E-3</c:v>
                </c:pt>
                <c:pt idx="142">
                  <c:v>-3.7593607632210911E-3</c:v>
                </c:pt>
                <c:pt idx="143">
                  <c:v>-3.7593607632210911E-3</c:v>
                </c:pt>
                <c:pt idx="144">
                  <c:v>-3.7669667115424639E-3</c:v>
                </c:pt>
                <c:pt idx="145">
                  <c:v>-3.7669667115424639E-3</c:v>
                </c:pt>
                <c:pt idx="146">
                  <c:v>-3.7724176411727817E-3</c:v>
                </c:pt>
                <c:pt idx="147">
                  <c:v>-3.7724176411727817E-3</c:v>
                </c:pt>
                <c:pt idx="148">
                  <c:v>-3.7745726598638375E-3</c:v>
                </c:pt>
                <c:pt idx="149">
                  <c:v>-3.7745726598638375E-3</c:v>
                </c:pt>
                <c:pt idx="150">
                  <c:v>-3.7767276785548934E-3</c:v>
                </c:pt>
                <c:pt idx="151">
                  <c:v>-3.7767276785548934E-3</c:v>
                </c:pt>
                <c:pt idx="152">
                  <c:v>-3.7788826972459484E-3</c:v>
                </c:pt>
                <c:pt idx="153">
                  <c:v>-3.7788826972459484E-3</c:v>
                </c:pt>
                <c:pt idx="154">
                  <c:v>-3.9671299181999308E-3</c:v>
                </c:pt>
                <c:pt idx="155">
                  <c:v>-3.9876659786676379E-3</c:v>
                </c:pt>
                <c:pt idx="156">
                  <c:v>-4.0116247158799622E-3</c:v>
                </c:pt>
                <c:pt idx="157">
                  <c:v>-4.0288648654084082E-3</c:v>
                </c:pt>
                <c:pt idx="158">
                  <c:v>-4.0322875421530254E-3</c:v>
                </c:pt>
                <c:pt idx="159">
                  <c:v>-4.033174902790519E-3</c:v>
                </c:pt>
                <c:pt idx="160">
                  <c:v>-4.033174902790519E-3</c:v>
                </c:pt>
                <c:pt idx="161">
                  <c:v>-4.0333016685958753E-3</c:v>
                </c:pt>
                <c:pt idx="162">
                  <c:v>-4.0353299214815749E-3</c:v>
                </c:pt>
                <c:pt idx="163">
                  <c:v>-4.0354566872869311E-3</c:v>
                </c:pt>
                <c:pt idx="164">
                  <c:v>-4.0384990666154806E-3</c:v>
                </c:pt>
                <c:pt idx="165">
                  <c:v>-4.0385624495181587E-3</c:v>
                </c:pt>
                <c:pt idx="166">
                  <c:v>-4.0386258324208368E-3</c:v>
                </c:pt>
                <c:pt idx="167">
                  <c:v>-4.0506685839296775E-3</c:v>
                </c:pt>
                <c:pt idx="168">
                  <c:v>-4.0559927477546382E-3</c:v>
                </c:pt>
                <c:pt idx="169">
                  <c:v>-4.0561195135599944E-3</c:v>
                </c:pt>
                <c:pt idx="170">
                  <c:v>-4.0571336400028442E-3</c:v>
                </c:pt>
                <c:pt idx="171">
                  <c:v>-4.058147766445694E-3</c:v>
                </c:pt>
                <c:pt idx="172">
                  <c:v>-4.0603027851367499E-3</c:v>
                </c:pt>
                <c:pt idx="173">
                  <c:v>-4.060366168039428E-3</c:v>
                </c:pt>
                <c:pt idx="174">
                  <c:v>-4.0634719302706547E-3</c:v>
                </c:pt>
                <c:pt idx="175">
                  <c:v>-4.0635986960760109E-3</c:v>
                </c:pt>
                <c:pt idx="176">
                  <c:v>-4.0637254618813672E-3</c:v>
                </c:pt>
                <c:pt idx="177">
                  <c:v>-4.064739588324217E-3</c:v>
                </c:pt>
                <c:pt idx="178">
                  <c:v>-4.0656903318643887E-3</c:v>
                </c:pt>
                <c:pt idx="179">
                  <c:v>-4.0668946070152728E-3</c:v>
                </c:pt>
                <c:pt idx="180">
                  <c:v>-4.0670213728206291E-3</c:v>
                </c:pt>
                <c:pt idx="181">
                  <c:v>-4.0679087334581226E-3</c:v>
                </c:pt>
                <c:pt idx="182">
                  <c:v>-4.0680354992634789E-3</c:v>
                </c:pt>
                <c:pt idx="183">
                  <c:v>-4.0689228599009725E-3</c:v>
                </c:pt>
                <c:pt idx="184">
                  <c:v>-4.0691763915116849E-3</c:v>
                </c:pt>
                <c:pt idx="185">
                  <c:v>-4.0701905179545347E-3</c:v>
                </c:pt>
                <c:pt idx="186">
                  <c:v>-4.0710778785920283E-3</c:v>
                </c:pt>
                <c:pt idx="187">
                  <c:v>-4.0743737895312894E-3</c:v>
                </c:pt>
                <c:pt idx="188">
                  <c:v>-4.0753879159741392E-3</c:v>
                </c:pt>
                <c:pt idx="189">
                  <c:v>-4.0755146817794954E-3</c:v>
                </c:pt>
                <c:pt idx="190">
                  <c:v>-4.0756414475848516E-3</c:v>
                </c:pt>
                <c:pt idx="191">
                  <c:v>-4.0789373585241135E-3</c:v>
                </c:pt>
                <c:pt idx="192">
                  <c:v>-4.0809656114098132E-3</c:v>
                </c:pt>
                <c:pt idx="193">
                  <c:v>-4.0875574332883361E-3</c:v>
                </c:pt>
                <c:pt idx="194">
                  <c:v>-4.0895856861740357E-3</c:v>
                </c:pt>
                <c:pt idx="195">
                  <c:v>-4.089712451979392E-3</c:v>
                </c:pt>
                <c:pt idx="196">
                  <c:v>-4.0907265784222418E-3</c:v>
                </c:pt>
                <c:pt idx="197">
                  <c:v>-4.0907265784222418E-3</c:v>
                </c:pt>
                <c:pt idx="198">
                  <c:v>-4.0916139390597354E-3</c:v>
                </c:pt>
                <c:pt idx="199">
                  <c:v>-4.0917407048650916E-3</c:v>
                </c:pt>
                <c:pt idx="200">
                  <c:v>-4.0927548313079414E-3</c:v>
                </c:pt>
                <c:pt idx="201">
                  <c:v>-4.0971916344954085E-3</c:v>
                </c:pt>
                <c:pt idx="202">
                  <c:v>-4.0982057609382583E-3</c:v>
                </c:pt>
                <c:pt idx="203">
                  <c:v>-4.0992198873811081E-3</c:v>
                </c:pt>
                <c:pt idx="204">
                  <c:v>-4.0994734189918206E-3</c:v>
                </c:pt>
                <c:pt idx="205">
                  <c:v>-4.1004875454346704E-3</c:v>
                </c:pt>
                <c:pt idx="206">
                  <c:v>-4.101374906072164E-3</c:v>
                </c:pt>
                <c:pt idx="207">
                  <c:v>-4.1016284376828764E-3</c:v>
                </c:pt>
                <c:pt idx="208">
                  <c:v>-4.1037834563739323E-3</c:v>
                </c:pt>
                <c:pt idx="209">
                  <c:v>-4.1046708170114259E-3</c:v>
                </c:pt>
                <c:pt idx="210">
                  <c:v>-4.1047975828167821E-3</c:v>
                </c:pt>
                <c:pt idx="211">
                  <c:v>-4.1058117092596311E-3</c:v>
                </c:pt>
                <c:pt idx="212">
                  <c:v>-4.1079667279506869E-3</c:v>
                </c:pt>
                <c:pt idx="213">
                  <c:v>-4.1080934937560432E-3</c:v>
                </c:pt>
                <c:pt idx="214">
                  <c:v>-4.1089808543935367E-3</c:v>
                </c:pt>
                <c:pt idx="215">
                  <c:v>-4.109107620198893E-3</c:v>
                </c:pt>
                <c:pt idx="216">
                  <c:v>-4.1101217466417428E-3</c:v>
                </c:pt>
                <c:pt idx="217">
                  <c:v>-4.110248512447099E-3</c:v>
                </c:pt>
                <c:pt idx="218">
                  <c:v>-4.1155726762720606E-3</c:v>
                </c:pt>
                <c:pt idx="219">
                  <c:v>-4.1243195168416394E-3</c:v>
                </c:pt>
                <c:pt idx="220">
                  <c:v>-4.1244462826469956E-3</c:v>
                </c:pt>
                <c:pt idx="221">
                  <c:v>-4.1253336432844892E-3</c:v>
                </c:pt>
                <c:pt idx="222">
                  <c:v>-4.1254604090898454E-3</c:v>
                </c:pt>
                <c:pt idx="223">
                  <c:v>-4.1317986993576559E-3</c:v>
                </c:pt>
                <c:pt idx="224">
                  <c:v>-4.1319254651630121E-3</c:v>
                </c:pt>
                <c:pt idx="225">
                  <c:v>-4.134080483854068E-3</c:v>
                </c:pt>
                <c:pt idx="226">
                  <c:v>-4.1372496289879728E-3</c:v>
                </c:pt>
                <c:pt idx="227">
                  <c:v>-4.138517287041535E-3</c:v>
                </c:pt>
                <c:pt idx="228">
                  <c:v>-4.1503065069396633E-3</c:v>
                </c:pt>
                <c:pt idx="229">
                  <c:v>-4.1503065069396633E-3</c:v>
                </c:pt>
                <c:pt idx="230">
                  <c:v>-4.1536024178789252E-3</c:v>
                </c:pt>
                <c:pt idx="231">
                  <c:v>-4.1557574365699811E-3</c:v>
                </c:pt>
                <c:pt idx="232">
                  <c:v>-4.161208366200298E-3</c:v>
                </c:pt>
                <c:pt idx="233">
                  <c:v>-4.161208366200298E-3</c:v>
                </c:pt>
                <c:pt idx="234">
                  <c:v>-4.1622224926431478E-3</c:v>
                </c:pt>
                <c:pt idx="235">
                  <c:v>-4.162349258448504E-3</c:v>
                </c:pt>
                <c:pt idx="236">
                  <c:v>-4.1633633848913538E-3</c:v>
                </c:pt>
                <c:pt idx="237">
                  <c:v>-4.1980972155589574E-3</c:v>
                </c:pt>
                <c:pt idx="238">
                  <c:v>-4.3635265915488199E-3</c:v>
                </c:pt>
                <c:pt idx="239">
                  <c:v>-4.3656816102398757E-3</c:v>
                </c:pt>
                <c:pt idx="240">
                  <c:v>-4.3699916476219866E-3</c:v>
                </c:pt>
                <c:pt idx="241">
                  <c:v>-4.3939503848343118E-3</c:v>
                </c:pt>
                <c:pt idx="242">
                  <c:v>-4.3972462957735737E-3</c:v>
                </c:pt>
                <c:pt idx="243">
                  <c:v>-4.3981336564110672E-3</c:v>
                </c:pt>
                <c:pt idx="244">
                  <c:v>-4.3982604222164235E-3</c:v>
                </c:pt>
                <c:pt idx="245">
                  <c:v>-4.3992745486592733E-3</c:v>
                </c:pt>
                <c:pt idx="246">
                  <c:v>-4.4004154409074793E-3</c:v>
                </c:pt>
                <c:pt idx="247">
                  <c:v>-4.4014295673503283E-3</c:v>
                </c:pt>
                <c:pt idx="248">
                  <c:v>-4.4015563331556845E-3</c:v>
                </c:pt>
                <c:pt idx="249">
                  <c:v>-4.4025704595985343E-3</c:v>
                </c:pt>
                <c:pt idx="250">
                  <c:v>-4.4035845860413841E-3</c:v>
                </c:pt>
                <c:pt idx="251">
                  <c:v>-4.4037113518467404E-3</c:v>
                </c:pt>
                <c:pt idx="252">
                  <c:v>-4.4048522440949464E-3</c:v>
                </c:pt>
                <c:pt idx="253">
                  <c:v>-4.4078946234234959E-3</c:v>
                </c:pt>
                <c:pt idx="254">
                  <c:v>-4.4080213892288521E-3</c:v>
                </c:pt>
                <c:pt idx="255">
                  <c:v>-4.4242474123144474E-3</c:v>
                </c:pt>
                <c:pt idx="256">
                  <c:v>-4.426275665200147E-3</c:v>
                </c:pt>
                <c:pt idx="257">
                  <c:v>-4.4264024310055033E-3</c:v>
                </c:pt>
                <c:pt idx="258">
                  <c:v>-4.4265291968108595E-3</c:v>
                </c:pt>
                <c:pt idx="259">
                  <c:v>-4.4285574496965591E-3</c:v>
                </c:pt>
                <c:pt idx="260">
                  <c:v>-4.4296983419447652E-3</c:v>
                </c:pt>
                <c:pt idx="261">
                  <c:v>-4.4298251077501214E-3</c:v>
                </c:pt>
                <c:pt idx="262">
                  <c:v>-4.431853360635821E-3</c:v>
                </c:pt>
                <c:pt idx="263">
                  <c:v>-4.43286748707867E-3</c:v>
                </c:pt>
                <c:pt idx="264">
                  <c:v>-4.434008379326876E-3</c:v>
                </c:pt>
                <c:pt idx="265">
                  <c:v>-4.4341351451322323E-3</c:v>
                </c:pt>
                <c:pt idx="266">
                  <c:v>-4.4350225057697258E-3</c:v>
                </c:pt>
                <c:pt idx="267">
                  <c:v>-4.4361633980179319E-3</c:v>
                </c:pt>
                <c:pt idx="268">
                  <c:v>-4.4362901638232881E-3</c:v>
                </c:pt>
                <c:pt idx="269">
                  <c:v>-4.4393325431518376E-3</c:v>
                </c:pt>
                <c:pt idx="270">
                  <c:v>-4.4414875618428934E-3</c:v>
                </c:pt>
                <c:pt idx="271">
                  <c:v>-4.4426284540910995E-3</c:v>
                </c:pt>
                <c:pt idx="272">
                  <c:v>-4.450107636607116E-3</c:v>
                </c:pt>
                <c:pt idx="273">
                  <c:v>-4.4502344024124722E-3</c:v>
                </c:pt>
                <c:pt idx="274">
                  <c:v>-4.451248528855322E-3</c:v>
                </c:pt>
                <c:pt idx="275">
                  <c:v>-4.4513752946606783E-3</c:v>
                </c:pt>
                <c:pt idx="276">
                  <c:v>-4.4515020604660345E-3</c:v>
                </c:pt>
                <c:pt idx="277">
                  <c:v>-4.4525161869088843E-3</c:v>
                </c:pt>
                <c:pt idx="278">
                  <c:v>-4.4568262242909952E-3</c:v>
                </c:pt>
                <c:pt idx="279">
                  <c:v>-4.4631645145588065E-3</c:v>
                </c:pt>
                <c:pt idx="280">
                  <c:v>-4.4632912803641627E-3</c:v>
                </c:pt>
                <c:pt idx="281">
                  <c:v>-4.4729254815712351E-3</c:v>
                </c:pt>
                <c:pt idx="282">
                  <c:v>-4.4760946267051399E-3</c:v>
                </c:pt>
                <c:pt idx="283">
                  <c:v>-4.4762213925104962E-3</c:v>
                </c:pt>
                <c:pt idx="284">
                  <c:v>-4.4763481583158524E-3</c:v>
                </c:pt>
                <c:pt idx="285">
                  <c:v>-4.4793905376444018E-3</c:v>
                </c:pt>
                <c:pt idx="286">
                  <c:v>-4.4795173034497581E-3</c:v>
                </c:pt>
                <c:pt idx="287">
                  <c:v>-4.4796440692551143E-3</c:v>
                </c:pt>
                <c:pt idx="288">
                  <c:v>-4.4805314298926079E-3</c:v>
                </c:pt>
                <c:pt idx="289">
                  <c:v>-4.48281321438902E-3</c:v>
                </c:pt>
                <c:pt idx="290">
                  <c:v>-4.4838273408318698E-3</c:v>
                </c:pt>
                <c:pt idx="291">
                  <c:v>-4.495616560729998E-3</c:v>
                </c:pt>
                <c:pt idx="292">
                  <c:v>-4.495616560729998E-3</c:v>
                </c:pt>
                <c:pt idx="293">
                  <c:v>-4.4956799436326762E-3</c:v>
                </c:pt>
                <c:pt idx="294">
                  <c:v>-4.4957433265353543E-3</c:v>
                </c:pt>
                <c:pt idx="295">
                  <c:v>-4.5076593122388379E-3</c:v>
                </c:pt>
                <c:pt idx="296">
                  <c:v>-4.5077860780441941E-3</c:v>
                </c:pt>
                <c:pt idx="297">
                  <c:v>-4.5098143309298937E-3</c:v>
                </c:pt>
                <c:pt idx="298">
                  <c:v>-4.5098143309298937E-3</c:v>
                </c:pt>
                <c:pt idx="299">
                  <c:v>-4.5108284573727436E-3</c:v>
                </c:pt>
                <c:pt idx="300">
                  <c:v>-4.5109552231780998E-3</c:v>
                </c:pt>
                <c:pt idx="301">
                  <c:v>-4.5119693496209496E-3</c:v>
                </c:pt>
                <c:pt idx="302">
                  <c:v>-4.5120961154263058E-3</c:v>
                </c:pt>
                <c:pt idx="303">
                  <c:v>-4.5131102418691556E-3</c:v>
                </c:pt>
                <c:pt idx="304">
                  <c:v>-4.5184344056941163E-3</c:v>
                </c:pt>
                <c:pt idx="305">
                  <c:v>-4.5185611714994725E-3</c:v>
                </c:pt>
                <c:pt idx="306">
                  <c:v>-4.5197020637476786E-3</c:v>
                </c:pt>
                <c:pt idx="307">
                  <c:v>-4.529336264954751E-3</c:v>
                </c:pt>
                <c:pt idx="308">
                  <c:v>-4.529336264954751E-3</c:v>
                </c:pt>
                <c:pt idx="309">
                  <c:v>-4.5293996478574291E-3</c:v>
                </c:pt>
                <c:pt idx="310">
                  <c:v>-4.5294630307601072E-3</c:v>
                </c:pt>
                <c:pt idx="311">
                  <c:v>-4.530477157202957E-3</c:v>
                </c:pt>
                <c:pt idx="312">
                  <c:v>-4.5314912836458068E-3</c:v>
                </c:pt>
                <c:pt idx="313">
                  <c:v>-4.5326321758940129E-3</c:v>
                </c:pt>
                <c:pt idx="314">
                  <c:v>-4.5337730681422189E-3</c:v>
                </c:pt>
                <c:pt idx="315">
                  <c:v>-4.5337730681422189E-3</c:v>
                </c:pt>
                <c:pt idx="316">
                  <c:v>-4.5347871945850687E-3</c:v>
                </c:pt>
                <c:pt idx="317">
                  <c:v>-4.5347871945850687E-3</c:v>
                </c:pt>
                <c:pt idx="318">
                  <c:v>-4.5347871945850687E-3</c:v>
                </c:pt>
                <c:pt idx="319">
                  <c:v>-4.534913960390425E-3</c:v>
                </c:pt>
                <c:pt idx="320">
                  <c:v>-4.5359280868332748E-3</c:v>
                </c:pt>
                <c:pt idx="321">
                  <c:v>-4.5369422132761246E-3</c:v>
                </c:pt>
                <c:pt idx="322">
                  <c:v>-4.5370689790814808E-3</c:v>
                </c:pt>
                <c:pt idx="323">
                  <c:v>-4.5370689790814808E-3</c:v>
                </c:pt>
                <c:pt idx="324">
                  <c:v>-4.5390972319671796E-3</c:v>
                </c:pt>
                <c:pt idx="325">
                  <c:v>-4.5392239977725358E-3</c:v>
                </c:pt>
                <c:pt idx="326">
                  <c:v>-4.5402381242153856E-3</c:v>
                </c:pt>
                <c:pt idx="327">
                  <c:v>-4.5402381242153856E-3</c:v>
                </c:pt>
                <c:pt idx="328">
                  <c:v>-4.5445481615974974E-3</c:v>
                </c:pt>
                <c:pt idx="329">
                  <c:v>-4.5489849647849653E-3</c:v>
                </c:pt>
                <c:pt idx="330">
                  <c:v>-4.5619150769312987E-3</c:v>
                </c:pt>
                <c:pt idx="331">
                  <c:v>-4.5728169361919334E-3</c:v>
                </c:pt>
                <c:pt idx="332">
                  <c:v>-4.5749719548829892E-3</c:v>
                </c:pt>
                <c:pt idx="333">
                  <c:v>-4.7251894342301062E-3</c:v>
                </c:pt>
                <c:pt idx="334">
                  <c:v>-4.7382463121817967E-3</c:v>
                </c:pt>
                <c:pt idx="335">
                  <c:v>-4.7392604386246465E-3</c:v>
                </c:pt>
                <c:pt idx="336">
                  <c:v>-4.7642333022798206E-3</c:v>
                </c:pt>
                <c:pt idx="337">
                  <c:v>-4.7675292132190825E-3</c:v>
                </c:pt>
                <c:pt idx="338">
                  <c:v>-4.7685433396619323E-3</c:v>
                </c:pt>
                <c:pt idx="339">
                  <c:v>-4.7696842319101384E-3</c:v>
                </c:pt>
                <c:pt idx="340">
                  <c:v>-4.7708251241583444E-3</c:v>
                </c:pt>
                <c:pt idx="341">
                  <c:v>-4.7761492879833051E-3</c:v>
                </c:pt>
                <c:pt idx="342">
                  <c:v>-4.781600217613622E-3</c:v>
                </c:pt>
                <c:pt idx="343">
                  <c:v>-4.7817269834189782E-3</c:v>
                </c:pt>
                <c:pt idx="344">
                  <c:v>-4.7826143440564718E-3</c:v>
                </c:pt>
                <c:pt idx="345">
                  <c:v>-4.782741109861828E-3</c:v>
                </c:pt>
                <c:pt idx="346">
                  <c:v>-4.7837552363046779E-3</c:v>
                </c:pt>
                <c:pt idx="347">
                  <c:v>-4.7838820021100341E-3</c:v>
                </c:pt>
                <c:pt idx="348">
                  <c:v>-4.7848961285528839E-3</c:v>
                </c:pt>
                <c:pt idx="349">
                  <c:v>-4.7870511472439398E-3</c:v>
                </c:pt>
                <c:pt idx="350">
                  <c:v>-4.7903470581832017E-3</c:v>
                </c:pt>
                <c:pt idx="351">
                  <c:v>-4.7913611846260515E-3</c:v>
                </c:pt>
                <c:pt idx="352">
                  <c:v>-4.7914879504314077E-3</c:v>
                </c:pt>
                <c:pt idx="353">
                  <c:v>-4.7923753110689004E-3</c:v>
                </c:pt>
                <c:pt idx="354">
                  <c:v>-4.7925020768742567E-3</c:v>
                </c:pt>
                <c:pt idx="355">
                  <c:v>-4.8034039361348913E-3</c:v>
                </c:pt>
                <c:pt idx="356">
                  <c:v>-4.805432189020591E-3</c:v>
                </c:pt>
                <c:pt idx="357">
                  <c:v>-4.8055589548259472E-3</c:v>
                </c:pt>
                <c:pt idx="358">
                  <c:v>-4.8075872077116468E-3</c:v>
                </c:pt>
                <c:pt idx="359">
                  <c:v>-4.8076505906143249E-3</c:v>
                </c:pt>
                <c:pt idx="360">
                  <c:v>-4.8087280999598529E-3</c:v>
                </c:pt>
                <c:pt idx="361">
                  <c:v>-4.8110098844562649E-3</c:v>
                </c:pt>
                <c:pt idx="362">
                  <c:v>-4.8118972450937585E-3</c:v>
                </c:pt>
                <c:pt idx="363">
                  <c:v>-4.8120240108991148E-3</c:v>
                </c:pt>
                <c:pt idx="364">
                  <c:v>-4.8196299592204875E-3</c:v>
                </c:pt>
                <c:pt idx="365">
                  <c:v>-4.8314191791186158E-3</c:v>
                </c:pt>
                <c:pt idx="366">
                  <c:v>-4.8477719680095673E-3</c:v>
                </c:pt>
                <c:pt idx="367">
                  <c:v>-4.8478987338149235E-3</c:v>
                </c:pt>
                <c:pt idx="368">
                  <c:v>-4.8489128602577734E-3</c:v>
                </c:pt>
                <c:pt idx="369">
                  <c:v>-4.8595611879076956E-3</c:v>
                </c:pt>
                <c:pt idx="370">
                  <c:v>-4.8628570988469575E-3</c:v>
                </c:pt>
                <c:pt idx="371">
                  <c:v>-4.8628570988469575E-3</c:v>
                </c:pt>
                <c:pt idx="372">
                  <c:v>-4.8631106304576699E-3</c:v>
                </c:pt>
                <c:pt idx="373">
                  <c:v>-4.8638712252898073E-3</c:v>
                </c:pt>
                <c:pt idx="374">
                  <c:v>-4.8639979910951635E-3</c:v>
                </c:pt>
                <c:pt idx="375">
                  <c:v>-4.8641247569005197E-3</c:v>
                </c:pt>
                <c:pt idx="376">
                  <c:v>-4.8651388833433696E-3</c:v>
                </c:pt>
                <c:pt idx="377">
                  <c:v>-4.8684347942826306E-3</c:v>
                </c:pt>
                <c:pt idx="378">
                  <c:v>-4.8750266161611544E-3</c:v>
                </c:pt>
                <c:pt idx="379">
                  <c:v>-4.875913976798648E-3</c:v>
                </c:pt>
                <c:pt idx="380">
                  <c:v>-4.8760407426040042E-3</c:v>
                </c:pt>
                <c:pt idx="381">
                  <c:v>-4.8888440889449814E-3</c:v>
                </c:pt>
                <c:pt idx="382">
                  <c:v>-4.8889708547503376E-3</c:v>
                </c:pt>
                <c:pt idx="383">
                  <c:v>-4.8932808921324494E-3</c:v>
                </c:pt>
                <c:pt idx="384">
                  <c:v>-4.8934076579378056E-3</c:v>
                </c:pt>
                <c:pt idx="385">
                  <c:v>-4.9020277327020282E-3</c:v>
                </c:pt>
                <c:pt idx="386">
                  <c:v>-4.904182751393084E-3</c:v>
                </c:pt>
                <c:pt idx="387">
                  <c:v>-4.9073518965269897E-3</c:v>
                </c:pt>
                <c:pt idx="388">
                  <c:v>-4.9105210416608945E-3</c:v>
                </c:pt>
                <c:pt idx="389">
                  <c:v>-4.9106478074662507E-3</c:v>
                </c:pt>
                <c:pt idx="390">
                  <c:v>-4.9171128635394183E-3</c:v>
                </c:pt>
                <c:pt idx="391">
                  <c:v>-4.9171128635394183E-3</c:v>
                </c:pt>
                <c:pt idx="392">
                  <c:v>-4.9181269899822681E-3</c:v>
                </c:pt>
                <c:pt idx="393">
                  <c:v>-4.9181269899822681E-3</c:v>
                </c:pt>
                <c:pt idx="394">
                  <c:v>-4.9182537557876244E-3</c:v>
                </c:pt>
                <c:pt idx="395">
                  <c:v>-4.9192678822304733E-3</c:v>
                </c:pt>
                <c:pt idx="396">
                  <c:v>-4.9193312651331514E-3</c:v>
                </c:pt>
                <c:pt idx="397">
                  <c:v>-4.9202820086733231E-3</c:v>
                </c:pt>
                <c:pt idx="398">
                  <c:v>-4.9204087744786794E-3</c:v>
                </c:pt>
                <c:pt idx="399">
                  <c:v>-4.9225637931697352E-3</c:v>
                </c:pt>
                <c:pt idx="400">
                  <c:v>-4.9226905589750914E-3</c:v>
                </c:pt>
                <c:pt idx="401">
                  <c:v>-4.9257329383036409E-3</c:v>
                </c:pt>
                <c:pt idx="402">
                  <c:v>-4.9258597041089971E-3</c:v>
                </c:pt>
                <c:pt idx="403">
                  <c:v>-4.9334656524303699E-3</c:v>
                </c:pt>
                <c:pt idx="404">
                  <c:v>-4.9344797788732197E-3</c:v>
                </c:pt>
                <c:pt idx="405">
                  <c:v>-4.9346065446785759E-3</c:v>
                </c:pt>
                <c:pt idx="406">
                  <c:v>-4.9354939053160695E-3</c:v>
                </c:pt>
                <c:pt idx="407">
                  <c:v>-4.9366347975642755E-3</c:v>
                </c:pt>
                <c:pt idx="408">
                  <c:v>-4.9463957645767042E-3</c:v>
                </c:pt>
                <c:pt idx="409">
                  <c:v>-4.9475366568249102E-3</c:v>
                </c:pt>
                <c:pt idx="410">
                  <c:v>-4.94855078326776E-3</c:v>
                </c:pt>
                <c:pt idx="411">
                  <c:v>-4.9616076612194497E-3</c:v>
                </c:pt>
                <c:pt idx="412">
                  <c:v>-5.1520099008644871E-3</c:v>
                </c:pt>
                <c:pt idx="413">
                  <c:v>-5.154164919555543E-3</c:v>
                </c:pt>
                <c:pt idx="414">
                  <c:v>-5.1551790459983928E-3</c:v>
                </c:pt>
                <c:pt idx="415">
                  <c:v>-5.155305811803749E-3</c:v>
                </c:pt>
                <c:pt idx="416">
                  <c:v>-5.1574608304948049E-3</c:v>
                </c:pt>
                <c:pt idx="417">
                  <c:v>-5.1596158491858607E-3</c:v>
                </c:pt>
                <c:pt idx="418">
                  <c:v>-5.1660809052590274E-3</c:v>
                </c:pt>
                <c:pt idx="419">
                  <c:v>-5.1715318348893452E-3</c:v>
                </c:pt>
                <c:pt idx="420">
                  <c:v>-5.180278675458924E-3</c:v>
                </c:pt>
                <c:pt idx="421">
                  <c:v>-5.1834478205928288E-3</c:v>
                </c:pt>
                <c:pt idx="422">
                  <c:v>-5.183574586398185E-3</c:v>
                </c:pt>
                <c:pt idx="423">
                  <c:v>-5.1845887128410349E-3</c:v>
                </c:pt>
                <c:pt idx="424">
                  <c:v>-5.1857296050892409E-3</c:v>
                </c:pt>
                <c:pt idx="425">
                  <c:v>-5.1900396424713526E-3</c:v>
                </c:pt>
                <c:pt idx="426">
                  <c:v>-5.1998006094837812E-3</c:v>
                </c:pt>
                <c:pt idx="427">
                  <c:v>-5.2029697546176869E-3</c:v>
                </c:pt>
                <c:pt idx="428">
                  <c:v>-5.2030965204230431E-3</c:v>
                </c:pt>
                <c:pt idx="429">
                  <c:v>-5.2115898293819095E-3</c:v>
                </c:pt>
                <c:pt idx="430">
                  <c:v>-5.2150125061265267E-3</c:v>
                </c:pt>
                <c:pt idx="431">
                  <c:v>-5.2158998667640203E-3</c:v>
                </c:pt>
                <c:pt idx="432">
                  <c:v>-5.2193225435086385E-3</c:v>
                </c:pt>
                <c:pt idx="433">
                  <c:v>-5.2213507963943381E-3</c:v>
                </c:pt>
                <c:pt idx="434">
                  <c:v>-5.2302244027692731E-3</c:v>
                </c:pt>
                <c:pt idx="435">
                  <c:v>-5.2377035852852897E-3</c:v>
                </c:pt>
                <c:pt idx="436">
                  <c:v>-5.2442954071638135E-3</c:v>
                </c:pt>
                <c:pt idx="437">
                  <c:v>-5.2453095336066633E-3</c:v>
                </c:pt>
                <c:pt idx="438">
                  <c:v>-5.2496195709887741E-3</c:v>
                </c:pt>
                <c:pt idx="439">
                  <c:v>-5.2527887161226798E-3</c:v>
                </c:pt>
                <c:pt idx="440">
                  <c:v>-5.2539296083708859E-3</c:v>
                </c:pt>
                <c:pt idx="441">
                  <c:v>-5.2582396457529967E-3</c:v>
                </c:pt>
                <c:pt idx="442">
                  <c:v>-5.2603946644440526E-3</c:v>
                </c:pt>
                <c:pt idx="443">
                  <c:v>-5.2605214302494088E-3</c:v>
                </c:pt>
                <c:pt idx="444">
                  <c:v>-5.2702823972618374E-3</c:v>
                </c:pt>
                <c:pt idx="445">
                  <c:v>-5.272310650147537E-3</c:v>
                </c:pt>
                <c:pt idx="446">
                  <c:v>-5.272310650147537E-3</c:v>
                </c:pt>
                <c:pt idx="447">
                  <c:v>-5.2723740330502152E-3</c:v>
                </c:pt>
                <c:pt idx="448">
                  <c:v>-5.2723740330502152E-3</c:v>
                </c:pt>
                <c:pt idx="449">
                  <c:v>-5.2820716171599657E-3</c:v>
                </c:pt>
                <c:pt idx="450">
                  <c:v>-5.2821983829653219E-3</c:v>
                </c:pt>
                <c:pt idx="451">
                  <c:v>-5.2843534016563777E-3</c:v>
                </c:pt>
                <c:pt idx="452">
                  <c:v>-5.2876493125956396E-3</c:v>
                </c:pt>
                <c:pt idx="453">
                  <c:v>-5.2886634390384895E-3</c:v>
                </c:pt>
                <c:pt idx="454">
                  <c:v>-5.3015935511848229E-3</c:v>
                </c:pt>
                <c:pt idx="455">
                  <c:v>-5.3026076776276727E-3</c:v>
                </c:pt>
                <c:pt idx="456">
                  <c:v>-5.3026710605303508E-3</c:v>
                </c:pt>
                <c:pt idx="457">
                  <c:v>-5.3037485698758787E-3</c:v>
                </c:pt>
                <c:pt idx="458">
                  <c:v>-5.3047626963187286E-3</c:v>
                </c:pt>
                <c:pt idx="459">
                  <c:v>-5.3081853730633467E-3</c:v>
                </c:pt>
                <c:pt idx="460">
                  <c:v>-5.3135095368883074E-3</c:v>
                </c:pt>
                <c:pt idx="461">
                  <c:v>-5.3146504291365134E-3</c:v>
                </c:pt>
                <c:pt idx="462">
                  <c:v>-5.3178195742704191E-3</c:v>
                </c:pt>
                <c:pt idx="463">
                  <c:v>-5.3201013587668312E-3</c:v>
                </c:pt>
                <c:pt idx="464">
                  <c:v>-5.323270503900736E-3</c:v>
                </c:pt>
                <c:pt idx="465">
                  <c:v>-5.348243367555911E-3</c:v>
                </c:pt>
                <c:pt idx="466">
                  <c:v>-5.349384259804117E-3</c:v>
                </c:pt>
                <c:pt idx="467">
                  <c:v>-5.3558493158772837E-3</c:v>
                </c:pt>
                <c:pt idx="468">
                  <c:v>-5.5440965368312653E-3</c:v>
                </c:pt>
                <c:pt idx="469">
                  <c:v>-5.5505615929044329E-3</c:v>
                </c:pt>
                <c:pt idx="470">
                  <c:v>-5.5560125225347498E-3</c:v>
                </c:pt>
                <c:pt idx="471">
                  <c:v>-5.5646325972989723E-3</c:v>
                </c:pt>
                <c:pt idx="472">
                  <c:v>-5.5647593631043286E-3</c:v>
                </c:pt>
                <c:pt idx="473">
                  <c:v>-5.5702102927346463E-3</c:v>
                </c:pt>
                <c:pt idx="474">
                  <c:v>-5.5842812971291867E-3</c:v>
                </c:pt>
                <c:pt idx="475">
                  <c:v>-5.5973381750808763E-3</c:v>
                </c:pt>
                <c:pt idx="476">
                  <c:v>-5.6048173575968937E-3</c:v>
                </c:pt>
                <c:pt idx="477">
                  <c:v>-5.6059582498450998E-3</c:v>
                </c:pt>
                <c:pt idx="478">
                  <c:v>-5.6092541607843608E-3</c:v>
                </c:pt>
                <c:pt idx="479">
                  <c:v>-5.6125500717236227E-3</c:v>
                </c:pt>
                <c:pt idx="480">
                  <c:v>-5.625480183869957E-3</c:v>
                </c:pt>
                <c:pt idx="481">
                  <c:v>-5.628776094809218E-3</c:v>
                </c:pt>
                <c:pt idx="482">
                  <c:v>-5.6297902212520678E-3</c:v>
                </c:pt>
                <c:pt idx="483">
                  <c:v>-5.6730173608785378E-3</c:v>
                </c:pt>
                <c:pt idx="484">
                  <c:v>-5.6784049076061775E-3</c:v>
                </c:pt>
                <c:pt idx="485">
                  <c:v>-5.6784682905088556E-3</c:v>
                </c:pt>
                <c:pt idx="486">
                  <c:v>-5.6785316734115337E-3</c:v>
                </c:pt>
                <c:pt idx="487">
                  <c:v>-5.6785950563142118E-3</c:v>
                </c:pt>
                <c:pt idx="488">
                  <c:v>-5.6786584392168899E-3</c:v>
                </c:pt>
                <c:pt idx="489">
                  <c:v>-5.976367933095964E-3</c:v>
                </c:pt>
                <c:pt idx="490">
                  <c:v>-6.0607939594632043E-3</c:v>
                </c:pt>
                <c:pt idx="491">
                  <c:v>-6.0607939594632043E-3</c:v>
                </c:pt>
                <c:pt idx="492">
                  <c:v>-6.0607939594632043E-3</c:v>
                </c:pt>
                <c:pt idx="493">
                  <c:v>-6.1063662664887644E-3</c:v>
                </c:pt>
                <c:pt idx="494">
                  <c:v>-6.1367266768715782E-3</c:v>
                </c:pt>
                <c:pt idx="495">
                  <c:v>-6.3803705547662267E-3</c:v>
                </c:pt>
                <c:pt idx="496">
                  <c:v>-6.4550356141210383E-3</c:v>
                </c:pt>
                <c:pt idx="497">
                  <c:v>-6.4636556888852609E-3</c:v>
                </c:pt>
                <c:pt idx="498">
                  <c:v>-6.4636556888852609E-3</c:v>
                </c:pt>
                <c:pt idx="499">
                  <c:v>-6.4637824546906171E-3</c:v>
                </c:pt>
                <c:pt idx="500">
                  <c:v>-6.4637824546906171E-3</c:v>
                </c:pt>
                <c:pt idx="501">
                  <c:v>-6.5016854304921264E-3</c:v>
                </c:pt>
                <c:pt idx="502">
                  <c:v>-6.5016854304921264E-3</c:v>
                </c:pt>
                <c:pt idx="503">
                  <c:v>-6.5038404491831823E-3</c:v>
                </c:pt>
                <c:pt idx="504">
                  <c:v>-6.5071363601224433E-3</c:v>
                </c:pt>
                <c:pt idx="505">
                  <c:v>-6.5071997430251214E-3</c:v>
                </c:pt>
                <c:pt idx="506">
                  <c:v>-6.5072631259277995E-3</c:v>
                </c:pt>
                <c:pt idx="507">
                  <c:v>-6.7452659254840959E-3</c:v>
                </c:pt>
                <c:pt idx="508">
                  <c:v>-6.760414439224165E-3</c:v>
                </c:pt>
                <c:pt idx="509">
                  <c:v>-6.8482631423360217E-3</c:v>
                </c:pt>
                <c:pt idx="510">
                  <c:v>-6.8525731797181334E-3</c:v>
                </c:pt>
                <c:pt idx="511">
                  <c:v>-6.8854055233053945E-3</c:v>
                </c:pt>
                <c:pt idx="512">
                  <c:v>-6.8854689062080726E-3</c:v>
                </c:pt>
                <c:pt idx="513">
                  <c:v>-6.8855322891107507E-3</c:v>
                </c:pt>
                <c:pt idx="514">
                  <c:v>-6.9197590565569286E-3</c:v>
                </c:pt>
                <c:pt idx="515">
                  <c:v>-6.928379131321152E-3</c:v>
                </c:pt>
                <c:pt idx="516">
                  <c:v>-6.9555070136673811E-3</c:v>
                </c:pt>
                <c:pt idx="517">
                  <c:v>-7.1547194767846763E-3</c:v>
                </c:pt>
                <c:pt idx="518">
                  <c:v>-7.1547828596873544E-3</c:v>
                </c:pt>
                <c:pt idx="519">
                  <c:v>-7.165557953142632E-3</c:v>
                </c:pt>
                <c:pt idx="520">
                  <c:v>-7.2090386243798144E-3</c:v>
                </c:pt>
                <c:pt idx="521">
                  <c:v>-7.2229828629689994E-3</c:v>
                </c:pt>
                <c:pt idx="522">
                  <c:v>-7.2305888112903713E-3</c:v>
                </c:pt>
                <c:pt idx="523">
                  <c:v>-7.233757956424277E-3</c:v>
                </c:pt>
                <c:pt idx="524">
                  <c:v>-7.239335651859951E-3</c:v>
                </c:pt>
                <c:pt idx="525">
                  <c:v>-7.2425047969938566E-3</c:v>
                </c:pt>
                <c:pt idx="526">
                  <c:v>-7.2452936447116936E-3</c:v>
                </c:pt>
                <c:pt idx="527">
                  <c:v>-7.2454204105170499E-3</c:v>
                </c:pt>
                <c:pt idx="528">
                  <c:v>-7.250934723050044E-3</c:v>
                </c:pt>
                <c:pt idx="529">
                  <c:v>-7.2966337958809604E-3</c:v>
                </c:pt>
                <c:pt idx="530">
                  <c:v>-7.3585588917974721E-3</c:v>
                </c:pt>
                <c:pt idx="531">
                  <c:v>-7.3586222747001502E-3</c:v>
                </c:pt>
                <c:pt idx="532">
                  <c:v>-7.3661648401188457E-3</c:v>
                </c:pt>
                <c:pt idx="533">
                  <c:v>-7.5578981207201235E-3</c:v>
                </c:pt>
                <c:pt idx="534">
                  <c:v>-7.6035338106483618E-3</c:v>
                </c:pt>
                <c:pt idx="535">
                  <c:v>-7.6633672707764958E-3</c:v>
                </c:pt>
                <c:pt idx="536">
                  <c:v>-7.6634306536791739E-3</c:v>
                </c:pt>
                <c:pt idx="537">
                  <c:v>-7.663494036581852E-3</c:v>
                </c:pt>
                <c:pt idx="538">
                  <c:v>-7.6987349304708796E-3</c:v>
                </c:pt>
                <c:pt idx="539">
                  <c:v>-7.9632951662493047E-3</c:v>
                </c:pt>
                <c:pt idx="540">
                  <c:v>-7.9665910771885666E-3</c:v>
                </c:pt>
                <c:pt idx="541">
                  <c:v>-7.9665910771885666E-3</c:v>
                </c:pt>
                <c:pt idx="542">
                  <c:v>-7.9666544600912447E-3</c:v>
                </c:pt>
                <c:pt idx="543">
                  <c:v>-7.9666544600912447E-3</c:v>
                </c:pt>
                <c:pt idx="544">
                  <c:v>-7.9667178429939228E-3</c:v>
                </c:pt>
                <c:pt idx="545">
                  <c:v>-7.9667178429939228E-3</c:v>
                </c:pt>
                <c:pt idx="546">
                  <c:v>-8.0046208187954312E-3</c:v>
                </c:pt>
                <c:pt idx="547">
                  <c:v>-8.0046842016981094E-3</c:v>
                </c:pt>
                <c:pt idx="548">
                  <c:v>-8.0047475846007875E-3</c:v>
                </c:pt>
                <c:pt idx="549">
                  <c:v>-8.0716799298288702E-3</c:v>
                </c:pt>
                <c:pt idx="550">
                  <c:v>-8.0717433127315483E-3</c:v>
                </c:pt>
                <c:pt idx="551">
                  <c:v>-8.0718066956342264E-3</c:v>
                </c:pt>
                <c:pt idx="552">
                  <c:v>-8.080933833619873E-3</c:v>
                </c:pt>
                <c:pt idx="553">
                  <c:v>-8.0841029787537787E-3</c:v>
                </c:pt>
                <c:pt idx="554">
                  <c:v>-8.1068574408152197E-3</c:v>
                </c:pt>
                <c:pt idx="555">
                  <c:v>-8.1090758424089537E-3</c:v>
                </c:pt>
                <c:pt idx="556">
                  <c:v>-8.3908762277158239E-3</c:v>
                </c:pt>
                <c:pt idx="557">
                  <c:v>-8.390939610618502E-3</c:v>
                </c:pt>
                <c:pt idx="558">
                  <c:v>-8.4281453744905512E-3</c:v>
                </c:pt>
                <c:pt idx="559">
                  <c:v>-8.4282087573932293E-3</c:v>
                </c:pt>
                <c:pt idx="560">
                  <c:v>-8.4282721402959074E-3</c:v>
                </c:pt>
                <c:pt idx="561">
                  <c:v>-8.430300393181607E-3</c:v>
                </c:pt>
                <c:pt idx="562">
                  <c:v>-8.4303637760842851E-3</c:v>
                </c:pt>
                <c:pt idx="563">
                  <c:v>-8.4313145196244568E-3</c:v>
                </c:pt>
                <c:pt idx="564">
                  <c:v>-8.4313779025271349E-3</c:v>
                </c:pt>
                <c:pt idx="565">
                  <c:v>-8.4314412854298131E-3</c:v>
                </c:pt>
                <c:pt idx="566">
                  <c:v>-8.4517238142868076E-3</c:v>
                </c:pt>
                <c:pt idx="567">
                  <c:v>-8.5519955663235746E-3</c:v>
                </c:pt>
                <c:pt idx="568">
                  <c:v>-8.7490530107498139E-3</c:v>
                </c:pt>
                <c:pt idx="569">
                  <c:v>-8.7523489216890741E-3</c:v>
                </c:pt>
                <c:pt idx="570">
                  <c:v>-8.756215278752439E-3</c:v>
                </c:pt>
                <c:pt idx="571">
                  <c:v>-8.756215278752439E-3</c:v>
                </c:pt>
                <c:pt idx="572">
                  <c:v>-8.7562786616551171E-3</c:v>
                </c:pt>
                <c:pt idx="573">
                  <c:v>-8.7633775467550658E-3</c:v>
                </c:pt>
                <c:pt idx="574">
                  <c:v>-8.763440929657744E-3</c:v>
                </c:pt>
                <c:pt idx="575">
                  <c:v>-8.7635043125604221E-3</c:v>
                </c:pt>
                <c:pt idx="576">
                  <c:v>-8.77896974081388E-3</c:v>
                </c:pt>
                <c:pt idx="577">
                  <c:v>-8.7790331237165582E-3</c:v>
                </c:pt>
                <c:pt idx="578">
                  <c:v>-8.8330987397009855E-3</c:v>
                </c:pt>
                <c:pt idx="579">
                  <c:v>-8.8331621226036636E-3</c:v>
                </c:pt>
                <c:pt idx="580">
                  <c:v>-8.8401342418982544E-3</c:v>
                </c:pt>
                <c:pt idx="581">
                  <c:v>-8.8509093353535337E-3</c:v>
                </c:pt>
                <c:pt idx="582">
                  <c:v>-8.8541418633901175E-3</c:v>
                </c:pt>
                <c:pt idx="583">
                  <c:v>-8.8542052462927956E-3</c:v>
                </c:pt>
                <c:pt idx="584">
                  <c:v>-8.8780372176997628E-3</c:v>
                </c:pt>
                <c:pt idx="585">
                  <c:v>-8.8812063628336685E-3</c:v>
                </c:pt>
                <c:pt idx="586">
                  <c:v>-8.8812063628336685E-3</c:v>
                </c:pt>
                <c:pt idx="587">
                  <c:v>-8.8845022737729304E-3</c:v>
                </c:pt>
                <c:pt idx="588">
                  <c:v>-8.8845022737729304E-3</c:v>
                </c:pt>
                <c:pt idx="589">
                  <c:v>-8.8981929807514029E-3</c:v>
                </c:pt>
                <c:pt idx="590">
                  <c:v>-8.898256363654081E-3</c:v>
                </c:pt>
                <c:pt idx="591">
                  <c:v>-8.8983197465567591E-3</c:v>
                </c:pt>
                <c:pt idx="592">
                  <c:v>-9.213713070283026E-3</c:v>
                </c:pt>
                <c:pt idx="593">
                  <c:v>-9.2138398360883823E-3</c:v>
                </c:pt>
                <c:pt idx="594">
                  <c:v>-9.2805186497057508E-3</c:v>
                </c:pt>
                <c:pt idx="595">
                  <c:v>-9.3177877964804798E-3</c:v>
                </c:pt>
                <c:pt idx="596">
                  <c:v>-9.6051658772230222E-3</c:v>
                </c:pt>
                <c:pt idx="597">
                  <c:v>-9.6487733142655609E-3</c:v>
                </c:pt>
                <c:pt idx="598">
                  <c:v>-9.648836697168239E-3</c:v>
                </c:pt>
                <c:pt idx="599">
                  <c:v>-9.6535270319664194E-3</c:v>
                </c:pt>
                <c:pt idx="600">
                  <c:v>-9.6535904148690975E-3</c:v>
                </c:pt>
                <c:pt idx="601">
                  <c:v>-9.6696896721493366E-3</c:v>
                </c:pt>
                <c:pt idx="602">
                  <c:v>-9.6697530550520147E-3</c:v>
                </c:pt>
                <c:pt idx="603">
                  <c:v>-1.0027169243253867E-2</c:v>
                </c:pt>
                <c:pt idx="604">
                  <c:v>-1.0029260879042245E-2</c:v>
                </c:pt>
                <c:pt idx="605">
                  <c:v>-1.0029324261944923E-2</c:v>
                </c:pt>
                <c:pt idx="606">
                  <c:v>-1.0029387644847601E-2</c:v>
                </c:pt>
                <c:pt idx="607">
                  <c:v>-1.0029451027750279E-2</c:v>
                </c:pt>
                <c:pt idx="608">
                  <c:v>-1.0033254001910966E-2</c:v>
                </c:pt>
                <c:pt idx="609">
                  <c:v>-1.0034331511256494E-2</c:v>
                </c:pt>
                <c:pt idx="610">
                  <c:v>-1.0034394894159172E-2</c:v>
                </c:pt>
                <c:pt idx="611">
                  <c:v>-1.0386677067244098E-2</c:v>
                </c:pt>
                <c:pt idx="612">
                  <c:v>-1.0421410897911701E-2</c:v>
                </c:pt>
                <c:pt idx="613">
                  <c:v>-1.0421410897911701E-2</c:v>
                </c:pt>
                <c:pt idx="614">
                  <c:v>-1.0421474280814379E-2</c:v>
                </c:pt>
                <c:pt idx="615">
                  <c:v>-1.0421537663717057E-2</c:v>
                </c:pt>
                <c:pt idx="616">
                  <c:v>-1.0421537663717057E-2</c:v>
                </c:pt>
                <c:pt idx="617">
                  <c:v>-1.0425720935293812E-2</c:v>
                </c:pt>
                <c:pt idx="618">
                  <c:v>-1.0445813315442773E-2</c:v>
                </c:pt>
                <c:pt idx="619">
                  <c:v>-1.0445813315442773E-2</c:v>
                </c:pt>
                <c:pt idx="620">
                  <c:v>-1.0445876698345451E-2</c:v>
                </c:pt>
                <c:pt idx="621">
                  <c:v>-1.0445876698345451E-2</c:v>
                </c:pt>
                <c:pt idx="622">
                  <c:v>-1.0445876698345451E-2</c:v>
                </c:pt>
                <c:pt idx="623">
                  <c:v>-1.0445876698345451E-2</c:v>
                </c:pt>
                <c:pt idx="624">
                  <c:v>-1.0445940081248129E-2</c:v>
                </c:pt>
                <c:pt idx="625">
                  <c:v>-1.0445940081248129E-2</c:v>
                </c:pt>
                <c:pt idx="626">
                  <c:v>-1.0445940081248129E-2</c:v>
                </c:pt>
                <c:pt idx="627">
                  <c:v>-1.0445940081248129E-2</c:v>
                </c:pt>
                <c:pt idx="628">
                  <c:v>-1.0446003464150807E-2</c:v>
                </c:pt>
                <c:pt idx="629">
                  <c:v>-1.0446066847053485E-2</c:v>
                </c:pt>
                <c:pt idx="630">
                  <c:v>-1.0446130229956163E-2</c:v>
                </c:pt>
                <c:pt idx="631">
                  <c:v>-1.0450313501532919E-2</c:v>
                </c:pt>
                <c:pt idx="632">
                  <c:v>-1.0450376884435597E-2</c:v>
                </c:pt>
                <c:pt idx="633">
                  <c:v>-1.0450440267338275E-2</c:v>
                </c:pt>
                <c:pt idx="634">
                  <c:v>-1.0450503650240953E-2</c:v>
                </c:pt>
                <c:pt idx="635">
                  <c:v>-1.0472243985859544E-2</c:v>
                </c:pt>
                <c:pt idx="636">
                  <c:v>-1.0474462387453278E-2</c:v>
                </c:pt>
                <c:pt idx="637">
                  <c:v>-1.0474462387453278E-2</c:v>
                </c:pt>
                <c:pt idx="638">
                  <c:v>-1.0474525770355956E-2</c:v>
                </c:pt>
                <c:pt idx="639">
                  <c:v>-1.0474525770355956E-2</c:v>
                </c:pt>
                <c:pt idx="640">
                  <c:v>-1.0474589153258634E-2</c:v>
                </c:pt>
                <c:pt idx="641">
                  <c:v>-1.0474589153258634E-2</c:v>
                </c:pt>
                <c:pt idx="642">
                  <c:v>-1.0475603279701484E-2</c:v>
                </c:pt>
                <c:pt idx="643">
                  <c:v>-1.0475666662604162E-2</c:v>
                </c:pt>
                <c:pt idx="644">
                  <c:v>-1.0485364246713912E-2</c:v>
                </c:pt>
                <c:pt idx="645">
                  <c:v>-1.0485364246713912E-2</c:v>
                </c:pt>
                <c:pt idx="646">
                  <c:v>-1.048542762961659E-2</c:v>
                </c:pt>
                <c:pt idx="647">
                  <c:v>-1.048542762961659E-2</c:v>
                </c:pt>
                <c:pt idx="648">
                  <c:v>-1.0485491012519268E-2</c:v>
                </c:pt>
                <c:pt idx="649">
                  <c:v>-1.0485491012519268E-2</c:v>
                </c:pt>
                <c:pt idx="650">
                  <c:v>-1.0773312773580559E-2</c:v>
                </c:pt>
                <c:pt idx="651">
                  <c:v>-1.080044065592679E-2</c:v>
                </c:pt>
                <c:pt idx="652">
                  <c:v>-1.0801581548174994E-2</c:v>
                </c:pt>
                <c:pt idx="653">
                  <c:v>-1.0801581548174994E-2</c:v>
                </c:pt>
                <c:pt idx="654">
                  <c:v>-1.0801644931077672E-2</c:v>
                </c:pt>
                <c:pt idx="655">
                  <c:v>-1.0801644931077672E-2</c:v>
                </c:pt>
                <c:pt idx="656">
                  <c:v>-1.0807032477805312E-2</c:v>
                </c:pt>
                <c:pt idx="657">
                  <c:v>-1.0868387127597721E-2</c:v>
                </c:pt>
                <c:pt idx="658">
                  <c:v>-1.0868387127597721E-2</c:v>
                </c:pt>
                <c:pt idx="659">
                  <c:v>-1.0868513893403077E-2</c:v>
                </c:pt>
                <c:pt idx="660">
                  <c:v>-1.0868513893403077E-2</c:v>
                </c:pt>
                <c:pt idx="661">
                  <c:v>-1.0900205344742132E-2</c:v>
                </c:pt>
                <c:pt idx="662">
                  <c:v>-1.1183907217129344E-2</c:v>
                </c:pt>
                <c:pt idx="663">
                  <c:v>-1.1183907217129344E-2</c:v>
                </c:pt>
                <c:pt idx="664">
                  <c:v>-1.1215345136857686E-2</c:v>
                </c:pt>
                <c:pt idx="665">
                  <c:v>-1.1216422646203214E-2</c:v>
                </c:pt>
                <c:pt idx="666">
                  <c:v>-1.1243550528549445E-2</c:v>
                </c:pt>
                <c:pt idx="667">
                  <c:v>-1.1243613911452123E-2</c:v>
                </c:pt>
                <c:pt idx="668">
                  <c:v>-1.1243677294354801E-2</c:v>
                </c:pt>
                <c:pt idx="669">
                  <c:v>-1.1246656290780671E-2</c:v>
                </c:pt>
                <c:pt idx="670">
                  <c:v>-1.1246719673683349E-2</c:v>
                </c:pt>
                <c:pt idx="671">
                  <c:v>-1.1246783056586027E-2</c:v>
                </c:pt>
                <c:pt idx="672">
                  <c:v>-1.1246846439488705E-2</c:v>
                </c:pt>
                <c:pt idx="673">
                  <c:v>-1.1248811309471727E-2</c:v>
                </c:pt>
                <c:pt idx="674">
                  <c:v>-1.1282531013696482E-2</c:v>
                </c:pt>
                <c:pt idx="675">
                  <c:v>-1.1282531013696482E-2</c:v>
                </c:pt>
                <c:pt idx="676">
                  <c:v>-1.1541260022428518E-2</c:v>
                </c:pt>
                <c:pt idx="677">
                  <c:v>-1.1570542923465805E-2</c:v>
                </c:pt>
                <c:pt idx="678">
                  <c:v>-1.1667011701341887E-2</c:v>
                </c:pt>
                <c:pt idx="679">
                  <c:v>-1.1668089210687413E-2</c:v>
                </c:pt>
                <c:pt idx="680">
                  <c:v>-1.2021131978604478E-2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8E-4049-B4F2-A9CED200235F}"/>
            </c:ext>
          </c:extLst>
        </c:ser>
        <c:ser>
          <c:idx val="8"/>
          <c:order val="8"/>
          <c:tx>
            <c:strRef>
              <c:f>'Active 3'!$U$20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3'!$F$21:$F$701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59852</c:v>
                </c:pt>
                <c:pt idx="497">
                  <c:v>59920</c:v>
                </c:pt>
                <c:pt idx="498">
                  <c:v>59920</c:v>
                </c:pt>
                <c:pt idx="499">
                  <c:v>59921</c:v>
                </c:pt>
                <c:pt idx="500">
                  <c:v>59921</c:v>
                </c:pt>
                <c:pt idx="501">
                  <c:v>60220</c:v>
                </c:pt>
                <c:pt idx="502">
                  <c:v>60220</c:v>
                </c:pt>
                <c:pt idx="503">
                  <c:v>60237</c:v>
                </c:pt>
                <c:pt idx="504">
                  <c:v>60263</c:v>
                </c:pt>
                <c:pt idx="505">
                  <c:v>60263.5</c:v>
                </c:pt>
                <c:pt idx="506">
                  <c:v>60264</c:v>
                </c:pt>
                <c:pt idx="507">
                  <c:v>62141.5</c:v>
                </c:pt>
                <c:pt idx="508">
                  <c:v>62261</c:v>
                </c:pt>
                <c:pt idx="509">
                  <c:v>62954</c:v>
                </c:pt>
                <c:pt idx="510">
                  <c:v>62988</c:v>
                </c:pt>
                <c:pt idx="511">
                  <c:v>63247</c:v>
                </c:pt>
                <c:pt idx="512">
                  <c:v>63247.5</c:v>
                </c:pt>
                <c:pt idx="513">
                  <c:v>63248</c:v>
                </c:pt>
                <c:pt idx="514">
                  <c:v>63518</c:v>
                </c:pt>
                <c:pt idx="515">
                  <c:v>63586</c:v>
                </c:pt>
                <c:pt idx="516">
                  <c:v>63800</c:v>
                </c:pt>
                <c:pt idx="517">
                  <c:v>65371.5</c:v>
                </c:pt>
                <c:pt idx="518">
                  <c:v>65372</c:v>
                </c:pt>
                <c:pt idx="519">
                  <c:v>65457</c:v>
                </c:pt>
                <c:pt idx="520">
                  <c:v>65800</c:v>
                </c:pt>
                <c:pt idx="521">
                  <c:v>65910</c:v>
                </c:pt>
                <c:pt idx="522">
                  <c:v>65970</c:v>
                </c:pt>
                <c:pt idx="523">
                  <c:v>65995</c:v>
                </c:pt>
                <c:pt idx="524">
                  <c:v>66039</c:v>
                </c:pt>
                <c:pt idx="525">
                  <c:v>66064</c:v>
                </c:pt>
                <c:pt idx="526">
                  <c:v>66086</c:v>
                </c:pt>
                <c:pt idx="527">
                  <c:v>66087</c:v>
                </c:pt>
                <c:pt idx="528">
                  <c:v>66130.5</c:v>
                </c:pt>
                <c:pt idx="529">
                  <c:v>66491</c:v>
                </c:pt>
                <c:pt idx="530">
                  <c:v>66979.5</c:v>
                </c:pt>
                <c:pt idx="531">
                  <c:v>66980</c:v>
                </c:pt>
                <c:pt idx="532">
                  <c:v>67039.5</c:v>
                </c:pt>
                <c:pt idx="533">
                  <c:v>68552</c:v>
                </c:pt>
                <c:pt idx="534">
                  <c:v>68912</c:v>
                </c:pt>
                <c:pt idx="535">
                  <c:v>69384</c:v>
                </c:pt>
                <c:pt idx="536">
                  <c:v>69384.5</c:v>
                </c:pt>
                <c:pt idx="537">
                  <c:v>69385</c:v>
                </c:pt>
                <c:pt idx="538">
                  <c:v>69663</c:v>
                </c:pt>
                <c:pt idx="539">
                  <c:v>71750</c:v>
                </c:pt>
                <c:pt idx="540">
                  <c:v>71776</c:v>
                </c:pt>
                <c:pt idx="541">
                  <c:v>71776</c:v>
                </c:pt>
                <c:pt idx="542">
                  <c:v>71776.5</c:v>
                </c:pt>
                <c:pt idx="543">
                  <c:v>71776.5</c:v>
                </c:pt>
                <c:pt idx="544">
                  <c:v>71777</c:v>
                </c:pt>
                <c:pt idx="545">
                  <c:v>71777</c:v>
                </c:pt>
                <c:pt idx="546">
                  <c:v>72076</c:v>
                </c:pt>
                <c:pt idx="547">
                  <c:v>72076.5</c:v>
                </c:pt>
                <c:pt idx="548">
                  <c:v>72077</c:v>
                </c:pt>
                <c:pt idx="549">
                  <c:v>72605</c:v>
                </c:pt>
                <c:pt idx="550">
                  <c:v>72605.5</c:v>
                </c:pt>
                <c:pt idx="551">
                  <c:v>72606</c:v>
                </c:pt>
                <c:pt idx="552">
                  <c:v>72678</c:v>
                </c:pt>
                <c:pt idx="553">
                  <c:v>72703</c:v>
                </c:pt>
                <c:pt idx="554">
                  <c:v>72882.5</c:v>
                </c:pt>
                <c:pt idx="555">
                  <c:v>72900</c:v>
                </c:pt>
                <c:pt idx="556">
                  <c:v>75123</c:v>
                </c:pt>
                <c:pt idx="557">
                  <c:v>75123.5</c:v>
                </c:pt>
                <c:pt idx="558">
                  <c:v>75417</c:v>
                </c:pt>
                <c:pt idx="559">
                  <c:v>75417.5</c:v>
                </c:pt>
                <c:pt idx="560">
                  <c:v>75418</c:v>
                </c:pt>
                <c:pt idx="561">
                  <c:v>75434</c:v>
                </c:pt>
                <c:pt idx="562">
                  <c:v>75434.5</c:v>
                </c:pt>
                <c:pt idx="563">
                  <c:v>75442</c:v>
                </c:pt>
                <c:pt idx="564">
                  <c:v>75442.5</c:v>
                </c:pt>
                <c:pt idx="565">
                  <c:v>75443</c:v>
                </c:pt>
                <c:pt idx="566">
                  <c:v>75603</c:v>
                </c:pt>
                <c:pt idx="567">
                  <c:v>76394</c:v>
                </c:pt>
                <c:pt idx="568">
                  <c:v>77948.5</c:v>
                </c:pt>
                <c:pt idx="569">
                  <c:v>77974.5</c:v>
                </c:pt>
                <c:pt idx="570">
                  <c:v>78005</c:v>
                </c:pt>
                <c:pt idx="571">
                  <c:v>78005</c:v>
                </c:pt>
                <c:pt idx="572">
                  <c:v>78005.5</c:v>
                </c:pt>
                <c:pt idx="573">
                  <c:v>78061.5</c:v>
                </c:pt>
                <c:pt idx="574">
                  <c:v>78062</c:v>
                </c:pt>
                <c:pt idx="575">
                  <c:v>78062.5</c:v>
                </c:pt>
                <c:pt idx="576">
                  <c:v>78184.5</c:v>
                </c:pt>
                <c:pt idx="577">
                  <c:v>78185</c:v>
                </c:pt>
                <c:pt idx="578">
                  <c:v>78611.5</c:v>
                </c:pt>
                <c:pt idx="579">
                  <c:v>78612</c:v>
                </c:pt>
                <c:pt idx="580">
                  <c:v>78667</c:v>
                </c:pt>
                <c:pt idx="581">
                  <c:v>78752</c:v>
                </c:pt>
                <c:pt idx="582">
                  <c:v>78777.5</c:v>
                </c:pt>
                <c:pt idx="583">
                  <c:v>78778</c:v>
                </c:pt>
                <c:pt idx="584">
                  <c:v>78966</c:v>
                </c:pt>
                <c:pt idx="585">
                  <c:v>78991</c:v>
                </c:pt>
                <c:pt idx="586">
                  <c:v>78991</c:v>
                </c:pt>
                <c:pt idx="587">
                  <c:v>79017</c:v>
                </c:pt>
                <c:pt idx="588">
                  <c:v>79017</c:v>
                </c:pt>
                <c:pt idx="589">
                  <c:v>79125</c:v>
                </c:pt>
                <c:pt idx="590">
                  <c:v>79125.5</c:v>
                </c:pt>
                <c:pt idx="591">
                  <c:v>79126</c:v>
                </c:pt>
                <c:pt idx="592">
                  <c:v>81614</c:v>
                </c:pt>
                <c:pt idx="593">
                  <c:v>81615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85046</c:v>
                </c:pt>
                <c:pt idx="598">
                  <c:v>85046.5</c:v>
                </c:pt>
                <c:pt idx="599">
                  <c:v>85083.5</c:v>
                </c:pt>
                <c:pt idx="600">
                  <c:v>85084</c:v>
                </c:pt>
                <c:pt idx="601">
                  <c:v>85211</c:v>
                </c:pt>
                <c:pt idx="602">
                  <c:v>85211.5</c:v>
                </c:pt>
                <c:pt idx="603">
                  <c:v>88031</c:v>
                </c:pt>
                <c:pt idx="604">
                  <c:v>88047.5</c:v>
                </c:pt>
                <c:pt idx="605">
                  <c:v>88048</c:v>
                </c:pt>
                <c:pt idx="606">
                  <c:v>88048.5</c:v>
                </c:pt>
                <c:pt idx="607">
                  <c:v>88049</c:v>
                </c:pt>
                <c:pt idx="608">
                  <c:v>88079</c:v>
                </c:pt>
                <c:pt idx="609">
                  <c:v>88087.5</c:v>
                </c:pt>
                <c:pt idx="610">
                  <c:v>88088</c:v>
                </c:pt>
                <c:pt idx="611">
                  <c:v>90867</c:v>
                </c:pt>
                <c:pt idx="612">
                  <c:v>91141</c:v>
                </c:pt>
                <c:pt idx="613">
                  <c:v>91141</c:v>
                </c:pt>
                <c:pt idx="614">
                  <c:v>91141.5</c:v>
                </c:pt>
                <c:pt idx="615">
                  <c:v>91142</c:v>
                </c:pt>
                <c:pt idx="616">
                  <c:v>91142</c:v>
                </c:pt>
                <c:pt idx="617">
                  <c:v>91175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91542</c:v>
                </c:pt>
                <c:pt idx="636">
                  <c:v>91559.5</c:v>
                </c:pt>
                <c:pt idx="637">
                  <c:v>91559.5</c:v>
                </c:pt>
                <c:pt idx="638">
                  <c:v>91560</c:v>
                </c:pt>
                <c:pt idx="639">
                  <c:v>91560</c:v>
                </c:pt>
                <c:pt idx="640">
                  <c:v>91560.5</c:v>
                </c:pt>
                <c:pt idx="641">
                  <c:v>91560.5</c:v>
                </c:pt>
                <c:pt idx="642">
                  <c:v>91568.5</c:v>
                </c:pt>
                <c:pt idx="643">
                  <c:v>91569</c:v>
                </c:pt>
                <c:pt idx="644">
                  <c:v>91645.5</c:v>
                </c:pt>
                <c:pt idx="645">
                  <c:v>91645.5</c:v>
                </c:pt>
                <c:pt idx="646">
                  <c:v>91646</c:v>
                </c:pt>
                <c:pt idx="647">
                  <c:v>91646</c:v>
                </c:pt>
                <c:pt idx="648">
                  <c:v>91646.5</c:v>
                </c:pt>
                <c:pt idx="649">
                  <c:v>91646.5</c:v>
                </c:pt>
                <c:pt idx="650">
                  <c:v>93917</c:v>
                </c:pt>
                <c:pt idx="651">
                  <c:v>94131</c:v>
                </c:pt>
                <c:pt idx="652">
                  <c:v>94140</c:v>
                </c:pt>
                <c:pt idx="653">
                  <c:v>94140</c:v>
                </c:pt>
                <c:pt idx="654">
                  <c:v>94140.5</c:v>
                </c:pt>
                <c:pt idx="655">
                  <c:v>94140.5</c:v>
                </c:pt>
                <c:pt idx="656">
                  <c:v>94183</c:v>
                </c:pt>
                <c:pt idx="657">
                  <c:v>94667</c:v>
                </c:pt>
                <c:pt idx="658">
                  <c:v>94667</c:v>
                </c:pt>
                <c:pt idx="659">
                  <c:v>94668</c:v>
                </c:pt>
                <c:pt idx="660">
                  <c:v>94668</c:v>
                </c:pt>
                <c:pt idx="661">
                  <c:v>94918</c:v>
                </c:pt>
                <c:pt idx="662">
                  <c:v>97156</c:v>
                </c:pt>
                <c:pt idx="663">
                  <c:v>97156</c:v>
                </c:pt>
                <c:pt idx="664">
                  <c:v>97404</c:v>
                </c:pt>
                <c:pt idx="665">
                  <c:v>97412.5</c:v>
                </c:pt>
                <c:pt idx="666">
                  <c:v>97626.5</c:v>
                </c:pt>
                <c:pt idx="667">
                  <c:v>97627</c:v>
                </c:pt>
                <c:pt idx="668">
                  <c:v>97627.5</c:v>
                </c:pt>
                <c:pt idx="669">
                  <c:v>97651</c:v>
                </c:pt>
                <c:pt idx="670">
                  <c:v>97651.5</c:v>
                </c:pt>
                <c:pt idx="671">
                  <c:v>97652</c:v>
                </c:pt>
                <c:pt idx="672">
                  <c:v>97652.5</c:v>
                </c:pt>
                <c:pt idx="673">
                  <c:v>97668</c:v>
                </c:pt>
                <c:pt idx="674">
                  <c:v>97934</c:v>
                </c:pt>
                <c:pt idx="675">
                  <c:v>97934</c:v>
                </c:pt>
                <c:pt idx="676">
                  <c:v>99975</c:v>
                </c:pt>
                <c:pt idx="677">
                  <c:v>100206</c:v>
                </c:pt>
                <c:pt idx="678">
                  <c:v>100967</c:v>
                </c:pt>
                <c:pt idx="679">
                  <c:v>100975.5</c:v>
                </c:pt>
                <c:pt idx="680">
                  <c:v>103760.5</c:v>
                </c:pt>
              </c:numCache>
            </c:numRef>
          </c:xVal>
          <c:yVal>
            <c:numRef>
              <c:f>'Active 3'!$U$21:$U$701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8E-4049-B4F2-A9CED200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80080"/>
        <c:axId val="1"/>
      </c:scatterChart>
      <c:valAx>
        <c:axId val="8468800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800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1523975582035"/>
          <c:y val="0.93176470588235294"/>
          <c:w val="0.87588211558181461"/>
          <c:h val="0.978823529411764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7566765578635"/>
          <c:y val="1.618122977346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37091988130561E-2"/>
          <c:y val="0.12297773493671287"/>
          <c:w val="0.87833827893175076"/>
          <c:h val="0.70226759161228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4'!$F$21:$F$900</c:f>
              <c:numCache>
                <c:formatCode>General</c:formatCode>
                <c:ptCount val="880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4'!$H$21:$H$900</c:f>
              <c:numCache>
                <c:formatCode>General</c:formatCode>
                <c:ptCount val="880"/>
                <c:pt idx="161">
                  <c:v>-6.0984976007603109E-3</c:v>
                </c:pt>
                <c:pt idx="212">
                  <c:v>-3.875044800224714E-3</c:v>
                </c:pt>
                <c:pt idx="333">
                  <c:v>-6.0465360002126545E-3</c:v>
                </c:pt>
                <c:pt idx="334">
                  <c:v>-5.1534703961806372E-3</c:v>
                </c:pt>
                <c:pt idx="335">
                  <c:v>-4.9093487978097983E-3</c:v>
                </c:pt>
                <c:pt idx="336">
                  <c:v>-6.6478544031269848E-3</c:v>
                </c:pt>
                <c:pt idx="337">
                  <c:v>-6.354459204885643E-3</c:v>
                </c:pt>
                <c:pt idx="338">
                  <c:v>-6.1103376065148041E-3</c:v>
                </c:pt>
                <c:pt idx="339">
                  <c:v>-6.5857008012244478E-3</c:v>
                </c:pt>
                <c:pt idx="340">
                  <c:v>-6.0610639993683435E-3</c:v>
                </c:pt>
                <c:pt idx="341">
                  <c:v>-4.2794256005436182E-3</c:v>
                </c:pt>
                <c:pt idx="342">
                  <c:v>-5.2172720024827868E-3</c:v>
                </c:pt>
                <c:pt idx="343">
                  <c:v>-5.936756802839227E-3</c:v>
                </c:pt>
                <c:pt idx="344">
                  <c:v>-5.9731504079536535E-3</c:v>
                </c:pt>
                <c:pt idx="345">
                  <c:v>-5.6926351971924305E-3</c:v>
                </c:pt>
                <c:pt idx="346">
                  <c:v>-5.4485135988215916E-3</c:v>
                </c:pt>
                <c:pt idx="347">
                  <c:v>-6.1679984064539894E-3</c:v>
                </c:pt>
                <c:pt idx="348">
                  <c:v>-4.9238767969654873E-3</c:v>
                </c:pt>
                <c:pt idx="349">
                  <c:v>-6.1551183971459977E-3</c:v>
                </c:pt>
                <c:pt idx="350">
                  <c:v>-4.8617231950629503E-3</c:v>
                </c:pt>
                <c:pt idx="351">
                  <c:v>-6.6176016043755226E-3</c:v>
                </c:pt>
                <c:pt idx="352">
                  <c:v>-6.3370864008902572E-3</c:v>
                </c:pt>
                <c:pt idx="353">
                  <c:v>-6.3734800060046837E-3</c:v>
                </c:pt>
                <c:pt idx="354">
                  <c:v>-6.0929647952434607E-3</c:v>
                </c:pt>
                <c:pt idx="355">
                  <c:v>-5.9686576059903018E-3</c:v>
                </c:pt>
                <c:pt idx="356">
                  <c:v>-7.48041440238012E-3</c:v>
                </c:pt>
                <c:pt idx="357">
                  <c:v>-6.1998992023291066E-3</c:v>
                </c:pt>
                <c:pt idx="358">
                  <c:v>-5.7116559983114712E-3</c:v>
                </c:pt>
                <c:pt idx="360">
                  <c:v>-5.1870191964553669E-3</c:v>
                </c:pt>
                <c:pt idx="361">
                  <c:v>-6.1377456004265696E-3</c:v>
                </c:pt>
                <c:pt idx="362">
                  <c:v>-6.1741391982650384E-3</c:v>
                </c:pt>
                <c:pt idx="363">
                  <c:v>-5.8936240020557307E-3</c:v>
                </c:pt>
                <c:pt idx="364">
                  <c:v>-6.062712003767956E-3</c:v>
                </c:pt>
                <c:pt idx="365">
                  <c:v>-5.9747983978013508E-3</c:v>
                </c:pt>
                <c:pt idx="366">
                  <c:v>-6.7883376032114029E-3</c:v>
                </c:pt>
                <c:pt idx="367">
                  <c:v>-6.5078224070020951E-3</c:v>
                </c:pt>
                <c:pt idx="368">
                  <c:v>-6.2637008013552986E-3</c:v>
                </c:pt>
                <c:pt idx="369">
                  <c:v>-5.7004240006790496E-3</c:v>
                </c:pt>
                <c:pt idx="370">
                  <c:v>-6.4070288062794134E-3</c:v>
                </c:pt>
                <c:pt idx="372">
                  <c:v>-4.8459984027431346E-3</c:v>
                </c:pt>
                <c:pt idx="373">
                  <c:v>-6.1629072006326169E-3</c:v>
                </c:pt>
                <c:pt idx="374">
                  <c:v>-6.8823920009890571E-3</c:v>
                </c:pt>
                <c:pt idx="375">
                  <c:v>-6.6018768047797494E-3</c:v>
                </c:pt>
                <c:pt idx="376">
                  <c:v>-7.3577552029746585E-3</c:v>
                </c:pt>
                <c:pt idx="377">
                  <c:v>-5.0643599970499054E-3</c:v>
                </c:pt>
                <c:pt idx="378">
                  <c:v>-6.4775696009746753E-3</c:v>
                </c:pt>
                <c:pt idx="379">
                  <c:v>-5.5139632022473961E-3</c:v>
                </c:pt>
                <c:pt idx="380">
                  <c:v>-6.2334480026038364E-3</c:v>
                </c:pt>
                <c:pt idx="381">
                  <c:v>-5.9014128055423498E-3</c:v>
                </c:pt>
                <c:pt idx="382">
                  <c:v>-6.6208975986228324E-3</c:v>
                </c:pt>
                <c:pt idx="383">
                  <c:v>-6.0833808020106517E-3</c:v>
                </c:pt>
                <c:pt idx="384">
                  <c:v>-5.8028655985253863E-3</c:v>
                </c:pt>
                <c:pt idx="385">
                  <c:v>-7.7278320022742264E-3</c:v>
                </c:pt>
                <c:pt idx="386">
                  <c:v>-5.9590736054815352E-3</c:v>
                </c:pt>
                <c:pt idx="387">
                  <c:v>-6.9461936000152491E-3</c:v>
                </c:pt>
                <c:pt idx="388">
                  <c:v>-6.9333136052591726E-3</c:v>
                </c:pt>
                <c:pt idx="389">
                  <c:v>-7.6527984056156129E-3</c:v>
                </c:pt>
                <c:pt idx="390">
                  <c:v>-6.3465232015005313E-3</c:v>
                </c:pt>
                <c:pt idx="393">
                  <c:v>-5.1024015992879868E-3</c:v>
                </c:pt>
                <c:pt idx="397">
                  <c:v>-5.3336432029027492E-3</c:v>
                </c:pt>
                <c:pt idx="398">
                  <c:v>-6.0531280032591894E-3</c:v>
                </c:pt>
                <c:pt idx="399">
                  <c:v>-8.2843696072814055E-3</c:v>
                </c:pt>
                <c:pt idx="400">
                  <c:v>-7.0038543999544345E-3</c:v>
                </c:pt>
                <c:pt idx="401">
                  <c:v>-6.2714895975659601E-3</c:v>
                </c:pt>
                <c:pt idx="402">
                  <c:v>-6.990974405198358E-3</c:v>
                </c:pt>
                <c:pt idx="403">
                  <c:v>-7.1600623996346258E-3</c:v>
                </c:pt>
                <c:pt idx="404">
                  <c:v>-6.9159408012637869E-3</c:v>
                </c:pt>
                <c:pt idx="405">
                  <c:v>-6.6354255977785215E-3</c:v>
                </c:pt>
                <c:pt idx="406">
                  <c:v>-5.6718191990512423E-3</c:v>
                </c:pt>
                <c:pt idx="407">
                  <c:v>-7.1471824048785493E-3</c:v>
                </c:pt>
                <c:pt idx="408">
                  <c:v>-6.5475119990878738E-3</c:v>
                </c:pt>
                <c:pt idx="409">
                  <c:v>-5.0228752006660216E-3</c:v>
                </c:pt>
                <c:pt idx="410">
                  <c:v>-7.7787535992683843E-3</c:v>
                </c:pt>
                <c:pt idx="411">
                  <c:v>-7.8856879990780726E-3</c:v>
                </c:pt>
                <c:pt idx="412">
                  <c:v>-5.5518575973110273E-3</c:v>
                </c:pt>
                <c:pt idx="413">
                  <c:v>-5.7830992009257898E-3</c:v>
                </c:pt>
                <c:pt idx="414">
                  <c:v>-6.5389776063966565E-3</c:v>
                </c:pt>
                <c:pt idx="415">
                  <c:v>-5.2584623990696855E-3</c:v>
                </c:pt>
                <c:pt idx="416">
                  <c:v>-6.4897039992501959E-3</c:v>
                </c:pt>
                <c:pt idx="417">
                  <c:v>-6.7209455955890007E-3</c:v>
                </c:pt>
                <c:pt idx="418">
                  <c:v>-6.4146704025915824E-3</c:v>
                </c:pt>
                <c:pt idx="419">
                  <c:v>-7.3525167972547933E-3</c:v>
                </c:pt>
                <c:pt idx="420">
                  <c:v>-5.9969680005451664E-3</c:v>
                </c:pt>
                <c:pt idx="421">
                  <c:v>-5.9840879985131323E-3</c:v>
                </c:pt>
                <c:pt idx="422">
                  <c:v>-6.7035727988695726E-3</c:v>
                </c:pt>
                <c:pt idx="423">
                  <c:v>-6.4594512004987337E-3</c:v>
                </c:pt>
                <c:pt idx="424">
                  <c:v>-6.934814402484335E-3</c:v>
                </c:pt>
                <c:pt idx="425">
                  <c:v>-6.3972975985961966E-3</c:v>
                </c:pt>
                <c:pt idx="426">
                  <c:v>-4.7976272035157308E-3</c:v>
                </c:pt>
                <c:pt idx="427">
                  <c:v>-7.7847472057328559E-3</c:v>
                </c:pt>
                <c:pt idx="428">
                  <c:v>-5.5042319945641793E-3</c:v>
                </c:pt>
                <c:pt idx="429">
                  <c:v>-6.7097135979565792E-3</c:v>
                </c:pt>
                <c:pt idx="430">
                  <c:v>-6.1358032035059296E-3</c:v>
                </c:pt>
                <c:pt idx="431">
                  <c:v>-6.1721968013443984E-3</c:v>
                </c:pt>
                <c:pt idx="432">
                  <c:v>-6.5982863961835392E-3</c:v>
                </c:pt>
                <c:pt idx="433">
                  <c:v>-7.110043203283567E-3</c:v>
                </c:pt>
                <c:pt idx="434">
                  <c:v>-5.4739792030886747E-3</c:v>
                </c:pt>
                <c:pt idx="435">
                  <c:v>-5.9235824010102078E-3</c:v>
                </c:pt>
                <c:pt idx="436">
                  <c:v>-6.3367920010932721E-3</c:v>
                </c:pt>
                <c:pt idx="437">
                  <c:v>-6.0926704027224332E-3</c:v>
                </c:pt>
                <c:pt idx="438">
                  <c:v>-5.5551535988342948E-3</c:v>
                </c:pt>
                <c:pt idx="439">
                  <c:v>-5.5422736040782183E-3</c:v>
                </c:pt>
                <c:pt idx="440">
                  <c:v>-7.0176367953536101E-3</c:v>
                </c:pt>
                <c:pt idx="441">
                  <c:v>-5.4801200021756813E-3</c:v>
                </c:pt>
                <c:pt idx="443">
                  <c:v>-6.4308463988709264E-3</c:v>
                </c:pt>
                <c:pt idx="444">
                  <c:v>-5.8311760003562085E-3</c:v>
                </c:pt>
                <c:pt idx="449">
                  <c:v>-5.7432624016655609E-3</c:v>
                </c:pt>
                <c:pt idx="450">
                  <c:v>-6.4627472020220011E-3</c:v>
                </c:pt>
                <c:pt idx="451">
                  <c:v>-6.693988798360806E-3</c:v>
                </c:pt>
                <c:pt idx="452">
                  <c:v>-5.4005935962777585E-3</c:v>
                </c:pt>
                <c:pt idx="453">
                  <c:v>-7.1564719983143732E-3</c:v>
                </c:pt>
                <c:pt idx="454">
                  <c:v>-6.2439216053462587E-3</c:v>
                </c:pt>
                <c:pt idx="455">
                  <c:v>-6.2997999993967824E-3</c:v>
                </c:pt>
                <c:pt idx="456">
                  <c:v>-6.3595424071536399E-3</c:v>
                </c:pt>
                <c:pt idx="457">
                  <c:v>-6.7751632013823837E-3</c:v>
                </c:pt>
                <c:pt idx="458">
                  <c:v>-6.5310416030115448E-3</c:v>
                </c:pt>
                <c:pt idx="459">
                  <c:v>-6.9571311978506856E-3</c:v>
                </c:pt>
                <c:pt idx="460">
                  <c:v>-6.1754928028676659E-3</c:v>
                </c:pt>
                <c:pt idx="461">
                  <c:v>-5.6508560010115616E-3</c:v>
                </c:pt>
                <c:pt idx="463">
                  <c:v>-5.5887023991090246E-3</c:v>
                </c:pt>
                <c:pt idx="464">
                  <c:v>-6.1758224037475884E-3</c:v>
                </c:pt>
                <c:pt idx="465">
                  <c:v>-7.3143279951182194E-3</c:v>
                </c:pt>
                <c:pt idx="466">
                  <c:v>-7.7896912043797784E-3</c:v>
                </c:pt>
                <c:pt idx="467">
                  <c:v>-7.4834160041064024E-3</c:v>
                </c:pt>
                <c:pt idx="468">
                  <c:v>-5.9183440025663003E-3</c:v>
                </c:pt>
                <c:pt idx="469">
                  <c:v>-4.6120687984512188E-3</c:v>
                </c:pt>
                <c:pt idx="471">
                  <c:v>-5.4748815964558162E-3</c:v>
                </c:pt>
                <c:pt idx="472">
                  <c:v>-7.194366400653962E-3</c:v>
                </c:pt>
                <c:pt idx="473">
                  <c:v>-8.132212795317173E-3</c:v>
                </c:pt>
                <c:pt idx="474">
                  <c:v>-6.9950256001902744E-3</c:v>
                </c:pt>
                <c:pt idx="475">
                  <c:v>-6.1019600034342147E-3</c:v>
                </c:pt>
                <c:pt idx="476">
                  <c:v>-6.5515632013557479E-3</c:v>
                </c:pt>
                <c:pt idx="477">
                  <c:v>-7.0269264033413492E-3</c:v>
                </c:pt>
                <c:pt idx="478">
                  <c:v>-7.7335312016657554E-3</c:v>
                </c:pt>
                <c:pt idx="479">
                  <c:v>-6.4401359995827079E-3</c:v>
                </c:pt>
                <c:pt idx="480">
                  <c:v>-6.8275856028776616E-3</c:v>
                </c:pt>
                <c:pt idx="481">
                  <c:v>-6.5341903973603621E-3</c:v>
                </c:pt>
                <c:pt idx="482">
                  <c:v>-6.2900688062654808E-3</c:v>
                </c:pt>
                <c:pt idx="483">
                  <c:v>-7.6343855980667286E-3</c:v>
                </c:pt>
                <c:pt idx="489">
                  <c:v>-5.3615120050380938E-3</c:v>
                </c:pt>
                <c:pt idx="494">
                  <c:v>-6.5097839978989214E-3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46-49DA-B200-0168842FCA54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4'!$I$21:$I$701</c:f>
              <c:numCache>
                <c:formatCode>General</c:formatCode>
                <c:ptCount val="681"/>
                <c:pt idx="52">
                  <c:v>-5.1230512035544962E-3</c:v>
                </c:pt>
                <c:pt idx="53">
                  <c:v>-4.8425360000692308E-3</c:v>
                </c:pt>
                <c:pt idx="54">
                  <c:v>-4.8789295979076996E-3</c:v>
                </c:pt>
                <c:pt idx="55">
                  <c:v>-6.5984144021058455E-3</c:v>
                </c:pt>
                <c:pt idx="56">
                  <c:v>-3.3542927994858474E-3</c:v>
                </c:pt>
                <c:pt idx="57">
                  <c:v>-5.5726544014760293E-3</c:v>
                </c:pt>
                <c:pt idx="58">
                  <c:v>-5.2921392052667215E-3</c:v>
                </c:pt>
                <c:pt idx="59">
                  <c:v>-4.5233808050397784E-3</c:v>
                </c:pt>
                <c:pt idx="60">
                  <c:v>-4.9729840029613115E-3</c:v>
                </c:pt>
                <c:pt idx="61">
                  <c:v>-6.3111599956755526E-3</c:v>
                </c:pt>
                <c:pt idx="62">
                  <c:v>-5.3111599991098046E-3</c:v>
                </c:pt>
                <c:pt idx="63">
                  <c:v>-5.0306448029004969E-3</c:v>
                </c:pt>
                <c:pt idx="64">
                  <c:v>-4.786523204529658E-3</c:v>
                </c:pt>
                <c:pt idx="65">
                  <c:v>-5.5424015954486094E-3</c:v>
                </c:pt>
                <c:pt idx="66">
                  <c:v>-5.2618863992393017E-3</c:v>
                </c:pt>
                <c:pt idx="67">
                  <c:v>-7.0177648012759164E-3</c:v>
                </c:pt>
                <c:pt idx="68">
                  <c:v>-5.418094398919493E-3</c:v>
                </c:pt>
                <c:pt idx="69">
                  <c:v>-5.5871824006317183E-3</c:v>
                </c:pt>
                <c:pt idx="70">
                  <c:v>-6.0625455953413621E-3</c:v>
                </c:pt>
                <c:pt idx="71">
                  <c:v>-4.8184240004047751E-3</c:v>
                </c:pt>
                <c:pt idx="72">
                  <c:v>-6.0003920007147826E-3</c:v>
                </c:pt>
                <c:pt idx="73">
                  <c:v>-5.7562704023439437E-3</c:v>
                </c:pt>
                <c:pt idx="74">
                  <c:v>-3.8632048017461784E-3</c:v>
                </c:pt>
                <c:pt idx="75">
                  <c:v>-4.6638640051241964E-3</c:v>
                </c:pt>
                <c:pt idx="76">
                  <c:v>-5.1783184026135132E-3</c:v>
                </c:pt>
                <c:pt idx="77">
                  <c:v>-3.5612752035376616E-3</c:v>
                </c:pt>
                <c:pt idx="78">
                  <c:v>-4.2550000071059912E-3</c:v>
                </c:pt>
                <c:pt idx="79">
                  <c:v>-4.5931760032544844E-3</c:v>
                </c:pt>
                <c:pt idx="80">
                  <c:v>-4.4688687994494103E-3</c:v>
                </c:pt>
                <c:pt idx="81">
                  <c:v>-5.3938351993565448E-3</c:v>
                </c:pt>
                <c:pt idx="82">
                  <c:v>-4.3188015988562256E-3</c:v>
                </c:pt>
                <c:pt idx="83">
                  <c:v>-6.0382864030543715E-3</c:v>
                </c:pt>
                <c:pt idx="84">
                  <c:v>-5.2566480007953942E-3</c:v>
                </c:pt>
                <c:pt idx="85">
                  <c:v>-3.4750096019706689E-3</c:v>
                </c:pt>
                <c:pt idx="86">
                  <c:v>-6.5948240007855929E-3</c:v>
                </c:pt>
                <c:pt idx="87">
                  <c:v>-5.1065808002022095E-3</c:v>
                </c:pt>
                <c:pt idx="88">
                  <c:v>-2.8260656035854481E-3</c:v>
                </c:pt>
                <c:pt idx="89">
                  <c:v>-4.5455504005076364E-3</c:v>
                </c:pt>
                <c:pt idx="90">
                  <c:v>-4.0573072037659585E-3</c:v>
                </c:pt>
                <c:pt idx="91">
                  <c:v>-2.7639120016829111E-3</c:v>
                </c:pt>
                <c:pt idx="92">
                  <c:v>-5.4833968024468049E-3</c:v>
                </c:pt>
                <c:pt idx="93">
                  <c:v>-2.9951536052976735E-3</c:v>
                </c:pt>
                <c:pt idx="94">
                  <c:v>-4.7146383949439041E-3</c:v>
                </c:pt>
                <c:pt idx="95">
                  <c:v>-5.2135152000118978E-3</c:v>
                </c:pt>
                <c:pt idx="96">
                  <c:v>-5.6888784019974992E-3</c:v>
                </c:pt>
                <c:pt idx="97">
                  <c:v>-6.4083632023539394E-3</c:v>
                </c:pt>
                <c:pt idx="100">
                  <c:v>-5.6396048021269962E-3</c:v>
                </c:pt>
                <c:pt idx="101">
                  <c:v>-4.3954831999144517E-3</c:v>
                </c:pt>
                <c:pt idx="102">
                  <c:v>-5.870846398465801E-3</c:v>
                </c:pt>
                <c:pt idx="103">
                  <c:v>-5.6267248000949621E-3</c:v>
                </c:pt>
                <c:pt idx="104">
                  <c:v>-5.0892080034827814E-3</c:v>
                </c:pt>
                <c:pt idx="105">
                  <c:v>-5.808692796563264E-3</c:v>
                </c:pt>
                <c:pt idx="106">
                  <c:v>-8.6950191980577074E-3</c:v>
                </c:pt>
                <c:pt idx="107">
                  <c:v>-8.6950191980577074E-3</c:v>
                </c:pt>
                <c:pt idx="108">
                  <c:v>-5.1703823992284015E-3</c:v>
                </c:pt>
                <c:pt idx="109">
                  <c:v>-5.1703823992284015E-3</c:v>
                </c:pt>
                <c:pt idx="110">
                  <c:v>-5.3652303977287374E-3</c:v>
                </c:pt>
                <c:pt idx="111">
                  <c:v>-5.3652303977287374E-3</c:v>
                </c:pt>
                <c:pt idx="112">
                  <c:v>-4.8148335990845226E-3</c:v>
                </c:pt>
                <c:pt idx="113">
                  <c:v>-4.8148335990845226E-3</c:v>
                </c:pt>
                <c:pt idx="114">
                  <c:v>-7.5343184071243741E-3</c:v>
                </c:pt>
                <c:pt idx="115">
                  <c:v>-7.5343184071243741E-3</c:v>
                </c:pt>
                <c:pt idx="116">
                  <c:v>-5.5707119972794317E-3</c:v>
                </c:pt>
                <c:pt idx="117">
                  <c:v>-5.5707119972794317E-3</c:v>
                </c:pt>
                <c:pt idx="118">
                  <c:v>-4.2901967972284183E-3</c:v>
                </c:pt>
                <c:pt idx="119">
                  <c:v>-4.2901967972284183E-3</c:v>
                </c:pt>
                <c:pt idx="120">
                  <c:v>-5.0096816048608162E-3</c:v>
                </c:pt>
                <c:pt idx="121">
                  <c:v>-5.0096816048608162E-3</c:v>
                </c:pt>
                <c:pt idx="122">
                  <c:v>-6.7655599996214733E-3</c:v>
                </c:pt>
                <c:pt idx="123">
                  <c:v>-6.7655599996214733E-3</c:v>
                </c:pt>
                <c:pt idx="124">
                  <c:v>-3.4721648044069298E-3</c:v>
                </c:pt>
                <c:pt idx="125">
                  <c:v>-3.4721648044069298E-3</c:v>
                </c:pt>
                <c:pt idx="126">
                  <c:v>-5.5085584026528522E-3</c:v>
                </c:pt>
                <c:pt idx="127">
                  <c:v>-5.5085584026528522E-3</c:v>
                </c:pt>
                <c:pt idx="128">
                  <c:v>-4.9475280029582791E-3</c:v>
                </c:pt>
                <c:pt idx="129">
                  <c:v>-4.9475280029582791E-3</c:v>
                </c:pt>
                <c:pt idx="130">
                  <c:v>-5.7398000062676147E-3</c:v>
                </c:pt>
                <c:pt idx="131">
                  <c:v>-5.7398000062676147E-3</c:v>
                </c:pt>
                <c:pt idx="132">
                  <c:v>-4.4592847989406437E-3</c:v>
                </c:pt>
                <c:pt idx="133">
                  <c:v>-4.4592847989406437E-3</c:v>
                </c:pt>
                <c:pt idx="134">
                  <c:v>-6.6776464009308256E-3</c:v>
                </c:pt>
                <c:pt idx="135">
                  <c:v>-6.6776464009308256E-3</c:v>
                </c:pt>
                <c:pt idx="136">
                  <c:v>-5.3220975969452411E-3</c:v>
                </c:pt>
                <c:pt idx="137">
                  <c:v>-5.3220975969452411E-3</c:v>
                </c:pt>
                <c:pt idx="138">
                  <c:v>-5.0779759985744022E-3</c:v>
                </c:pt>
                <c:pt idx="139">
                  <c:v>-5.0779759985744022E-3</c:v>
                </c:pt>
                <c:pt idx="140">
                  <c:v>-4.8164815962081775E-3</c:v>
                </c:pt>
                <c:pt idx="141">
                  <c:v>-4.8164815962081775E-3</c:v>
                </c:pt>
                <c:pt idx="142">
                  <c:v>-6.2918448020354845E-3</c:v>
                </c:pt>
                <c:pt idx="143">
                  <c:v>-6.2918448020354845E-3</c:v>
                </c:pt>
                <c:pt idx="144">
                  <c:v>-6.4609328037477098E-3</c:v>
                </c:pt>
                <c:pt idx="145">
                  <c:v>-6.4609328037477098E-3</c:v>
                </c:pt>
                <c:pt idx="146">
                  <c:v>-6.3987792018451728E-3</c:v>
                </c:pt>
                <c:pt idx="147">
                  <c:v>-6.3987792018451728E-3</c:v>
                </c:pt>
                <c:pt idx="148">
                  <c:v>-5.6300208016182296E-3</c:v>
                </c:pt>
                <c:pt idx="149">
                  <c:v>-5.6300208016182296E-3</c:v>
                </c:pt>
                <c:pt idx="150">
                  <c:v>-5.8612623979570344E-3</c:v>
                </c:pt>
                <c:pt idx="151">
                  <c:v>-5.8612623979570344E-3</c:v>
                </c:pt>
                <c:pt idx="152">
                  <c:v>-6.0925040015717968E-3</c:v>
                </c:pt>
                <c:pt idx="153">
                  <c:v>-6.0925040015717968E-3</c:v>
                </c:pt>
                <c:pt idx="154">
                  <c:v>-6.5274320004391484E-3</c:v>
                </c:pt>
                <c:pt idx="155">
                  <c:v>-6.0839696016046219E-3</c:v>
                </c:pt>
                <c:pt idx="156">
                  <c:v>-5.0665968010434881E-3</c:v>
                </c:pt>
                <c:pt idx="157">
                  <c:v>-5.9165295970160514E-3</c:v>
                </c:pt>
                <c:pt idx="158">
                  <c:v>-5.3426191952894442E-3</c:v>
                </c:pt>
                <c:pt idx="159">
                  <c:v>-5.3790128004038706E-3</c:v>
                </c:pt>
                <c:pt idx="160">
                  <c:v>-5.3790128004038706E-3</c:v>
                </c:pt>
                <c:pt idx="162">
                  <c:v>-5.6102543967426755E-3</c:v>
                </c:pt>
                <c:pt idx="163">
                  <c:v>-4.3297392039676197E-3</c:v>
                </c:pt>
                <c:pt idx="167">
                  <c:v>-5.6679151966818608E-3</c:v>
                </c:pt>
                <c:pt idx="168">
                  <c:v>-5.8862768055405468E-3</c:v>
                </c:pt>
                <c:pt idx="169">
                  <c:v>-5.6057616020552814E-3</c:v>
                </c:pt>
                <c:pt idx="170">
                  <c:v>-5.3616399964084849E-3</c:v>
                </c:pt>
                <c:pt idx="171">
                  <c:v>-5.1175184053136036E-3</c:v>
                </c:pt>
                <c:pt idx="174">
                  <c:v>-5.3358799996203743E-3</c:v>
                </c:pt>
                <c:pt idx="175">
                  <c:v>-5.0553648034110665E-3</c:v>
                </c:pt>
                <c:pt idx="176">
                  <c:v>-5.7748496037675068E-3</c:v>
                </c:pt>
                <c:pt idx="177">
                  <c:v>-5.5307279981207103E-3</c:v>
                </c:pt>
                <c:pt idx="179">
                  <c:v>-5.7619696017354727E-3</c:v>
                </c:pt>
                <c:pt idx="180">
                  <c:v>-5.4814543982502073E-3</c:v>
                </c:pt>
                <c:pt idx="181">
                  <c:v>-5.5178480033646338E-3</c:v>
                </c:pt>
                <c:pt idx="182">
                  <c:v>-4.2373328033136204E-3</c:v>
                </c:pt>
                <c:pt idx="183">
                  <c:v>-6.2737264015595429E-3</c:v>
                </c:pt>
                <c:pt idx="184">
                  <c:v>-3.7126960014575161E-3</c:v>
                </c:pt>
                <c:pt idx="185">
                  <c:v>-5.4685744034941308E-3</c:v>
                </c:pt>
                <c:pt idx="186">
                  <c:v>-5.5049680013325997E-3</c:v>
                </c:pt>
                <c:pt idx="187">
                  <c:v>-5.2115728030912578E-3</c:v>
                </c:pt>
                <c:pt idx="188">
                  <c:v>-5.9674512012861669E-3</c:v>
                </c:pt>
                <c:pt idx="189">
                  <c:v>-4.6869360012351535E-3</c:v>
                </c:pt>
                <c:pt idx="190">
                  <c:v>-4.4064208050258458E-3</c:v>
                </c:pt>
                <c:pt idx="191">
                  <c:v>-6.1130255999159999E-3</c:v>
                </c:pt>
                <c:pt idx="192">
                  <c:v>-4.6247823993326165E-3</c:v>
                </c:pt>
                <c:pt idx="193">
                  <c:v>-5.0379919994156808E-3</c:v>
                </c:pt>
                <c:pt idx="194">
                  <c:v>-5.549748799239751E-3</c:v>
                </c:pt>
                <c:pt idx="195">
                  <c:v>-5.2692336030304432E-3</c:v>
                </c:pt>
                <c:pt idx="196">
                  <c:v>-6.0251120012253523E-3</c:v>
                </c:pt>
                <c:pt idx="197">
                  <c:v>-6.0251120012253523E-3</c:v>
                </c:pt>
                <c:pt idx="198">
                  <c:v>-6.0615055990638211E-3</c:v>
                </c:pt>
                <c:pt idx="199">
                  <c:v>-4.7809903990128078E-3</c:v>
                </c:pt>
                <c:pt idx="200">
                  <c:v>-5.5368688044836745E-3</c:v>
                </c:pt>
                <c:pt idx="201">
                  <c:v>-5.7188368009519763E-3</c:v>
                </c:pt>
                <c:pt idx="202">
                  <c:v>-5.4747152025811374E-3</c:v>
                </c:pt>
                <c:pt idx="203">
                  <c:v>-5.2305936042102985E-3</c:v>
                </c:pt>
                <c:pt idx="204">
                  <c:v>-5.6695632010814734E-3</c:v>
                </c:pt>
                <c:pt idx="205">
                  <c:v>-5.4254416027106345E-3</c:v>
                </c:pt>
                <c:pt idx="206">
                  <c:v>-7.4618352009565569E-3</c:v>
                </c:pt>
                <c:pt idx="207">
                  <c:v>-3.9008048042887822E-3</c:v>
                </c:pt>
                <c:pt idx="208">
                  <c:v>-6.1320464010350406E-3</c:v>
                </c:pt>
                <c:pt idx="209">
                  <c:v>-6.1684399988735095E-3</c:v>
                </c:pt>
                <c:pt idx="213">
                  <c:v>-6.5945296009886079E-3</c:v>
                </c:pt>
                <c:pt idx="214">
                  <c:v>-5.6309232022613287E-3</c:v>
                </c:pt>
                <c:pt idx="215">
                  <c:v>-6.3504079953418113E-3</c:v>
                </c:pt>
                <c:pt idx="216">
                  <c:v>-5.1062864004052244E-3</c:v>
                </c:pt>
                <c:pt idx="217">
                  <c:v>-4.8257712041959167E-3</c:v>
                </c:pt>
                <c:pt idx="218">
                  <c:v>-6.044132802344393E-3</c:v>
                </c:pt>
                <c:pt idx="219">
                  <c:v>-5.6885840022005141E-3</c:v>
                </c:pt>
                <c:pt idx="220">
                  <c:v>-6.4080688025569543E-3</c:v>
                </c:pt>
                <c:pt idx="221">
                  <c:v>-6.4444624003954232E-3</c:v>
                </c:pt>
                <c:pt idx="222">
                  <c:v>-6.1639471969101578E-3</c:v>
                </c:pt>
                <c:pt idx="223">
                  <c:v>-6.1381872001220472E-3</c:v>
                </c:pt>
                <c:pt idx="224">
                  <c:v>-5.8576720039127395E-3</c:v>
                </c:pt>
                <c:pt idx="225">
                  <c:v>-3.0889136032783426E-3</c:v>
                </c:pt>
                <c:pt idx="226">
                  <c:v>-6.0760335982195102E-3</c:v>
                </c:pt>
                <c:pt idx="227">
                  <c:v>-4.2708816035883501E-3</c:v>
                </c:pt>
                <c:pt idx="229">
                  <c:v>-5.1829680014634505E-3</c:v>
                </c:pt>
                <c:pt idx="230">
                  <c:v>-5.8895727997878566E-3</c:v>
                </c:pt>
                <c:pt idx="231">
                  <c:v>-5.1208143995609134E-3</c:v>
                </c:pt>
                <c:pt idx="233">
                  <c:v>-5.0586607976583764E-3</c:v>
                </c:pt>
                <c:pt idx="234">
                  <c:v>-6.8145391996949911E-3</c:v>
                </c:pt>
                <c:pt idx="235">
                  <c:v>-5.5340240069199353E-3</c:v>
                </c:pt>
                <c:pt idx="236">
                  <c:v>-6.2899023978388868E-3</c:v>
                </c:pt>
                <c:pt idx="237">
                  <c:v>-4.4287376003921963E-3</c:v>
                </c:pt>
                <c:pt idx="238">
                  <c:v>-6.356401601806283E-3</c:v>
                </c:pt>
                <c:pt idx="239">
                  <c:v>-6.5876431981450878E-3</c:v>
                </c:pt>
                <c:pt idx="240">
                  <c:v>-5.0501263976912014E-3</c:v>
                </c:pt>
                <c:pt idx="241">
                  <c:v>-7.0327536013792269E-3</c:v>
                </c:pt>
                <c:pt idx="242">
                  <c:v>-4.7393583954544738E-3</c:v>
                </c:pt>
                <c:pt idx="243">
                  <c:v>-5.7757519971346483E-3</c:v>
                </c:pt>
                <c:pt idx="244">
                  <c:v>-4.4952368043595925E-3</c:v>
                </c:pt>
                <c:pt idx="245">
                  <c:v>-4.2511152059887536E-3</c:v>
                </c:pt>
                <c:pt idx="246">
                  <c:v>-3.7264784041326493E-3</c:v>
                </c:pt>
                <c:pt idx="247">
                  <c:v>-4.4823568023275584E-3</c:v>
                </c:pt>
                <c:pt idx="248">
                  <c:v>-5.2018416026839986E-3</c:v>
                </c:pt>
                <c:pt idx="249">
                  <c:v>-4.9577200043131597E-3</c:v>
                </c:pt>
                <c:pt idx="250">
                  <c:v>-5.7135984025080688E-3</c:v>
                </c:pt>
                <c:pt idx="251">
                  <c:v>-5.4330831990228035E-3</c:v>
                </c:pt>
                <c:pt idx="252">
                  <c:v>-6.9084464048501104E-3</c:v>
                </c:pt>
                <c:pt idx="253">
                  <c:v>-6.1760815951856785E-3</c:v>
                </c:pt>
                <c:pt idx="254">
                  <c:v>-6.8955664028180763E-3</c:v>
                </c:pt>
                <c:pt idx="255">
                  <c:v>-5.9896207967540249E-3</c:v>
                </c:pt>
                <c:pt idx="256">
                  <c:v>-5.5013776000123471E-3</c:v>
                </c:pt>
                <c:pt idx="257">
                  <c:v>-4.2208623999613337E-3</c:v>
                </c:pt>
                <c:pt idx="258">
                  <c:v>-5.9403472041594796E-3</c:v>
                </c:pt>
                <c:pt idx="259">
                  <c:v>-6.4521040039835498E-3</c:v>
                </c:pt>
                <c:pt idx="260">
                  <c:v>-4.9274671982857399E-3</c:v>
                </c:pt>
                <c:pt idx="261">
                  <c:v>-5.6469519986421801E-3</c:v>
                </c:pt>
                <c:pt idx="262">
                  <c:v>-6.1587087984662503E-3</c:v>
                </c:pt>
                <c:pt idx="263">
                  <c:v>-6.914587203937117E-3</c:v>
                </c:pt>
                <c:pt idx="264">
                  <c:v>-4.3899504016735591E-3</c:v>
                </c:pt>
                <c:pt idx="265">
                  <c:v>-5.1094352020299993E-3</c:v>
                </c:pt>
                <c:pt idx="266">
                  <c:v>-7.1458288002759218E-3</c:v>
                </c:pt>
                <c:pt idx="267">
                  <c:v>-6.6211919984198175E-3</c:v>
                </c:pt>
                <c:pt idx="268">
                  <c:v>-5.3406767983688042E-3</c:v>
                </c:pt>
                <c:pt idx="269">
                  <c:v>-5.6083119998220354E-3</c:v>
                </c:pt>
                <c:pt idx="270">
                  <c:v>-5.8395536034367979E-3</c:v>
                </c:pt>
                <c:pt idx="271">
                  <c:v>-5.3149168015806936E-3</c:v>
                </c:pt>
                <c:pt idx="272">
                  <c:v>-5.7645200067781843E-3</c:v>
                </c:pt>
                <c:pt idx="273">
                  <c:v>-6.484004799858667E-3</c:v>
                </c:pt>
                <c:pt idx="274">
                  <c:v>-5.23988320492208E-3</c:v>
                </c:pt>
                <c:pt idx="275">
                  <c:v>-5.9593680052785203E-3</c:v>
                </c:pt>
                <c:pt idx="276">
                  <c:v>-5.6788528017932549E-3</c:v>
                </c:pt>
                <c:pt idx="277">
                  <c:v>-7.4347312038298696E-3</c:v>
                </c:pt>
                <c:pt idx="278">
                  <c:v>-4.8972143995342776E-3</c:v>
                </c:pt>
                <c:pt idx="279">
                  <c:v>-5.871454399311915E-3</c:v>
                </c:pt>
                <c:pt idx="280">
                  <c:v>-4.5909392065368593E-3</c:v>
                </c:pt>
                <c:pt idx="281">
                  <c:v>-5.2717840007971972E-3</c:v>
                </c:pt>
                <c:pt idx="282">
                  <c:v>-7.2589040064485744E-3</c:v>
                </c:pt>
                <c:pt idx="283">
                  <c:v>-5.9783887991216034E-3</c:v>
                </c:pt>
                <c:pt idx="284">
                  <c:v>-5.6978736029122956E-3</c:v>
                </c:pt>
                <c:pt idx="285">
                  <c:v>-4.9655088005238213E-3</c:v>
                </c:pt>
                <c:pt idx="286">
                  <c:v>-6.6849936047219671E-3</c:v>
                </c:pt>
                <c:pt idx="287">
                  <c:v>-6.4044784012367018E-3</c:v>
                </c:pt>
                <c:pt idx="288">
                  <c:v>-5.4408720025094226E-3</c:v>
                </c:pt>
                <c:pt idx="289">
                  <c:v>-5.3915984026389197E-3</c:v>
                </c:pt>
                <c:pt idx="290">
                  <c:v>-5.1474768042680807E-3</c:v>
                </c:pt>
                <c:pt idx="291">
                  <c:v>-6.0595632021431811E-3</c:v>
                </c:pt>
                <c:pt idx="292">
                  <c:v>-5.759563202445861E-3</c:v>
                </c:pt>
                <c:pt idx="293">
                  <c:v>-5.9193056004005484E-3</c:v>
                </c:pt>
                <c:pt idx="294">
                  <c:v>-4.7790480020921677E-3</c:v>
                </c:pt>
                <c:pt idx="295">
                  <c:v>-4.4106191999162547E-3</c:v>
                </c:pt>
                <c:pt idx="296">
                  <c:v>-5.130104000272695E-3</c:v>
                </c:pt>
                <c:pt idx="298">
                  <c:v>-5.6418608073727228E-3</c:v>
                </c:pt>
                <c:pt idx="299">
                  <c:v>-6.3977391982916743E-3</c:v>
                </c:pt>
                <c:pt idx="300">
                  <c:v>-6.1172240020823665E-3</c:v>
                </c:pt>
                <c:pt idx="303">
                  <c:v>-6.3484655984211713E-3</c:v>
                </c:pt>
                <c:pt idx="304">
                  <c:v>-5.566827196162194E-3</c:v>
                </c:pt>
                <c:pt idx="305">
                  <c:v>-6.2863119965186343E-3</c:v>
                </c:pt>
                <c:pt idx="306">
                  <c:v>-5.76167519466253E-3</c:v>
                </c:pt>
                <c:pt idx="308">
                  <c:v>-5.4425199996330775E-3</c:v>
                </c:pt>
                <c:pt idx="311">
                  <c:v>-7.9178832020261325E-3</c:v>
                </c:pt>
                <c:pt idx="312">
                  <c:v>-6.673761599813588E-3</c:v>
                </c:pt>
                <c:pt idx="318">
                  <c:v>-5.3803663977305405E-3</c:v>
                </c:pt>
                <c:pt idx="319">
                  <c:v>-6.0998512053629383E-3</c:v>
                </c:pt>
                <c:pt idx="320">
                  <c:v>-5.8557295997161418E-3</c:v>
                </c:pt>
                <c:pt idx="321">
                  <c:v>-6.6116079979110509E-3</c:v>
                </c:pt>
                <c:pt idx="322">
                  <c:v>-6.3310928017017432E-3</c:v>
                </c:pt>
                <c:pt idx="324">
                  <c:v>-6.8428496015258133E-3</c:v>
                </c:pt>
                <c:pt idx="325">
                  <c:v>-6.5623344053165056E-3</c:v>
                </c:pt>
                <c:pt idx="326">
                  <c:v>-6.3182127996697091E-3</c:v>
                </c:pt>
                <c:pt idx="328">
                  <c:v>-4.7806959992158227E-3</c:v>
                </c:pt>
                <c:pt idx="329">
                  <c:v>-6.9626640033675358E-3</c:v>
                </c:pt>
                <c:pt idx="330">
                  <c:v>-4.3501136024133302E-3</c:v>
                </c:pt>
                <c:pt idx="331">
                  <c:v>-7.2258064028574154E-3</c:v>
                </c:pt>
                <c:pt idx="332">
                  <c:v>-6.4570480026304722E-3</c:v>
                </c:pt>
                <c:pt idx="495">
                  <c:v>-6.3595695974072441E-3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46-49DA-B200-0168842FCA54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4'!$J$21:$J$701</c:f>
              <c:numCache>
                <c:formatCode>General</c:formatCode>
                <c:ptCount val="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46-49DA-B200-0168842FCA54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4'!$F$21:$F$777</c:f>
              <c:numCache>
                <c:formatCode>General</c:formatCode>
                <c:ptCount val="757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4'!$K$21:$K$777</c:f>
              <c:numCache>
                <c:formatCode>General</c:formatCode>
                <c:ptCount val="757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-4.6834383974783123E-3</c:v>
                </c:pt>
                <c:pt idx="735">
                  <c:v>-4.6431808004854247E-3</c:v>
                </c:pt>
                <c:pt idx="736">
                  <c:v>-8.5446640005102381E-3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46-49DA-B200-0168842FCA54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4'!$L$21:$L$701</c:f>
              <c:numCache>
                <c:formatCode>General</c:formatCode>
                <c:ptCount val="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46-49DA-B200-0168842FCA54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4'!$M$21:$M$701</c:f>
              <c:numCache>
                <c:formatCode>General</c:formatCode>
                <c:ptCount val="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46-49DA-B200-0168842FCA54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4'!$N$21:$N$701</c:f>
              <c:numCache>
                <c:formatCode>General</c:formatCode>
                <c:ptCount val="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46-49DA-B200-0168842FCA54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4'!$O$21:$O$701</c:f>
              <c:numCache>
                <c:formatCode>General</c:formatCode>
                <c:ptCount val="681"/>
                <c:pt idx="0">
                  <c:v>-7.4884973271303057E-3</c:v>
                </c:pt>
                <c:pt idx="1">
                  <c:v>-7.4882538147845804E-3</c:v>
                </c:pt>
                <c:pt idx="2">
                  <c:v>-7.478540377882867E-3</c:v>
                </c:pt>
                <c:pt idx="3">
                  <c:v>-7.3749664601676628E-3</c:v>
                </c:pt>
                <c:pt idx="4">
                  <c:v>-7.2166699069824997E-3</c:v>
                </c:pt>
                <c:pt idx="5">
                  <c:v>-7.0362813726545818E-3</c:v>
                </c:pt>
                <c:pt idx="6">
                  <c:v>-7.0356049494720114E-3</c:v>
                </c:pt>
                <c:pt idx="7">
                  <c:v>-7.0353614371262861E-3</c:v>
                </c:pt>
                <c:pt idx="8">
                  <c:v>-7.0351449817078636E-3</c:v>
                </c:pt>
                <c:pt idx="9">
                  <c:v>-6.970397754672209E-3</c:v>
                </c:pt>
                <c:pt idx="10">
                  <c:v>-6.970397754672209E-3</c:v>
                </c:pt>
                <c:pt idx="11">
                  <c:v>-6.9694778191439133E-3</c:v>
                </c:pt>
                <c:pt idx="12">
                  <c:v>-6.9694778191439133E-3</c:v>
                </c:pt>
                <c:pt idx="13">
                  <c:v>-6.9010779069223777E-3</c:v>
                </c:pt>
                <c:pt idx="14">
                  <c:v>-6.8947465859335172E-3</c:v>
                </c:pt>
                <c:pt idx="15">
                  <c:v>-6.8947195290062144E-3</c:v>
                </c:pt>
                <c:pt idx="16">
                  <c:v>-6.8945030735877919E-3</c:v>
                </c:pt>
                <c:pt idx="17">
                  <c:v>-6.8917973808575094E-3</c:v>
                </c:pt>
                <c:pt idx="18">
                  <c:v>-6.8908774453292137E-3</c:v>
                </c:pt>
                <c:pt idx="19">
                  <c:v>-6.8904174775650659E-3</c:v>
                </c:pt>
                <c:pt idx="20">
                  <c:v>-6.8784042018426124E-3</c:v>
                </c:pt>
                <c:pt idx="21">
                  <c:v>-6.876997241622866E-3</c:v>
                </c:pt>
                <c:pt idx="22">
                  <c:v>-6.8693671881234694E-3</c:v>
                </c:pt>
                <c:pt idx="23">
                  <c:v>-6.8689072203593216E-3</c:v>
                </c:pt>
                <c:pt idx="24">
                  <c:v>-6.8679872848310258E-3</c:v>
                </c:pt>
                <c:pt idx="25">
                  <c:v>-6.8048905303608439E-3</c:v>
                </c:pt>
                <c:pt idx="26">
                  <c:v>-6.804430562596696E-3</c:v>
                </c:pt>
                <c:pt idx="27">
                  <c:v>-6.8000202834463362E-3</c:v>
                </c:pt>
                <c:pt idx="28">
                  <c:v>-6.7998038280279128E-3</c:v>
                </c:pt>
                <c:pt idx="29">
                  <c:v>-6.7995603156821875E-3</c:v>
                </c:pt>
                <c:pt idx="30">
                  <c:v>-6.7831367608093742E-3</c:v>
                </c:pt>
                <c:pt idx="31">
                  <c:v>-6.7768866106024221E-3</c:v>
                </c:pt>
                <c:pt idx="32">
                  <c:v>-6.7077832182710143E-3</c:v>
                </c:pt>
                <c:pt idx="33">
                  <c:v>-6.7070797381611402E-3</c:v>
                </c:pt>
                <c:pt idx="34">
                  <c:v>-6.7029400282838086E-3</c:v>
                </c:pt>
                <c:pt idx="35">
                  <c:v>-6.6994496846617445E-3</c:v>
                </c:pt>
                <c:pt idx="36">
                  <c:v>-6.6989897168975967E-3</c:v>
                </c:pt>
                <c:pt idx="37">
                  <c:v>-6.6966763496132051E-3</c:v>
                </c:pt>
                <c:pt idx="38">
                  <c:v>-6.6874228804756396E-3</c:v>
                </c:pt>
                <c:pt idx="39">
                  <c:v>-6.6400732576957005E-3</c:v>
                </c:pt>
                <c:pt idx="40">
                  <c:v>-6.6400597292320491E-3</c:v>
                </c:pt>
                <c:pt idx="41">
                  <c:v>-6.6384498420575307E-3</c:v>
                </c:pt>
                <c:pt idx="42">
                  <c:v>-6.6384363135938793E-3</c:v>
                </c:pt>
                <c:pt idx="43">
                  <c:v>-6.6321996918505786E-3</c:v>
                </c:pt>
                <c:pt idx="44">
                  <c:v>-6.6321861633869272E-3</c:v>
                </c:pt>
                <c:pt idx="45">
                  <c:v>-6.6162225762782627E-3</c:v>
                </c:pt>
                <c:pt idx="46">
                  <c:v>-6.6162225762782627E-3</c:v>
                </c:pt>
                <c:pt idx="47">
                  <c:v>-6.6127592895835014E-3</c:v>
                </c:pt>
                <c:pt idx="48">
                  <c:v>-6.6111358739453317E-3</c:v>
                </c:pt>
                <c:pt idx="49">
                  <c:v>-6.5507989260600377E-3</c:v>
                </c:pt>
                <c:pt idx="50">
                  <c:v>-6.5491755104218679E-3</c:v>
                </c:pt>
                <c:pt idx="51">
                  <c:v>-6.5438723526705152E-3</c:v>
                </c:pt>
                <c:pt idx="52">
                  <c:v>-6.5434123849063674E-3</c:v>
                </c:pt>
                <c:pt idx="53">
                  <c:v>-6.5433853279790646E-3</c:v>
                </c:pt>
                <c:pt idx="54">
                  <c:v>-6.5431959294879449E-3</c:v>
                </c:pt>
                <c:pt idx="55">
                  <c:v>-6.543168872560642E-3</c:v>
                </c:pt>
                <c:pt idx="56">
                  <c:v>-6.5429524171422195E-3</c:v>
                </c:pt>
                <c:pt idx="57">
                  <c:v>-6.5418160261955004E-3</c:v>
                </c:pt>
                <c:pt idx="58">
                  <c:v>-6.5417889692681976E-3</c:v>
                </c:pt>
                <c:pt idx="59">
                  <c:v>-6.5413290015040497E-3</c:v>
                </c:pt>
                <c:pt idx="60">
                  <c:v>-6.5397326427931828E-3</c:v>
                </c:pt>
                <c:pt idx="61">
                  <c:v>-6.5364858115168449E-3</c:v>
                </c:pt>
                <c:pt idx="62">
                  <c:v>-6.5364858115168449E-3</c:v>
                </c:pt>
                <c:pt idx="63">
                  <c:v>-6.5364587545895421E-3</c:v>
                </c:pt>
                <c:pt idx="64">
                  <c:v>-6.5362422991711196E-3</c:v>
                </c:pt>
                <c:pt idx="65">
                  <c:v>-6.5360258437526962E-3</c:v>
                </c:pt>
                <c:pt idx="66">
                  <c:v>-6.5359987868253934E-3</c:v>
                </c:pt>
                <c:pt idx="67">
                  <c:v>-6.5357823314069708E-3</c:v>
                </c:pt>
                <c:pt idx="68">
                  <c:v>-6.5336989480046541E-3</c:v>
                </c:pt>
                <c:pt idx="69">
                  <c:v>-6.5320755323664843E-3</c:v>
                </c:pt>
                <c:pt idx="70">
                  <c:v>-6.5318320200207589E-3</c:v>
                </c:pt>
                <c:pt idx="71">
                  <c:v>-6.5316155646023364E-3</c:v>
                </c:pt>
                <c:pt idx="72">
                  <c:v>-6.5306685721467379E-3</c:v>
                </c:pt>
                <c:pt idx="73">
                  <c:v>-6.5304521167283153E-3</c:v>
                </c:pt>
                <c:pt idx="74">
                  <c:v>-6.5276652532161245E-3</c:v>
                </c:pt>
                <c:pt idx="75">
                  <c:v>-6.52349848641149E-3</c:v>
                </c:pt>
                <c:pt idx="76">
                  <c:v>-6.4895961565010528E-3</c:v>
                </c:pt>
                <c:pt idx="77">
                  <c:v>-6.4823990138385022E-3</c:v>
                </c:pt>
                <c:pt idx="78">
                  <c:v>-6.4810191105460586E-3</c:v>
                </c:pt>
                <c:pt idx="79">
                  <c:v>-6.4777722792697199E-3</c:v>
                </c:pt>
                <c:pt idx="80">
                  <c:v>-6.4754453835216769E-3</c:v>
                </c:pt>
                <c:pt idx="81">
                  <c:v>-6.4736055124650846E-3</c:v>
                </c:pt>
                <c:pt idx="82">
                  <c:v>-6.4717656414084931E-3</c:v>
                </c:pt>
                <c:pt idx="83">
                  <c:v>-6.4717385844811903E-3</c:v>
                </c:pt>
                <c:pt idx="84">
                  <c:v>-6.4706021935344721E-3</c:v>
                </c:pt>
                <c:pt idx="85">
                  <c:v>-6.469465802587753E-3</c:v>
                </c:pt>
                <c:pt idx="86">
                  <c:v>-6.4673553622581325E-3</c:v>
                </c:pt>
                <c:pt idx="87">
                  <c:v>-6.4669224514212875E-3</c:v>
                </c:pt>
                <c:pt idx="88">
                  <c:v>-6.4668953944939846E-3</c:v>
                </c:pt>
                <c:pt idx="89">
                  <c:v>-6.4668683375666818E-3</c:v>
                </c:pt>
                <c:pt idx="90">
                  <c:v>-6.4664354267298368E-3</c:v>
                </c:pt>
                <c:pt idx="91">
                  <c:v>-6.4657319466199636E-3</c:v>
                </c:pt>
                <c:pt idx="92">
                  <c:v>-6.4657048896926608E-3</c:v>
                </c:pt>
                <c:pt idx="93">
                  <c:v>-6.4652719788558157E-3</c:v>
                </c:pt>
                <c:pt idx="94">
                  <c:v>-6.4652449219285129E-3</c:v>
                </c:pt>
                <c:pt idx="95">
                  <c:v>-6.4641355879090975E-3</c:v>
                </c:pt>
                <c:pt idx="96">
                  <c:v>-6.4638920755633721E-3</c:v>
                </c:pt>
                <c:pt idx="97">
                  <c:v>-6.4638650186360693E-3</c:v>
                </c:pt>
                <c:pt idx="98">
                  <c:v>-6.4634591647265262E-3</c:v>
                </c:pt>
                <c:pt idx="99">
                  <c:v>-6.4634321077992234E-3</c:v>
                </c:pt>
                <c:pt idx="100">
                  <c:v>-6.4634050508719206E-3</c:v>
                </c:pt>
                <c:pt idx="101">
                  <c:v>-6.4631885954534981E-3</c:v>
                </c:pt>
                <c:pt idx="102">
                  <c:v>-6.4629450831077727E-3</c:v>
                </c:pt>
                <c:pt idx="103">
                  <c:v>-6.4627286276893502E-3</c:v>
                </c:pt>
                <c:pt idx="104">
                  <c:v>-6.4618086921610545E-3</c:v>
                </c:pt>
                <c:pt idx="105">
                  <c:v>-6.4617816352337517E-3</c:v>
                </c:pt>
                <c:pt idx="106">
                  <c:v>-6.4579124946294482E-3</c:v>
                </c:pt>
                <c:pt idx="107">
                  <c:v>-6.4579124946294482E-3</c:v>
                </c:pt>
                <c:pt idx="108">
                  <c:v>-6.4576689822837229E-3</c:v>
                </c:pt>
                <c:pt idx="109">
                  <c:v>-6.4576689822837229E-3</c:v>
                </c:pt>
                <c:pt idx="110">
                  <c:v>-6.4573984130106947E-3</c:v>
                </c:pt>
                <c:pt idx="111">
                  <c:v>-6.4573984130106947E-3</c:v>
                </c:pt>
                <c:pt idx="112">
                  <c:v>-6.4558020542998277E-3</c:v>
                </c:pt>
                <c:pt idx="113">
                  <c:v>-6.4558020542998277E-3</c:v>
                </c:pt>
                <c:pt idx="114">
                  <c:v>-6.4557749973725249E-3</c:v>
                </c:pt>
                <c:pt idx="115">
                  <c:v>-6.4557749973725249E-3</c:v>
                </c:pt>
                <c:pt idx="116">
                  <c:v>-6.4555855988814052E-3</c:v>
                </c:pt>
                <c:pt idx="117">
                  <c:v>-6.4555855988814052E-3</c:v>
                </c:pt>
                <c:pt idx="118">
                  <c:v>-6.4555585419541024E-3</c:v>
                </c:pt>
                <c:pt idx="119">
                  <c:v>-6.4555585419541024E-3</c:v>
                </c:pt>
                <c:pt idx="120">
                  <c:v>-6.4555314850267996E-3</c:v>
                </c:pt>
                <c:pt idx="121">
                  <c:v>-6.4555314850267996E-3</c:v>
                </c:pt>
                <c:pt idx="122">
                  <c:v>-6.455315029608377E-3</c:v>
                </c:pt>
                <c:pt idx="123">
                  <c:v>-6.455315029608377E-3</c:v>
                </c:pt>
                <c:pt idx="124">
                  <c:v>-6.4546115494985038E-3</c:v>
                </c:pt>
                <c:pt idx="125">
                  <c:v>-6.4546115494985038E-3</c:v>
                </c:pt>
                <c:pt idx="126">
                  <c:v>-6.4544221510073841E-3</c:v>
                </c:pt>
                <c:pt idx="127">
                  <c:v>-6.4544221510073841E-3</c:v>
                </c:pt>
                <c:pt idx="128">
                  <c:v>-6.4543680371527785E-3</c:v>
                </c:pt>
                <c:pt idx="129">
                  <c:v>-6.4543680371527785E-3</c:v>
                </c:pt>
                <c:pt idx="130">
                  <c:v>-6.4539621832432354E-3</c:v>
                </c:pt>
                <c:pt idx="131">
                  <c:v>-6.4539621832432354E-3</c:v>
                </c:pt>
                <c:pt idx="132">
                  <c:v>-6.4539351263159326E-3</c:v>
                </c:pt>
                <c:pt idx="133">
                  <c:v>-6.4539351263159326E-3</c:v>
                </c:pt>
                <c:pt idx="134">
                  <c:v>-6.4527987353692143E-3</c:v>
                </c:pt>
                <c:pt idx="135">
                  <c:v>-6.4527987353692143E-3</c:v>
                </c:pt>
                <c:pt idx="136">
                  <c:v>-6.4509318073853201E-3</c:v>
                </c:pt>
                <c:pt idx="137">
                  <c:v>-6.4509318073853201E-3</c:v>
                </c:pt>
                <c:pt idx="138">
                  <c:v>-6.4507153519668976E-3</c:v>
                </c:pt>
                <c:pt idx="139">
                  <c:v>-6.4507153519668976E-3</c:v>
                </c:pt>
                <c:pt idx="140">
                  <c:v>-6.4453851372882412E-3</c:v>
                </c:pt>
                <c:pt idx="141">
                  <c:v>-6.4453851372882412E-3</c:v>
                </c:pt>
                <c:pt idx="142">
                  <c:v>-6.4451416249425159E-3</c:v>
                </c:pt>
                <c:pt idx="143">
                  <c:v>-6.4451416249425159E-3</c:v>
                </c:pt>
                <c:pt idx="144">
                  <c:v>-6.4435182093043461E-3</c:v>
                </c:pt>
                <c:pt idx="145">
                  <c:v>-6.4435182093043461E-3</c:v>
                </c:pt>
                <c:pt idx="146">
                  <c:v>-6.442354761430325E-3</c:v>
                </c:pt>
                <c:pt idx="147">
                  <c:v>-6.442354761430325E-3</c:v>
                </c:pt>
                <c:pt idx="148">
                  <c:v>-6.4418947936661771E-3</c:v>
                </c:pt>
                <c:pt idx="149">
                  <c:v>-6.4418947936661771E-3</c:v>
                </c:pt>
                <c:pt idx="150">
                  <c:v>-6.4414348259020293E-3</c:v>
                </c:pt>
                <c:pt idx="151">
                  <c:v>-6.4414348259020293E-3</c:v>
                </c:pt>
                <c:pt idx="152">
                  <c:v>-6.4409748581378806E-3</c:v>
                </c:pt>
                <c:pt idx="153">
                  <c:v>-6.4409748581378806E-3</c:v>
                </c:pt>
                <c:pt idx="154">
                  <c:v>-6.4007953210931893E-3</c:v>
                </c:pt>
                <c:pt idx="155">
                  <c:v>-6.3964120988701323E-3</c:v>
                </c:pt>
                <c:pt idx="156">
                  <c:v>-6.3912983396098993E-3</c:v>
                </c:pt>
                <c:pt idx="157">
                  <c:v>-6.3876185974967147E-3</c:v>
                </c:pt>
                <c:pt idx="158">
                  <c:v>-6.3868880604595387E-3</c:v>
                </c:pt>
                <c:pt idx="159">
                  <c:v>-6.386698661968419E-3</c:v>
                </c:pt>
                <c:pt idx="160">
                  <c:v>-6.386698661968419E-3</c:v>
                </c:pt>
                <c:pt idx="161">
                  <c:v>-6.3866716050411162E-3</c:v>
                </c:pt>
                <c:pt idx="162">
                  <c:v>-6.3862386942042711E-3</c:v>
                </c:pt>
                <c:pt idx="163">
                  <c:v>-6.3862116372769683E-3</c:v>
                </c:pt>
                <c:pt idx="164">
                  <c:v>-6.3855622710217008E-3</c:v>
                </c:pt>
                <c:pt idx="165">
                  <c:v>-6.3855487425580493E-3</c:v>
                </c:pt>
                <c:pt idx="166">
                  <c:v>-6.3855352140943979E-3</c:v>
                </c:pt>
                <c:pt idx="167">
                  <c:v>-6.3829648060006296E-3</c:v>
                </c:pt>
                <c:pt idx="168">
                  <c:v>-6.3818284150539114E-3</c:v>
                </c:pt>
                <c:pt idx="169">
                  <c:v>-6.3818013581266085E-3</c:v>
                </c:pt>
                <c:pt idx="170">
                  <c:v>-6.3815849027081852E-3</c:v>
                </c:pt>
                <c:pt idx="171">
                  <c:v>-6.3813684472897626E-3</c:v>
                </c:pt>
                <c:pt idx="172">
                  <c:v>-6.3809084795256148E-3</c:v>
                </c:pt>
                <c:pt idx="173">
                  <c:v>-6.3808949510619634E-3</c:v>
                </c:pt>
                <c:pt idx="174">
                  <c:v>-6.3802320563430444E-3</c:v>
                </c:pt>
                <c:pt idx="175">
                  <c:v>-6.3802049994157416E-3</c:v>
                </c:pt>
                <c:pt idx="176">
                  <c:v>-6.3801779424884388E-3</c:v>
                </c:pt>
                <c:pt idx="177">
                  <c:v>-6.3799614870700162E-3</c:v>
                </c:pt>
                <c:pt idx="178">
                  <c:v>-6.3797585601152451E-3</c:v>
                </c:pt>
                <c:pt idx="179">
                  <c:v>-6.3795015193058684E-3</c:v>
                </c:pt>
                <c:pt idx="180">
                  <c:v>-6.3794744623785656E-3</c:v>
                </c:pt>
                <c:pt idx="181">
                  <c:v>-6.3792850638874458E-3</c:v>
                </c:pt>
                <c:pt idx="182">
                  <c:v>-6.379258006960143E-3</c:v>
                </c:pt>
                <c:pt idx="183">
                  <c:v>-6.3790686084690233E-3</c:v>
                </c:pt>
                <c:pt idx="184">
                  <c:v>-6.3790144946144177E-3</c:v>
                </c:pt>
                <c:pt idx="185">
                  <c:v>-6.3787980391959952E-3</c:v>
                </c:pt>
                <c:pt idx="186">
                  <c:v>-6.3786086407048755E-3</c:v>
                </c:pt>
                <c:pt idx="187">
                  <c:v>-6.3779051605950014E-3</c:v>
                </c:pt>
                <c:pt idx="188">
                  <c:v>-6.3776887051765789E-3</c:v>
                </c:pt>
                <c:pt idx="189">
                  <c:v>-6.3776616482492761E-3</c:v>
                </c:pt>
                <c:pt idx="190">
                  <c:v>-6.3776345913219732E-3</c:v>
                </c:pt>
                <c:pt idx="191">
                  <c:v>-6.3769311112121E-3</c:v>
                </c:pt>
                <c:pt idx="192">
                  <c:v>-6.376498200375255E-3</c:v>
                </c:pt>
                <c:pt idx="193">
                  <c:v>-6.3750912401555086E-3</c:v>
                </c:pt>
                <c:pt idx="194">
                  <c:v>-6.3746583293186627E-3</c:v>
                </c:pt>
                <c:pt idx="195">
                  <c:v>-6.3746312723913599E-3</c:v>
                </c:pt>
                <c:pt idx="196">
                  <c:v>-6.3744148169729373E-3</c:v>
                </c:pt>
                <c:pt idx="197">
                  <c:v>-6.3744148169729373E-3</c:v>
                </c:pt>
                <c:pt idx="198">
                  <c:v>-6.3742254184818176E-3</c:v>
                </c:pt>
                <c:pt idx="199">
                  <c:v>-6.3741983615545148E-3</c:v>
                </c:pt>
                <c:pt idx="200">
                  <c:v>-6.3739819061360923E-3</c:v>
                </c:pt>
                <c:pt idx="201">
                  <c:v>-6.3730349136804938E-3</c:v>
                </c:pt>
                <c:pt idx="202">
                  <c:v>-6.3728184582620712E-3</c:v>
                </c:pt>
                <c:pt idx="203">
                  <c:v>-6.3726020028436487E-3</c:v>
                </c:pt>
                <c:pt idx="204">
                  <c:v>-6.3725478889890431E-3</c:v>
                </c:pt>
                <c:pt idx="205">
                  <c:v>-6.3723314335706206E-3</c:v>
                </c:pt>
                <c:pt idx="206">
                  <c:v>-6.3721420350795008E-3</c:v>
                </c:pt>
                <c:pt idx="207">
                  <c:v>-6.3720879212248952E-3</c:v>
                </c:pt>
                <c:pt idx="208">
                  <c:v>-6.3716279534607474E-3</c:v>
                </c:pt>
                <c:pt idx="209">
                  <c:v>-6.3714385549696276E-3</c:v>
                </c:pt>
                <c:pt idx="210">
                  <c:v>-6.3714114980423248E-3</c:v>
                </c:pt>
                <c:pt idx="211">
                  <c:v>-6.3711950426239014E-3</c:v>
                </c:pt>
                <c:pt idx="212">
                  <c:v>-6.3707350748597536E-3</c:v>
                </c:pt>
                <c:pt idx="213">
                  <c:v>-6.3707080179324508E-3</c:v>
                </c:pt>
                <c:pt idx="214">
                  <c:v>-6.3705186194413311E-3</c:v>
                </c:pt>
                <c:pt idx="215">
                  <c:v>-6.3704915625140282E-3</c:v>
                </c:pt>
                <c:pt idx="216">
                  <c:v>-6.3702751070956057E-3</c:v>
                </c:pt>
                <c:pt idx="217">
                  <c:v>-6.3702480501683029E-3</c:v>
                </c:pt>
                <c:pt idx="218">
                  <c:v>-6.3691116592215847E-3</c:v>
                </c:pt>
                <c:pt idx="219">
                  <c:v>-6.3672447312376895E-3</c:v>
                </c:pt>
                <c:pt idx="220">
                  <c:v>-6.3672176743103867E-3</c:v>
                </c:pt>
                <c:pt idx="221">
                  <c:v>-6.367028275819267E-3</c:v>
                </c:pt>
                <c:pt idx="222">
                  <c:v>-6.3670012188919642E-3</c:v>
                </c:pt>
                <c:pt idx="223">
                  <c:v>-6.3656483725268234E-3</c:v>
                </c:pt>
                <c:pt idx="224">
                  <c:v>-6.3656213155995206E-3</c:v>
                </c:pt>
                <c:pt idx="225">
                  <c:v>-6.3651613478353727E-3</c:v>
                </c:pt>
                <c:pt idx="226">
                  <c:v>-6.3644849246528015E-3</c:v>
                </c:pt>
                <c:pt idx="227">
                  <c:v>-6.3642143553797733E-3</c:v>
                </c:pt>
                <c:pt idx="228">
                  <c:v>-6.3616980611406106E-3</c:v>
                </c:pt>
                <c:pt idx="229">
                  <c:v>-6.3616980611406106E-3</c:v>
                </c:pt>
                <c:pt idx="230">
                  <c:v>-6.3609945810307374E-3</c:v>
                </c:pt>
                <c:pt idx="231">
                  <c:v>-6.3605346132665896E-3</c:v>
                </c:pt>
                <c:pt idx="232">
                  <c:v>-6.3593711653925685E-3</c:v>
                </c:pt>
                <c:pt idx="233">
                  <c:v>-6.3593711653925685E-3</c:v>
                </c:pt>
                <c:pt idx="234">
                  <c:v>-6.359154709974146E-3</c:v>
                </c:pt>
                <c:pt idx="235">
                  <c:v>-6.3591276530468432E-3</c:v>
                </c:pt>
                <c:pt idx="236">
                  <c:v>-6.3589111976284207E-3</c:v>
                </c:pt>
                <c:pt idx="237">
                  <c:v>-6.3514975995474466E-3</c:v>
                </c:pt>
                <c:pt idx="238">
                  <c:v>-6.3161883094172639E-3</c:v>
                </c:pt>
                <c:pt idx="239">
                  <c:v>-6.315728341653116E-3</c:v>
                </c:pt>
                <c:pt idx="240">
                  <c:v>-6.3148084061248194E-3</c:v>
                </c:pt>
                <c:pt idx="241">
                  <c:v>-6.3096946468645864E-3</c:v>
                </c:pt>
                <c:pt idx="242">
                  <c:v>-6.3089911667547124E-3</c:v>
                </c:pt>
                <c:pt idx="243">
                  <c:v>-6.3088017682635927E-3</c:v>
                </c:pt>
                <c:pt idx="244">
                  <c:v>-6.3087747113362899E-3</c:v>
                </c:pt>
                <c:pt idx="245">
                  <c:v>-6.3085582559178673E-3</c:v>
                </c:pt>
                <c:pt idx="246">
                  <c:v>-6.308314743572142E-3</c:v>
                </c:pt>
                <c:pt idx="247">
                  <c:v>-6.3080982881537195E-3</c:v>
                </c:pt>
                <c:pt idx="248">
                  <c:v>-6.3080712312264167E-3</c:v>
                </c:pt>
                <c:pt idx="249">
                  <c:v>-6.3078547758079941E-3</c:v>
                </c:pt>
                <c:pt idx="250">
                  <c:v>-6.3076383203895716E-3</c:v>
                </c:pt>
                <c:pt idx="251">
                  <c:v>-6.3076112634622688E-3</c:v>
                </c:pt>
                <c:pt idx="252">
                  <c:v>-6.3073677511165435E-3</c:v>
                </c:pt>
                <c:pt idx="253">
                  <c:v>-6.3067183848612759E-3</c:v>
                </c:pt>
                <c:pt idx="254">
                  <c:v>-6.3066913279339731E-3</c:v>
                </c:pt>
                <c:pt idx="255">
                  <c:v>-6.3032280412392118E-3</c:v>
                </c:pt>
                <c:pt idx="256">
                  <c:v>-6.3027951304023668E-3</c:v>
                </c:pt>
                <c:pt idx="257">
                  <c:v>-6.302768073475064E-3</c:v>
                </c:pt>
                <c:pt idx="258">
                  <c:v>-6.3027410165477612E-3</c:v>
                </c:pt>
                <c:pt idx="259">
                  <c:v>-6.3023081057109152E-3</c:v>
                </c:pt>
                <c:pt idx="260">
                  <c:v>-6.3020645933651899E-3</c:v>
                </c:pt>
                <c:pt idx="261">
                  <c:v>-6.3020375364378871E-3</c:v>
                </c:pt>
                <c:pt idx="262">
                  <c:v>-6.301604625601042E-3</c:v>
                </c:pt>
                <c:pt idx="263">
                  <c:v>-6.3013881701826195E-3</c:v>
                </c:pt>
                <c:pt idx="264">
                  <c:v>-6.3011446578368942E-3</c:v>
                </c:pt>
                <c:pt idx="265">
                  <c:v>-6.3011176009095914E-3</c:v>
                </c:pt>
                <c:pt idx="266">
                  <c:v>-6.3009282024184717E-3</c:v>
                </c:pt>
                <c:pt idx="267">
                  <c:v>-6.3006846900727463E-3</c:v>
                </c:pt>
                <c:pt idx="268">
                  <c:v>-6.3006576331454435E-3</c:v>
                </c:pt>
                <c:pt idx="269">
                  <c:v>-6.3000082668901759E-3</c:v>
                </c:pt>
                <c:pt idx="270">
                  <c:v>-6.2995482991260281E-3</c:v>
                </c:pt>
                <c:pt idx="271">
                  <c:v>-6.2993047867803027E-3</c:v>
                </c:pt>
                <c:pt idx="272">
                  <c:v>-6.2977084280694358E-3</c:v>
                </c:pt>
                <c:pt idx="273">
                  <c:v>-6.2976813711421329E-3</c:v>
                </c:pt>
                <c:pt idx="274">
                  <c:v>-6.2974649157237104E-3</c:v>
                </c:pt>
                <c:pt idx="275">
                  <c:v>-6.2974378587964076E-3</c:v>
                </c:pt>
                <c:pt idx="276">
                  <c:v>-6.2974108018691048E-3</c:v>
                </c:pt>
                <c:pt idx="277">
                  <c:v>-6.2971943464506823E-3</c:v>
                </c:pt>
                <c:pt idx="278">
                  <c:v>-6.2962744109223865E-3</c:v>
                </c:pt>
                <c:pt idx="279">
                  <c:v>-6.2949215645572449E-3</c:v>
                </c:pt>
                <c:pt idx="280">
                  <c:v>-6.2948945076299421E-3</c:v>
                </c:pt>
                <c:pt idx="281">
                  <c:v>-6.2928381811549281E-3</c:v>
                </c:pt>
                <c:pt idx="282">
                  <c:v>-6.2921617579723569E-3</c:v>
                </c:pt>
                <c:pt idx="283">
                  <c:v>-6.292134701045054E-3</c:v>
                </c:pt>
                <c:pt idx="284">
                  <c:v>-6.2921076441177512E-3</c:v>
                </c:pt>
                <c:pt idx="285">
                  <c:v>-6.2914582778624837E-3</c:v>
                </c:pt>
                <c:pt idx="286">
                  <c:v>-6.2914312209351808E-3</c:v>
                </c:pt>
                <c:pt idx="287">
                  <c:v>-6.291404164007878E-3</c:v>
                </c:pt>
                <c:pt idx="288">
                  <c:v>-6.2912147655167583E-3</c:v>
                </c:pt>
                <c:pt idx="289">
                  <c:v>-6.2907277408253076E-3</c:v>
                </c:pt>
                <c:pt idx="290">
                  <c:v>-6.2905112854068851E-3</c:v>
                </c:pt>
                <c:pt idx="291">
                  <c:v>-6.2879949911677224E-3</c:v>
                </c:pt>
                <c:pt idx="292">
                  <c:v>-6.2879949911677224E-3</c:v>
                </c:pt>
                <c:pt idx="293">
                  <c:v>-6.287981462704071E-3</c:v>
                </c:pt>
                <c:pt idx="294">
                  <c:v>-6.2879679342404196E-3</c:v>
                </c:pt>
                <c:pt idx="295">
                  <c:v>-6.2854245830739541E-3</c:v>
                </c:pt>
                <c:pt idx="296">
                  <c:v>-6.2853975261466513E-3</c:v>
                </c:pt>
                <c:pt idx="297">
                  <c:v>-6.2849646153098062E-3</c:v>
                </c:pt>
                <c:pt idx="298">
                  <c:v>-6.2849646153098062E-3</c:v>
                </c:pt>
                <c:pt idx="299">
                  <c:v>-6.2847481598913837E-3</c:v>
                </c:pt>
                <c:pt idx="300">
                  <c:v>-6.2847211029640809E-3</c:v>
                </c:pt>
                <c:pt idx="301">
                  <c:v>-6.2845046475456584E-3</c:v>
                </c:pt>
                <c:pt idx="302">
                  <c:v>-6.2844775906183556E-3</c:v>
                </c:pt>
                <c:pt idx="303">
                  <c:v>-6.284261135199933E-3</c:v>
                </c:pt>
                <c:pt idx="304">
                  <c:v>-6.2831247442532148E-3</c:v>
                </c:pt>
                <c:pt idx="305">
                  <c:v>-6.283097687325912E-3</c:v>
                </c:pt>
                <c:pt idx="306">
                  <c:v>-6.2828541749801866E-3</c:v>
                </c:pt>
                <c:pt idx="307">
                  <c:v>-6.2807978485051718E-3</c:v>
                </c:pt>
                <c:pt idx="308">
                  <c:v>-6.2807978485051718E-3</c:v>
                </c:pt>
                <c:pt idx="309">
                  <c:v>-6.2807843200415204E-3</c:v>
                </c:pt>
                <c:pt idx="310">
                  <c:v>-6.280770791577869E-3</c:v>
                </c:pt>
                <c:pt idx="311">
                  <c:v>-6.2805543361594465E-3</c:v>
                </c:pt>
                <c:pt idx="312">
                  <c:v>-6.2803378807410239E-3</c:v>
                </c:pt>
                <c:pt idx="313">
                  <c:v>-6.2800943683952986E-3</c:v>
                </c:pt>
                <c:pt idx="314">
                  <c:v>-6.2798508560495733E-3</c:v>
                </c:pt>
                <c:pt idx="315">
                  <c:v>-6.2798508560495733E-3</c:v>
                </c:pt>
                <c:pt idx="316">
                  <c:v>-6.2796344006311507E-3</c:v>
                </c:pt>
                <c:pt idx="317">
                  <c:v>-6.2796344006311507E-3</c:v>
                </c:pt>
                <c:pt idx="318">
                  <c:v>-6.2796344006311507E-3</c:v>
                </c:pt>
                <c:pt idx="319">
                  <c:v>-6.2796073437038479E-3</c:v>
                </c:pt>
                <c:pt idx="320">
                  <c:v>-6.2793908882854254E-3</c:v>
                </c:pt>
                <c:pt idx="321">
                  <c:v>-6.2791744328670029E-3</c:v>
                </c:pt>
                <c:pt idx="322">
                  <c:v>-6.2791473759397001E-3</c:v>
                </c:pt>
                <c:pt idx="323">
                  <c:v>-6.2791473759397001E-3</c:v>
                </c:pt>
                <c:pt idx="324">
                  <c:v>-6.2787144651028541E-3</c:v>
                </c:pt>
                <c:pt idx="325">
                  <c:v>-6.2786874081755513E-3</c:v>
                </c:pt>
                <c:pt idx="326">
                  <c:v>-6.2784709527571288E-3</c:v>
                </c:pt>
                <c:pt idx="327">
                  <c:v>-6.2784709527571288E-3</c:v>
                </c:pt>
                <c:pt idx="328">
                  <c:v>-6.2775510172288331E-3</c:v>
                </c:pt>
                <c:pt idx="329">
                  <c:v>-6.2766040247732345E-3</c:v>
                </c:pt>
                <c:pt idx="330">
                  <c:v>-6.2738442181883465E-3</c:v>
                </c:pt>
                <c:pt idx="331">
                  <c:v>-6.2715173224403035E-3</c:v>
                </c:pt>
                <c:pt idx="332">
                  <c:v>-6.2710573546761557E-3</c:v>
                </c:pt>
                <c:pt idx="333">
                  <c:v>-6.2389948958223107E-3</c:v>
                </c:pt>
                <c:pt idx="334">
                  <c:v>-6.2362080323101199E-3</c:v>
                </c:pt>
                <c:pt idx="335">
                  <c:v>-6.2359915768916974E-3</c:v>
                </c:pt>
                <c:pt idx="336">
                  <c:v>-6.2306613622130419E-3</c:v>
                </c:pt>
                <c:pt idx="337">
                  <c:v>-6.2299578821031687E-3</c:v>
                </c:pt>
                <c:pt idx="338">
                  <c:v>-6.2297414266847453E-3</c:v>
                </c:pt>
                <c:pt idx="339">
                  <c:v>-6.2294979143390199E-3</c:v>
                </c:pt>
                <c:pt idx="340">
                  <c:v>-6.2292544019932946E-3</c:v>
                </c:pt>
                <c:pt idx="341">
                  <c:v>-6.2281180110465763E-3</c:v>
                </c:pt>
                <c:pt idx="342">
                  <c:v>-6.2269545631725553E-3</c:v>
                </c:pt>
                <c:pt idx="343">
                  <c:v>-6.2269275062452525E-3</c:v>
                </c:pt>
                <c:pt idx="344">
                  <c:v>-6.2267381077541328E-3</c:v>
                </c:pt>
                <c:pt idx="345">
                  <c:v>-6.2267110508268299E-3</c:v>
                </c:pt>
                <c:pt idx="346">
                  <c:v>-6.2264945954084074E-3</c:v>
                </c:pt>
                <c:pt idx="347">
                  <c:v>-6.2264675384811046E-3</c:v>
                </c:pt>
                <c:pt idx="348">
                  <c:v>-6.2262510830626812E-3</c:v>
                </c:pt>
                <c:pt idx="349">
                  <c:v>-6.2257911152985334E-3</c:v>
                </c:pt>
                <c:pt idx="350">
                  <c:v>-6.2250876351886602E-3</c:v>
                </c:pt>
                <c:pt idx="351">
                  <c:v>-6.2248711797702376E-3</c:v>
                </c:pt>
                <c:pt idx="352">
                  <c:v>-6.2248441228429348E-3</c:v>
                </c:pt>
                <c:pt idx="353">
                  <c:v>-6.2246547243518151E-3</c:v>
                </c:pt>
                <c:pt idx="354">
                  <c:v>-6.2246276674245123E-3</c:v>
                </c:pt>
                <c:pt idx="355">
                  <c:v>-6.2223007716764693E-3</c:v>
                </c:pt>
                <c:pt idx="356">
                  <c:v>-6.2218678608396243E-3</c:v>
                </c:pt>
                <c:pt idx="357">
                  <c:v>-6.2218408039123214E-3</c:v>
                </c:pt>
                <c:pt idx="358">
                  <c:v>-6.2214078930754764E-3</c:v>
                </c:pt>
                <c:pt idx="359">
                  <c:v>-6.221394364611825E-3</c:v>
                </c:pt>
                <c:pt idx="360">
                  <c:v>-6.2211643807297511E-3</c:v>
                </c:pt>
                <c:pt idx="361">
                  <c:v>-6.2206773560383004E-3</c:v>
                </c:pt>
                <c:pt idx="362">
                  <c:v>-6.2204879575471807E-3</c:v>
                </c:pt>
                <c:pt idx="363">
                  <c:v>-6.2204609006198779E-3</c:v>
                </c:pt>
                <c:pt idx="364">
                  <c:v>-6.2188374849817081E-3</c:v>
                </c:pt>
                <c:pt idx="365">
                  <c:v>-6.2163211907425454E-3</c:v>
                </c:pt>
                <c:pt idx="366">
                  <c:v>-6.2128308471204813E-3</c:v>
                </c:pt>
                <c:pt idx="367">
                  <c:v>-6.2128037901931785E-3</c:v>
                </c:pt>
                <c:pt idx="368">
                  <c:v>-6.212587334774756E-3</c:v>
                </c:pt>
                <c:pt idx="369">
                  <c:v>-6.2103145528813195E-3</c:v>
                </c:pt>
                <c:pt idx="370">
                  <c:v>-6.2096110727714454E-3</c:v>
                </c:pt>
                <c:pt idx="371">
                  <c:v>-6.2096110727714454E-3</c:v>
                </c:pt>
                <c:pt idx="372">
                  <c:v>-6.2095569589168398E-3</c:v>
                </c:pt>
                <c:pt idx="373">
                  <c:v>-6.2093946173530229E-3</c:v>
                </c:pt>
                <c:pt idx="374">
                  <c:v>-6.2093675604257201E-3</c:v>
                </c:pt>
                <c:pt idx="375">
                  <c:v>-6.2093405034984173E-3</c:v>
                </c:pt>
                <c:pt idx="376">
                  <c:v>-6.2091240480799947E-3</c:v>
                </c:pt>
                <c:pt idx="377">
                  <c:v>-6.2084205679701215E-3</c:v>
                </c:pt>
                <c:pt idx="378">
                  <c:v>-6.2070136077503751E-3</c:v>
                </c:pt>
                <c:pt idx="379">
                  <c:v>-6.2068242092592554E-3</c:v>
                </c:pt>
                <c:pt idx="380">
                  <c:v>-6.2067971523319526E-3</c:v>
                </c:pt>
                <c:pt idx="381">
                  <c:v>-6.2040644026743674E-3</c:v>
                </c:pt>
                <c:pt idx="382">
                  <c:v>-6.2040373457470646E-3</c:v>
                </c:pt>
                <c:pt idx="383">
                  <c:v>-6.203117410218768E-3</c:v>
                </c:pt>
                <c:pt idx="384">
                  <c:v>-6.2030903532914652E-3</c:v>
                </c:pt>
                <c:pt idx="385">
                  <c:v>-6.2012504822348737E-3</c:v>
                </c:pt>
                <c:pt idx="386">
                  <c:v>-6.2007905144707259E-3</c:v>
                </c:pt>
                <c:pt idx="387">
                  <c:v>-6.2001140912881555E-3</c:v>
                </c:pt>
                <c:pt idx="388">
                  <c:v>-6.1994376681055842E-3</c:v>
                </c:pt>
                <c:pt idx="389">
                  <c:v>-6.1994106111782814E-3</c:v>
                </c:pt>
                <c:pt idx="390">
                  <c:v>-6.1980307078858378E-3</c:v>
                </c:pt>
                <c:pt idx="391">
                  <c:v>-6.1980307078858378E-3</c:v>
                </c:pt>
                <c:pt idx="392">
                  <c:v>-6.1978142524674153E-3</c:v>
                </c:pt>
                <c:pt idx="393">
                  <c:v>-6.1978142524674153E-3</c:v>
                </c:pt>
                <c:pt idx="394">
                  <c:v>-6.1977871955401125E-3</c:v>
                </c:pt>
                <c:pt idx="395">
                  <c:v>-6.19757074012169E-3</c:v>
                </c:pt>
                <c:pt idx="396">
                  <c:v>-6.1975572116580386E-3</c:v>
                </c:pt>
                <c:pt idx="397">
                  <c:v>-6.1973542847032674E-3</c:v>
                </c:pt>
                <c:pt idx="398">
                  <c:v>-6.1973272277759646E-3</c:v>
                </c:pt>
                <c:pt idx="399">
                  <c:v>-6.1968672600118159E-3</c:v>
                </c:pt>
                <c:pt idx="400">
                  <c:v>-6.1968402030845131E-3</c:v>
                </c:pt>
                <c:pt idx="401">
                  <c:v>-6.1961908368292455E-3</c:v>
                </c:pt>
                <c:pt idx="402">
                  <c:v>-6.1961637799019427E-3</c:v>
                </c:pt>
                <c:pt idx="403">
                  <c:v>-6.1945403642637738E-3</c:v>
                </c:pt>
                <c:pt idx="404">
                  <c:v>-6.1943239088453513E-3</c:v>
                </c:pt>
                <c:pt idx="405">
                  <c:v>-6.1942968519180484E-3</c:v>
                </c:pt>
                <c:pt idx="406">
                  <c:v>-6.1941074534269287E-3</c:v>
                </c:pt>
                <c:pt idx="407">
                  <c:v>-6.1938639410812034E-3</c:v>
                </c:pt>
                <c:pt idx="408">
                  <c:v>-6.1917805576788857E-3</c:v>
                </c:pt>
                <c:pt idx="409">
                  <c:v>-6.1915370453331604E-3</c:v>
                </c:pt>
                <c:pt idx="410">
                  <c:v>-6.1913205899147379E-3</c:v>
                </c:pt>
                <c:pt idx="411">
                  <c:v>-6.188533726402547E-3</c:v>
                </c:pt>
                <c:pt idx="412">
                  <c:v>-6.1478942215937079E-3</c:v>
                </c:pt>
                <c:pt idx="413">
                  <c:v>-6.14743425382956E-3</c:v>
                </c:pt>
                <c:pt idx="414">
                  <c:v>-6.1472177984111366E-3</c:v>
                </c:pt>
                <c:pt idx="415">
                  <c:v>-6.1471907414838338E-3</c:v>
                </c:pt>
                <c:pt idx="416">
                  <c:v>-6.146730773719686E-3</c:v>
                </c:pt>
                <c:pt idx="417">
                  <c:v>-6.1462708059555381E-3</c:v>
                </c:pt>
                <c:pt idx="418">
                  <c:v>-6.1448909026630945E-3</c:v>
                </c:pt>
                <c:pt idx="419">
                  <c:v>-6.1437274547890726E-3</c:v>
                </c:pt>
                <c:pt idx="420">
                  <c:v>-6.1418605268051783E-3</c:v>
                </c:pt>
                <c:pt idx="421">
                  <c:v>-6.1411841036226079E-3</c:v>
                </c:pt>
                <c:pt idx="422">
                  <c:v>-6.1411570466953051E-3</c:v>
                </c:pt>
                <c:pt idx="423">
                  <c:v>-6.1409405912768826E-3</c:v>
                </c:pt>
                <c:pt idx="424">
                  <c:v>-6.1406970789311573E-3</c:v>
                </c:pt>
                <c:pt idx="425">
                  <c:v>-6.1397771434028607E-3</c:v>
                </c:pt>
                <c:pt idx="426">
                  <c:v>-6.1376937600005439E-3</c:v>
                </c:pt>
                <c:pt idx="427">
                  <c:v>-6.1370173368179726E-3</c:v>
                </c:pt>
                <c:pt idx="428">
                  <c:v>-6.1369902798906698E-3</c:v>
                </c:pt>
                <c:pt idx="429">
                  <c:v>-6.1351774657613812E-3</c:v>
                </c:pt>
                <c:pt idx="430">
                  <c:v>-6.1344469287242052E-3</c:v>
                </c:pt>
                <c:pt idx="431">
                  <c:v>-6.1342575302330855E-3</c:v>
                </c:pt>
                <c:pt idx="432">
                  <c:v>-6.1335269931959086E-3</c:v>
                </c:pt>
                <c:pt idx="433">
                  <c:v>-6.1330940823590635E-3</c:v>
                </c:pt>
                <c:pt idx="434">
                  <c:v>-6.1312000974478665E-3</c:v>
                </c:pt>
                <c:pt idx="435">
                  <c:v>-6.1296037387369995E-3</c:v>
                </c:pt>
                <c:pt idx="436">
                  <c:v>-6.1281967785172531E-3</c:v>
                </c:pt>
                <c:pt idx="437">
                  <c:v>-6.1279803230988306E-3</c:v>
                </c:pt>
                <c:pt idx="438">
                  <c:v>-6.127060387570534E-3</c:v>
                </c:pt>
                <c:pt idx="439">
                  <c:v>-6.1263839643879636E-3</c:v>
                </c:pt>
                <c:pt idx="440">
                  <c:v>-6.1261404520422382E-3</c:v>
                </c:pt>
                <c:pt idx="441">
                  <c:v>-6.1252205165139425E-3</c:v>
                </c:pt>
                <c:pt idx="442">
                  <c:v>-6.1247605487497947E-3</c:v>
                </c:pt>
                <c:pt idx="443">
                  <c:v>-6.1247334918224918E-3</c:v>
                </c:pt>
                <c:pt idx="444">
                  <c:v>-6.1226501084201742E-3</c:v>
                </c:pt>
                <c:pt idx="445">
                  <c:v>-6.1222171975833291E-3</c:v>
                </c:pt>
                <c:pt idx="446">
                  <c:v>-6.1222171975833291E-3</c:v>
                </c:pt>
                <c:pt idx="447">
                  <c:v>-6.1222036691196777E-3</c:v>
                </c:pt>
                <c:pt idx="448">
                  <c:v>-6.1222036691196777E-3</c:v>
                </c:pt>
                <c:pt idx="449">
                  <c:v>-6.1201338141810115E-3</c:v>
                </c:pt>
                <c:pt idx="450">
                  <c:v>-6.1201067572537087E-3</c:v>
                </c:pt>
                <c:pt idx="451">
                  <c:v>-6.1196467894895608E-3</c:v>
                </c:pt>
                <c:pt idx="452">
                  <c:v>-6.1189433093796876E-3</c:v>
                </c:pt>
                <c:pt idx="453">
                  <c:v>-6.1187268539612651E-3</c:v>
                </c:pt>
                <c:pt idx="454">
                  <c:v>-6.1159670473763771E-3</c:v>
                </c:pt>
                <c:pt idx="455">
                  <c:v>-6.1157505919579545E-3</c:v>
                </c:pt>
                <c:pt idx="456">
                  <c:v>-6.1157370634943031E-3</c:v>
                </c:pt>
                <c:pt idx="457">
                  <c:v>-6.1155070796122292E-3</c:v>
                </c:pt>
                <c:pt idx="458">
                  <c:v>-6.1152906241938067E-3</c:v>
                </c:pt>
                <c:pt idx="459">
                  <c:v>-6.1145600871566307E-3</c:v>
                </c:pt>
                <c:pt idx="460">
                  <c:v>-6.1134236962099115E-3</c:v>
                </c:pt>
                <c:pt idx="461">
                  <c:v>-6.1131801838641862E-3</c:v>
                </c:pt>
                <c:pt idx="462">
                  <c:v>-6.1125037606816158E-3</c:v>
                </c:pt>
                <c:pt idx="463">
                  <c:v>-6.1120167359901651E-3</c:v>
                </c:pt>
                <c:pt idx="464">
                  <c:v>-6.1113403128075948E-3</c:v>
                </c:pt>
                <c:pt idx="465">
                  <c:v>-6.1060100981289384E-3</c:v>
                </c:pt>
                <c:pt idx="466">
                  <c:v>-6.1057665857832131E-3</c:v>
                </c:pt>
                <c:pt idx="467">
                  <c:v>-6.1043866824907686E-3</c:v>
                </c:pt>
                <c:pt idx="468">
                  <c:v>-6.0642071454460773E-3</c:v>
                </c:pt>
                <c:pt idx="469">
                  <c:v>-6.0628272421536337E-3</c:v>
                </c:pt>
                <c:pt idx="470">
                  <c:v>-6.0616637942796127E-3</c:v>
                </c:pt>
                <c:pt idx="471">
                  <c:v>-6.0598239232230204E-3</c:v>
                </c:pt>
                <c:pt idx="472">
                  <c:v>-6.0597968662957176E-3</c:v>
                </c:pt>
                <c:pt idx="473">
                  <c:v>-6.0586334184216965E-3</c:v>
                </c:pt>
                <c:pt idx="474">
                  <c:v>-6.0556300994910831E-3</c:v>
                </c:pt>
                <c:pt idx="475">
                  <c:v>-6.0528432359788923E-3</c:v>
                </c:pt>
                <c:pt idx="476">
                  <c:v>-6.0512468772680253E-3</c:v>
                </c:pt>
                <c:pt idx="477">
                  <c:v>-6.0510033649223E-3</c:v>
                </c:pt>
                <c:pt idx="478">
                  <c:v>-6.0502998848124268E-3</c:v>
                </c:pt>
                <c:pt idx="479">
                  <c:v>-6.0495964047025536E-3</c:v>
                </c:pt>
                <c:pt idx="480">
                  <c:v>-6.0468365981176655E-3</c:v>
                </c:pt>
                <c:pt idx="481">
                  <c:v>-6.0461331180077923E-3</c:v>
                </c:pt>
                <c:pt idx="482">
                  <c:v>-6.0459166625893698E-3</c:v>
                </c:pt>
                <c:pt idx="483">
                  <c:v>-6.0366902503791071E-3</c:v>
                </c:pt>
                <c:pt idx="484">
                  <c:v>-6.0355403309687375E-3</c:v>
                </c:pt>
                <c:pt idx="485">
                  <c:v>-6.0355268025050861E-3</c:v>
                </c:pt>
                <c:pt idx="486">
                  <c:v>-6.0355132740414347E-3</c:v>
                </c:pt>
                <c:pt idx="487">
                  <c:v>-6.0354997455777833E-3</c:v>
                </c:pt>
                <c:pt idx="488">
                  <c:v>-6.0354862171141319E-3</c:v>
                </c:pt>
                <c:pt idx="489">
                  <c:v>-5.9719430233434526E-3</c:v>
                </c:pt>
                <c:pt idx="490">
                  <c:v>-5.9539231097597732E-3</c:v>
                </c:pt>
                <c:pt idx="491">
                  <c:v>-5.9539231097597732E-3</c:v>
                </c:pt>
                <c:pt idx="492">
                  <c:v>-5.9539231097597732E-3</c:v>
                </c:pt>
                <c:pt idx="493">
                  <c:v>-5.9441961443944084E-3</c:v>
                </c:pt>
                <c:pt idx="494">
                  <c:v>-5.9377160103053824E-3</c:v>
                </c:pt>
                <c:pt idx="495">
                  <c:v>-5.8857125960293574E-3</c:v>
                </c:pt>
                <c:pt idx="496">
                  <c:v>-5.8697760658479948E-3</c:v>
                </c:pt>
                <c:pt idx="497">
                  <c:v>-5.8679361947914033E-3</c:v>
                </c:pt>
                <c:pt idx="498">
                  <c:v>-5.8679361947914033E-3</c:v>
                </c:pt>
                <c:pt idx="499">
                  <c:v>-5.8679091378641005E-3</c:v>
                </c:pt>
                <c:pt idx="500">
                  <c:v>-5.8679091378641005E-3</c:v>
                </c:pt>
                <c:pt idx="501">
                  <c:v>-5.8598191166005561E-3</c:v>
                </c:pt>
                <c:pt idx="502">
                  <c:v>-5.8598191166005561E-3</c:v>
                </c:pt>
                <c:pt idx="503">
                  <c:v>-5.8593591488364082E-3</c:v>
                </c:pt>
                <c:pt idx="504">
                  <c:v>-5.858655668726535E-3</c:v>
                </c:pt>
                <c:pt idx="505">
                  <c:v>-5.8586421402628836E-3</c:v>
                </c:pt>
                <c:pt idx="506">
                  <c:v>-5.8586286117992322E-3</c:v>
                </c:pt>
                <c:pt idx="507">
                  <c:v>-5.8078292307881833E-3</c:v>
                </c:pt>
                <c:pt idx="508">
                  <c:v>-5.804595927975496E-3</c:v>
                </c:pt>
                <c:pt idx="509">
                  <c:v>-5.7858454773546397E-3</c:v>
                </c:pt>
                <c:pt idx="510">
                  <c:v>-5.784925541826344E-3</c:v>
                </c:pt>
                <c:pt idx="511">
                  <c:v>-5.7779177976549122E-3</c:v>
                </c:pt>
                <c:pt idx="512">
                  <c:v>-5.7779042691912608E-3</c:v>
                </c:pt>
                <c:pt idx="513">
                  <c:v>-5.7778907407276094E-3</c:v>
                </c:pt>
                <c:pt idx="514">
                  <c:v>-5.7705853703558475E-3</c:v>
                </c:pt>
                <c:pt idx="515">
                  <c:v>-5.7687454992992561E-3</c:v>
                </c:pt>
                <c:pt idx="516">
                  <c:v>-5.7629553168564518E-3</c:v>
                </c:pt>
                <c:pt idx="517">
                  <c:v>-5.7204353556000662E-3</c:v>
                </c:pt>
                <c:pt idx="518">
                  <c:v>-5.7204218271364148E-3</c:v>
                </c:pt>
                <c:pt idx="519">
                  <c:v>-5.7181219883156746E-3</c:v>
                </c:pt>
                <c:pt idx="520">
                  <c:v>-5.7088414622508072E-3</c:v>
                </c:pt>
                <c:pt idx="521">
                  <c:v>-5.7058652002474966E-3</c:v>
                </c:pt>
                <c:pt idx="522">
                  <c:v>-5.7042417846093268E-3</c:v>
                </c:pt>
                <c:pt idx="523">
                  <c:v>-5.7035653614267564E-3</c:v>
                </c:pt>
                <c:pt idx="524">
                  <c:v>-5.7023748566254326E-3</c:v>
                </c:pt>
                <c:pt idx="525">
                  <c:v>-5.7016984334428613E-3</c:v>
                </c:pt>
                <c:pt idx="526">
                  <c:v>-5.7011031810421994E-3</c:v>
                </c:pt>
                <c:pt idx="527">
                  <c:v>-5.7010761241148965E-3</c:v>
                </c:pt>
                <c:pt idx="528">
                  <c:v>-5.6998991477772241E-3</c:v>
                </c:pt>
                <c:pt idx="529">
                  <c:v>-5.6901451254845565E-3</c:v>
                </c:pt>
                <c:pt idx="530">
                  <c:v>-5.6769278164971277E-3</c:v>
                </c:pt>
                <c:pt idx="531">
                  <c:v>-5.6769142880334763E-3</c:v>
                </c:pt>
                <c:pt idx="532">
                  <c:v>-5.6753044008589579E-3</c:v>
                </c:pt>
                <c:pt idx="533">
                  <c:v>-5.6343807983134393E-3</c:v>
                </c:pt>
                <c:pt idx="534">
                  <c:v>-5.6246403044844231E-3</c:v>
                </c:pt>
                <c:pt idx="535">
                  <c:v>-5.6118694347974908E-3</c:v>
                </c:pt>
                <c:pt idx="536">
                  <c:v>-5.6118559063338394E-3</c:v>
                </c:pt>
                <c:pt idx="537">
                  <c:v>-5.611842377870188E-3</c:v>
                </c:pt>
                <c:pt idx="538">
                  <c:v>-5.6043205520800035E-3</c:v>
                </c:pt>
                <c:pt idx="539">
                  <c:v>-5.5478527447990131E-3</c:v>
                </c:pt>
                <c:pt idx="540">
                  <c:v>-5.5471492646891399E-3</c:v>
                </c:pt>
                <c:pt idx="541">
                  <c:v>-5.5471492646891399E-3</c:v>
                </c:pt>
                <c:pt idx="542">
                  <c:v>-5.5471357362254885E-3</c:v>
                </c:pt>
                <c:pt idx="543">
                  <c:v>-5.5471357362254885E-3</c:v>
                </c:pt>
                <c:pt idx="544">
                  <c:v>-5.5471222077618371E-3</c:v>
                </c:pt>
                <c:pt idx="545">
                  <c:v>-5.5471222077618371E-3</c:v>
                </c:pt>
                <c:pt idx="546">
                  <c:v>-5.5390321864982927E-3</c:v>
                </c:pt>
                <c:pt idx="547">
                  <c:v>-5.5390186580346413E-3</c:v>
                </c:pt>
                <c:pt idx="548">
                  <c:v>-5.5390051295709898E-3</c:v>
                </c:pt>
                <c:pt idx="549">
                  <c:v>-5.5333772886920025E-3</c:v>
                </c:pt>
                <c:pt idx="550">
                  <c:v>-5.5247190719550998E-3</c:v>
                </c:pt>
                <c:pt idx="551">
                  <c:v>-5.5247055434914484E-3</c:v>
                </c:pt>
                <c:pt idx="552">
                  <c:v>-5.524692015027797E-3</c:v>
                </c:pt>
                <c:pt idx="553">
                  <c:v>-5.5227439162619935E-3</c:v>
                </c:pt>
                <c:pt idx="554">
                  <c:v>-5.5220674930794231E-3</c:v>
                </c:pt>
                <c:pt idx="555">
                  <c:v>-5.5206605328596758E-3</c:v>
                </c:pt>
                <c:pt idx="556">
                  <c:v>-5.5199570527498026E-3</c:v>
                </c:pt>
                <c:pt idx="557">
                  <c:v>-5.5194970849856547E-3</c:v>
                </c:pt>
                <c:pt idx="558">
                  <c:v>-5.517210774628566E-3</c:v>
                </c:pt>
                <c:pt idx="559">
                  <c:v>-5.5167372784007667E-3</c:v>
                </c:pt>
                <c:pt idx="560">
                  <c:v>-5.4566438428611981E-3</c:v>
                </c:pt>
                <c:pt idx="561">
                  <c:v>-5.4566167859338953E-3</c:v>
                </c:pt>
                <c:pt idx="562">
                  <c:v>-5.4565897290065925E-3</c:v>
                </c:pt>
                <c:pt idx="563">
                  <c:v>-5.4565762005429411E-3</c:v>
                </c:pt>
                <c:pt idx="564">
                  <c:v>-5.448634992379563E-3</c:v>
                </c:pt>
                <c:pt idx="565">
                  <c:v>-5.4486214639159116E-3</c:v>
                </c:pt>
                <c:pt idx="566">
                  <c:v>-5.4486079354522602E-3</c:v>
                </c:pt>
                <c:pt idx="567">
                  <c:v>-5.4481750246154152E-3</c:v>
                </c:pt>
                <c:pt idx="568">
                  <c:v>-5.4481614961517637E-3</c:v>
                </c:pt>
                <c:pt idx="569">
                  <c:v>-5.4479585691969918E-3</c:v>
                </c:pt>
                <c:pt idx="570">
                  <c:v>-5.4479450407333404E-3</c:v>
                </c:pt>
                <c:pt idx="571">
                  <c:v>-5.4479315122696889E-3</c:v>
                </c:pt>
                <c:pt idx="572">
                  <c:v>-5.4471198044506045E-3</c:v>
                </c:pt>
                <c:pt idx="573">
                  <c:v>-5.4453205187849673E-3</c:v>
                </c:pt>
                <c:pt idx="574">
                  <c:v>-5.4436024039012376E-3</c:v>
                </c:pt>
                <c:pt idx="575">
                  <c:v>-5.4383533600044897E-3</c:v>
                </c:pt>
                <c:pt idx="576">
                  <c:v>-5.4314267866149672E-3</c:v>
                </c:pt>
                <c:pt idx="577">
                  <c:v>-5.4311832742692419E-3</c:v>
                </c:pt>
                <c:pt idx="578">
                  <c:v>-5.4309668188508194E-3</c:v>
                </c:pt>
                <c:pt idx="579">
                  <c:v>-5.4223897728958251E-3</c:v>
                </c:pt>
                <c:pt idx="580">
                  <c:v>-5.4222003744047054E-3</c:v>
                </c:pt>
                <c:pt idx="581">
                  <c:v>-5.4219298051316773E-3</c:v>
                </c:pt>
                <c:pt idx="582">
                  <c:v>-5.4128927914125343E-3</c:v>
                </c:pt>
                <c:pt idx="583">
                  <c:v>-5.3801403809124676E-3</c:v>
                </c:pt>
                <c:pt idx="584">
                  <c:v>-5.3794369008025944E-3</c:v>
                </c:pt>
                <c:pt idx="585">
                  <c:v>-5.3786116645198577E-3</c:v>
                </c:pt>
                <c:pt idx="586">
                  <c:v>-5.3786116645198577E-3</c:v>
                </c:pt>
                <c:pt idx="587">
                  <c:v>-5.3785981360562063E-3</c:v>
                </c:pt>
                <c:pt idx="588">
                  <c:v>-5.3770829481272486E-3</c:v>
                </c:pt>
                <c:pt idx="589">
                  <c:v>-5.3770694196635972E-3</c:v>
                </c:pt>
                <c:pt idx="590">
                  <c:v>-5.3770558911999458E-3</c:v>
                </c:pt>
                <c:pt idx="591">
                  <c:v>-5.3737549460690015E-3</c:v>
                </c:pt>
                <c:pt idx="592">
                  <c:v>-5.3737414176053501E-3</c:v>
                </c:pt>
                <c:pt idx="593">
                  <c:v>-5.3622016381106958E-3</c:v>
                </c:pt>
                <c:pt idx="594">
                  <c:v>-5.3621881096470444E-3</c:v>
                </c:pt>
                <c:pt idx="595">
                  <c:v>-5.3606999786453896E-3</c:v>
                </c:pt>
                <c:pt idx="596">
                  <c:v>-5.3584001398246494E-3</c:v>
                </c:pt>
                <c:pt idx="597">
                  <c:v>-5.3577101881784276E-3</c:v>
                </c:pt>
                <c:pt idx="598">
                  <c:v>-5.3576966597147762E-3</c:v>
                </c:pt>
                <c:pt idx="599">
                  <c:v>-5.3535028359828389E-3</c:v>
                </c:pt>
                <c:pt idx="600">
                  <c:v>-5.3527993558729649E-3</c:v>
                </c:pt>
                <c:pt idx="601">
                  <c:v>-5.3526099573818452E-3</c:v>
                </c:pt>
                <c:pt idx="602">
                  <c:v>-5.3519335341992748E-3</c:v>
                </c:pt>
                <c:pt idx="603">
                  <c:v>-5.3519335341992748E-3</c:v>
                </c:pt>
                <c:pt idx="604">
                  <c:v>-5.3512300540894016E-3</c:v>
                </c:pt>
                <c:pt idx="605">
                  <c:v>-5.3512300540894016E-3</c:v>
                </c:pt>
                <c:pt idx="606">
                  <c:v>-5.3483079059406967E-3</c:v>
                </c:pt>
                <c:pt idx="607">
                  <c:v>-5.3482943774770452E-3</c:v>
                </c:pt>
                <c:pt idx="608">
                  <c:v>-5.3482808490133938E-3</c:v>
                </c:pt>
                <c:pt idx="609">
                  <c:v>-5.2809632138839718E-3</c:v>
                </c:pt>
                <c:pt idx="610">
                  <c:v>-5.280936156956669E-3</c:v>
                </c:pt>
                <c:pt idx="611">
                  <c:v>-5.2667042131953837E-3</c:v>
                </c:pt>
                <c:pt idx="612">
                  <c:v>-5.2587494765683543E-3</c:v>
                </c:pt>
                <c:pt idx="613">
                  <c:v>-5.1974114223728553E-3</c:v>
                </c:pt>
                <c:pt idx="614">
                  <c:v>-5.1914588983662351E-3</c:v>
                </c:pt>
                <c:pt idx="615">
                  <c:v>-5.1881038393806851E-3</c:v>
                </c:pt>
                <c:pt idx="616">
                  <c:v>-5.1880903109170337E-3</c:v>
                </c:pt>
                <c:pt idx="617">
                  <c:v>-5.1870892046068286E-3</c:v>
                </c:pt>
                <c:pt idx="618">
                  <c:v>-5.1870756761431772E-3</c:v>
                </c:pt>
                <c:pt idx="619">
                  <c:v>-5.1836394463757188E-3</c:v>
                </c:pt>
                <c:pt idx="620">
                  <c:v>-5.1836259179120674E-3</c:v>
                </c:pt>
                <c:pt idx="621">
                  <c:v>-5.1073389113817595E-3</c:v>
                </c:pt>
                <c:pt idx="622">
                  <c:v>-5.106892472081263E-3</c:v>
                </c:pt>
                <c:pt idx="623">
                  <c:v>-5.1068789436176116E-3</c:v>
                </c:pt>
                <c:pt idx="624">
                  <c:v>-5.1068654151539602E-3</c:v>
                </c:pt>
                <c:pt idx="625">
                  <c:v>-5.1068518866903088E-3</c:v>
                </c:pt>
                <c:pt idx="626">
                  <c:v>-5.1060401788712243E-3</c:v>
                </c:pt>
                <c:pt idx="627">
                  <c:v>-5.1058101949891504E-3</c:v>
                </c:pt>
                <c:pt idx="628">
                  <c:v>-5.105796666525499E-3</c:v>
                </c:pt>
                <c:pt idx="629">
                  <c:v>-5.1042814785965404E-3</c:v>
                </c:pt>
                <c:pt idx="630">
                  <c:v>-5.0306054655509551E-3</c:v>
                </c:pt>
                <c:pt idx="631">
                  <c:v>-5.0231918674699819E-3</c:v>
                </c:pt>
                <c:pt idx="632">
                  <c:v>-5.0231918674699819E-3</c:v>
                </c:pt>
                <c:pt idx="633">
                  <c:v>-5.0231783390063305E-3</c:v>
                </c:pt>
                <c:pt idx="634">
                  <c:v>-5.0231648105426791E-3</c:v>
                </c:pt>
                <c:pt idx="635">
                  <c:v>-5.0231648105426791E-3</c:v>
                </c:pt>
                <c:pt idx="636">
                  <c:v>-5.0222719319416853E-3</c:v>
                </c:pt>
                <c:pt idx="637">
                  <c:v>-5.0179834089641882E-3</c:v>
                </c:pt>
                <c:pt idx="638">
                  <c:v>-5.0179834089641882E-3</c:v>
                </c:pt>
                <c:pt idx="639">
                  <c:v>-5.0179698805005368E-3</c:v>
                </c:pt>
                <c:pt idx="640">
                  <c:v>-5.0179698805005368E-3</c:v>
                </c:pt>
                <c:pt idx="641">
                  <c:v>-5.0179698805005368E-3</c:v>
                </c:pt>
                <c:pt idx="642">
                  <c:v>-5.0179698805005368E-3</c:v>
                </c:pt>
                <c:pt idx="643">
                  <c:v>-5.0179563520368854E-3</c:v>
                </c:pt>
                <c:pt idx="644">
                  <c:v>-5.0179563520368854E-3</c:v>
                </c:pt>
                <c:pt idx="645">
                  <c:v>-5.0179563520368854E-3</c:v>
                </c:pt>
                <c:pt idx="646">
                  <c:v>-5.0179563520368854E-3</c:v>
                </c:pt>
                <c:pt idx="647">
                  <c:v>-5.017942823573234E-3</c:v>
                </c:pt>
                <c:pt idx="648">
                  <c:v>-5.0179292951095826E-3</c:v>
                </c:pt>
                <c:pt idx="649">
                  <c:v>-5.0179157666459312E-3</c:v>
                </c:pt>
                <c:pt idx="650">
                  <c:v>-5.0170228880449383E-3</c:v>
                </c:pt>
                <c:pt idx="651">
                  <c:v>-5.0170093595812868E-3</c:v>
                </c:pt>
                <c:pt idx="652">
                  <c:v>-5.0169958311176354E-3</c:v>
                </c:pt>
                <c:pt idx="653">
                  <c:v>-5.016982302653984E-3</c:v>
                </c:pt>
                <c:pt idx="654">
                  <c:v>-5.0123420396215495E-3</c:v>
                </c:pt>
                <c:pt idx="655">
                  <c:v>-5.0118685433937502E-3</c:v>
                </c:pt>
                <c:pt idx="656">
                  <c:v>-5.0118685433937502E-3</c:v>
                </c:pt>
                <c:pt idx="657">
                  <c:v>-5.0118550149300988E-3</c:v>
                </c:pt>
                <c:pt idx="658">
                  <c:v>-5.0118550149300988E-3</c:v>
                </c:pt>
                <c:pt idx="659">
                  <c:v>-5.0118414864664474E-3</c:v>
                </c:pt>
                <c:pt idx="660">
                  <c:v>-5.0118414864664474E-3</c:v>
                </c:pt>
                <c:pt idx="661">
                  <c:v>-5.0116250310480248E-3</c:v>
                </c:pt>
                <c:pt idx="662">
                  <c:v>-5.0116115025843734E-3</c:v>
                </c:pt>
                <c:pt idx="663">
                  <c:v>-5.0095416476457072E-3</c:v>
                </c:pt>
                <c:pt idx="664">
                  <c:v>-5.0095416476457072E-3</c:v>
                </c:pt>
                <c:pt idx="665">
                  <c:v>-5.0095281191820558E-3</c:v>
                </c:pt>
                <c:pt idx="666">
                  <c:v>-5.0095281191820558E-3</c:v>
                </c:pt>
                <c:pt idx="667">
                  <c:v>-5.0095145907184044E-3</c:v>
                </c:pt>
                <c:pt idx="668">
                  <c:v>-5.0095145907184044E-3</c:v>
                </c:pt>
                <c:pt idx="669">
                  <c:v>-4.9480818372773464E-3</c:v>
                </c:pt>
                <c:pt idx="670">
                  <c:v>-4.9422916548345422E-3</c:v>
                </c:pt>
                <c:pt idx="671">
                  <c:v>-4.9420481424888169E-3</c:v>
                </c:pt>
                <c:pt idx="672">
                  <c:v>-4.9420481424888169E-3</c:v>
                </c:pt>
                <c:pt idx="673">
                  <c:v>-4.9420346140251654E-3</c:v>
                </c:pt>
                <c:pt idx="674">
                  <c:v>-4.9420346140251654E-3</c:v>
                </c:pt>
                <c:pt idx="675">
                  <c:v>-4.9408846946147958E-3</c:v>
                </c:pt>
                <c:pt idx="676">
                  <c:v>-4.9277891418002297E-3</c:v>
                </c:pt>
                <c:pt idx="677">
                  <c:v>-4.9277891418002297E-3</c:v>
                </c:pt>
                <c:pt idx="678">
                  <c:v>-4.9277620848729269E-3</c:v>
                </c:pt>
                <c:pt idx="679">
                  <c:v>-4.9277620848729269E-3</c:v>
                </c:pt>
                <c:pt idx="680">
                  <c:v>-4.9209978530472213E-3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46-49DA-B200-0168842FCA54}"/>
            </c:ext>
          </c:extLst>
        </c:ser>
        <c:ser>
          <c:idx val="8"/>
          <c:order val="8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46-49DA-B200-0168842F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5816"/>
        <c:axId val="1"/>
      </c:scatterChart>
      <c:valAx>
        <c:axId val="846875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729970326409494"/>
              <c:y val="0.912624077330139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183976261127599E-3"/>
              <c:y val="0.37540555003440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5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738872403560832E-2"/>
          <c:y val="0.90615158542075447"/>
          <c:w val="0.87091988130563802"/>
          <c:h val="6.472525885720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763834638780388"/>
          <c:y val="2.0066889632107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7920752236035E-2"/>
          <c:y val="0.12709030100334448"/>
          <c:w val="0.89238959511051708"/>
          <c:h val="0.69230769230769229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A-44D1-AD01-5B038E9B4F79}"/>
            </c:ext>
          </c:extLst>
        </c:ser>
        <c:ser>
          <c:idx val="3"/>
          <c:order val="1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-4.6834383974783123E-3</c:v>
                </c:pt>
                <c:pt idx="735">
                  <c:v>-4.6431808004854247E-3</c:v>
                </c:pt>
                <c:pt idx="736">
                  <c:v>-8.5446640005102381E-3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A-44D1-AD01-5B038E9B4F79}"/>
            </c:ext>
          </c:extLst>
        </c:ser>
        <c:ser>
          <c:idx val="4"/>
          <c:order val="2"/>
          <c:tx>
            <c:strRef>
              <c:f>'Active 4'!$L$20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A-44D1-AD01-5B038E9B4F79}"/>
            </c:ext>
          </c:extLst>
        </c:ser>
        <c:ser>
          <c:idx val="5"/>
          <c:order val="3"/>
          <c:tx>
            <c:strRef>
              <c:f>'Active 4'!$M$20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A-44D1-AD01-5B038E9B4F79}"/>
            </c:ext>
          </c:extLst>
        </c:ser>
        <c:ser>
          <c:idx val="6"/>
          <c:order val="4"/>
          <c:tx>
            <c:strRef>
              <c:f>'Active 4'!$N$20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'Active 4'!$N$21:$N$1701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A-44D1-AD01-5B038E9B4F79}"/>
            </c:ext>
          </c:extLst>
        </c:ser>
        <c:ser>
          <c:idx val="7"/>
          <c:order val="5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4'!$O$21:$O$701</c:f>
              <c:numCache>
                <c:formatCode>General</c:formatCode>
                <c:ptCount val="681"/>
                <c:pt idx="0">
                  <c:v>-7.4884973271303057E-3</c:v>
                </c:pt>
                <c:pt idx="1">
                  <c:v>-7.4882538147845804E-3</c:v>
                </c:pt>
                <c:pt idx="2">
                  <c:v>-7.478540377882867E-3</c:v>
                </c:pt>
                <c:pt idx="3">
                  <c:v>-7.3749664601676628E-3</c:v>
                </c:pt>
                <c:pt idx="4">
                  <c:v>-7.2166699069824997E-3</c:v>
                </c:pt>
                <c:pt idx="5">
                  <c:v>-7.0362813726545818E-3</c:v>
                </c:pt>
                <c:pt idx="6">
                  <c:v>-7.0356049494720114E-3</c:v>
                </c:pt>
                <c:pt idx="7">
                  <c:v>-7.0353614371262861E-3</c:v>
                </c:pt>
                <c:pt idx="8">
                  <c:v>-7.0351449817078636E-3</c:v>
                </c:pt>
                <c:pt idx="9">
                  <c:v>-6.970397754672209E-3</c:v>
                </c:pt>
                <c:pt idx="10">
                  <c:v>-6.970397754672209E-3</c:v>
                </c:pt>
                <c:pt idx="11">
                  <c:v>-6.9694778191439133E-3</c:v>
                </c:pt>
                <c:pt idx="12">
                  <c:v>-6.9694778191439133E-3</c:v>
                </c:pt>
                <c:pt idx="13">
                  <c:v>-6.9010779069223777E-3</c:v>
                </c:pt>
                <c:pt idx="14">
                  <c:v>-6.8947465859335172E-3</c:v>
                </c:pt>
                <c:pt idx="15">
                  <c:v>-6.8947195290062144E-3</c:v>
                </c:pt>
                <c:pt idx="16">
                  <c:v>-6.8945030735877919E-3</c:v>
                </c:pt>
                <c:pt idx="17">
                  <c:v>-6.8917973808575094E-3</c:v>
                </c:pt>
                <c:pt idx="18">
                  <c:v>-6.8908774453292137E-3</c:v>
                </c:pt>
                <c:pt idx="19">
                  <c:v>-6.8904174775650659E-3</c:v>
                </c:pt>
                <c:pt idx="20">
                  <c:v>-6.8784042018426124E-3</c:v>
                </c:pt>
                <c:pt idx="21">
                  <c:v>-6.876997241622866E-3</c:v>
                </c:pt>
                <c:pt idx="22">
                  <c:v>-6.8693671881234694E-3</c:v>
                </c:pt>
                <c:pt idx="23">
                  <c:v>-6.8689072203593216E-3</c:v>
                </c:pt>
                <c:pt idx="24">
                  <c:v>-6.8679872848310258E-3</c:v>
                </c:pt>
                <c:pt idx="25">
                  <c:v>-6.8048905303608439E-3</c:v>
                </c:pt>
                <c:pt idx="26">
                  <c:v>-6.804430562596696E-3</c:v>
                </c:pt>
                <c:pt idx="27">
                  <c:v>-6.8000202834463362E-3</c:v>
                </c:pt>
                <c:pt idx="28">
                  <c:v>-6.7998038280279128E-3</c:v>
                </c:pt>
                <c:pt idx="29">
                  <c:v>-6.7995603156821875E-3</c:v>
                </c:pt>
                <c:pt idx="30">
                  <c:v>-6.7831367608093742E-3</c:v>
                </c:pt>
                <c:pt idx="31">
                  <c:v>-6.7768866106024221E-3</c:v>
                </c:pt>
                <c:pt idx="32">
                  <c:v>-6.7077832182710143E-3</c:v>
                </c:pt>
                <c:pt idx="33">
                  <c:v>-6.7070797381611402E-3</c:v>
                </c:pt>
                <c:pt idx="34">
                  <c:v>-6.7029400282838086E-3</c:v>
                </c:pt>
                <c:pt idx="35">
                  <c:v>-6.6994496846617445E-3</c:v>
                </c:pt>
                <c:pt idx="36">
                  <c:v>-6.6989897168975967E-3</c:v>
                </c:pt>
                <c:pt idx="37">
                  <c:v>-6.6966763496132051E-3</c:v>
                </c:pt>
                <c:pt idx="38">
                  <c:v>-6.6874228804756396E-3</c:v>
                </c:pt>
                <c:pt idx="39">
                  <c:v>-6.6400732576957005E-3</c:v>
                </c:pt>
                <c:pt idx="40">
                  <c:v>-6.6400597292320491E-3</c:v>
                </c:pt>
                <c:pt idx="41">
                  <c:v>-6.6384498420575307E-3</c:v>
                </c:pt>
                <c:pt idx="42">
                  <c:v>-6.6384363135938793E-3</c:v>
                </c:pt>
                <c:pt idx="43">
                  <c:v>-6.6321996918505786E-3</c:v>
                </c:pt>
                <c:pt idx="44">
                  <c:v>-6.6321861633869272E-3</c:v>
                </c:pt>
                <c:pt idx="45">
                  <c:v>-6.6162225762782627E-3</c:v>
                </c:pt>
                <c:pt idx="46">
                  <c:v>-6.6162225762782627E-3</c:v>
                </c:pt>
                <c:pt idx="47">
                  <c:v>-6.6127592895835014E-3</c:v>
                </c:pt>
                <c:pt idx="48">
                  <c:v>-6.6111358739453317E-3</c:v>
                </c:pt>
                <c:pt idx="49">
                  <c:v>-6.5507989260600377E-3</c:v>
                </c:pt>
                <c:pt idx="50">
                  <c:v>-6.5491755104218679E-3</c:v>
                </c:pt>
                <c:pt idx="51">
                  <c:v>-6.5438723526705152E-3</c:v>
                </c:pt>
                <c:pt idx="52">
                  <c:v>-6.5434123849063674E-3</c:v>
                </c:pt>
                <c:pt idx="53">
                  <c:v>-6.5433853279790646E-3</c:v>
                </c:pt>
                <c:pt idx="54">
                  <c:v>-6.5431959294879449E-3</c:v>
                </c:pt>
                <c:pt idx="55">
                  <c:v>-6.543168872560642E-3</c:v>
                </c:pt>
                <c:pt idx="56">
                  <c:v>-6.5429524171422195E-3</c:v>
                </c:pt>
                <c:pt idx="57">
                  <c:v>-6.5418160261955004E-3</c:v>
                </c:pt>
                <c:pt idx="58">
                  <c:v>-6.5417889692681976E-3</c:v>
                </c:pt>
                <c:pt idx="59">
                  <c:v>-6.5413290015040497E-3</c:v>
                </c:pt>
                <c:pt idx="60">
                  <c:v>-6.5397326427931828E-3</c:v>
                </c:pt>
                <c:pt idx="61">
                  <c:v>-6.5364858115168449E-3</c:v>
                </c:pt>
                <c:pt idx="62">
                  <c:v>-6.5364858115168449E-3</c:v>
                </c:pt>
                <c:pt idx="63">
                  <c:v>-6.5364587545895421E-3</c:v>
                </c:pt>
                <c:pt idx="64">
                  <c:v>-6.5362422991711196E-3</c:v>
                </c:pt>
                <c:pt idx="65">
                  <c:v>-6.5360258437526962E-3</c:v>
                </c:pt>
                <c:pt idx="66">
                  <c:v>-6.5359987868253934E-3</c:v>
                </c:pt>
                <c:pt idx="67">
                  <c:v>-6.5357823314069708E-3</c:v>
                </c:pt>
                <c:pt idx="68">
                  <c:v>-6.5336989480046541E-3</c:v>
                </c:pt>
                <c:pt idx="69">
                  <c:v>-6.5320755323664843E-3</c:v>
                </c:pt>
                <c:pt idx="70">
                  <c:v>-6.5318320200207589E-3</c:v>
                </c:pt>
                <c:pt idx="71">
                  <c:v>-6.5316155646023364E-3</c:v>
                </c:pt>
                <c:pt idx="72">
                  <c:v>-6.5306685721467379E-3</c:v>
                </c:pt>
                <c:pt idx="73">
                  <c:v>-6.5304521167283153E-3</c:v>
                </c:pt>
                <c:pt idx="74">
                  <c:v>-6.5276652532161245E-3</c:v>
                </c:pt>
                <c:pt idx="75">
                  <c:v>-6.52349848641149E-3</c:v>
                </c:pt>
                <c:pt idx="76">
                  <c:v>-6.4895961565010528E-3</c:v>
                </c:pt>
                <c:pt idx="77">
                  <c:v>-6.4823990138385022E-3</c:v>
                </c:pt>
                <c:pt idx="78">
                  <c:v>-6.4810191105460586E-3</c:v>
                </c:pt>
                <c:pt idx="79">
                  <c:v>-6.4777722792697199E-3</c:v>
                </c:pt>
                <c:pt idx="80">
                  <c:v>-6.4754453835216769E-3</c:v>
                </c:pt>
                <c:pt idx="81">
                  <c:v>-6.4736055124650846E-3</c:v>
                </c:pt>
                <c:pt idx="82">
                  <c:v>-6.4717656414084931E-3</c:v>
                </c:pt>
                <c:pt idx="83">
                  <c:v>-6.4717385844811903E-3</c:v>
                </c:pt>
                <c:pt idx="84">
                  <c:v>-6.4706021935344721E-3</c:v>
                </c:pt>
                <c:pt idx="85">
                  <c:v>-6.469465802587753E-3</c:v>
                </c:pt>
                <c:pt idx="86">
                  <c:v>-6.4673553622581325E-3</c:v>
                </c:pt>
                <c:pt idx="87">
                  <c:v>-6.4669224514212875E-3</c:v>
                </c:pt>
                <c:pt idx="88">
                  <c:v>-6.4668953944939846E-3</c:v>
                </c:pt>
                <c:pt idx="89">
                  <c:v>-6.4668683375666818E-3</c:v>
                </c:pt>
                <c:pt idx="90">
                  <c:v>-6.4664354267298368E-3</c:v>
                </c:pt>
                <c:pt idx="91">
                  <c:v>-6.4657319466199636E-3</c:v>
                </c:pt>
                <c:pt idx="92">
                  <c:v>-6.4657048896926608E-3</c:v>
                </c:pt>
                <c:pt idx="93">
                  <c:v>-6.4652719788558157E-3</c:v>
                </c:pt>
                <c:pt idx="94">
                  <c:v>-6.4652449219285129E-3</c:v>
                </c:pt>
                <c:pt idx="95">
                  <c:v>-6.4641355879090975E-3</c:v>
                </c:pt>
                <c:pt idx="96">
                  <c:v>-6.4638920755633721E-3</c:v>
                </c:pt>
                <c:pt idx="97">
                  <c:v>-6.4638650186360693E-3</c:v>
                </c:pt>
                <c:pt idx="98">
                  <c:v>-6.4634591647265262E-3</c:v>
                </c:pt>
                <c:pt idx="99">
                  <c:v>-6.4634321077992234E-3</c:v>
                </c:pt>
                <c:pt idx="100">
                  <c:v>-6.4634050508719206E-3</c:v>
                </c:pt>
                <c:pt idx="101">
                  <c:v>-6.4631885954534981E-3</c:v>
                </c:pt>
                <c:pt idx="102">
                  <c:v>-6.4629450831077727E-3</c:v>
                </c:pt>
                <c:pt idx="103">
                  <c:v>-6.4627286276893502E-3</c:v>
                </c:pt>
                <c:pt idx="104">
                  <c:v>-6.4618086921610545E-3</c:v>
                </c:pt>
                <c:pt idx="105">
                  <c:v>-6.4617816352337517E-3</c:v>
                </c:pt>
                <c:pt idx="106">
                  <c:v>-6.4579124946294482E-3</c:v>
                </c:pt>
                <c:pt idx="107">
                  <c:v>-6.4579124946294482E-3</c:v>
                </c:pt>
                <c:pt idx="108">
                  <c:v>-6.4576689822837229E-3</c:v>
                </c:pt>
                <c:pt idx="109">
                  <c:v>-6.4576689822837229E-3</c:v>
                </c:pt>
                <c:pt idx="110">
                  <c:v>-6.4573984130106947E-3</c:v>
                </c:pt>
                <c:pt idx="111">
                  <c:v>-6.4573984130106947E-3</c:v>
                </c:pt>
                <c:pt idx="112">
                  <c:v>-6.4558020542998277E-3</c:v>
                </c:pt>
                <c:pt idx="113">
                  <c:v>-6.4558020542998277E-3</c:v>
                </c:pt>
                <c:pt idx="114">
                  <c:v>-6.4557749973725249E-3</c:v>
                </c:pt>
                <c:pt idx="115">
                  <c:v>-6.4557749973725249E-3</c:v>
                </c:pt>
                <c:pt idx="116">
                  <c:v>-6.4555855988814052E-3</c:v>
                </c:pt>
                <c:pt idx="117">
                  <c:v>-6.4555855988814052E-3</c:v>
                </c:pt>
                <c:pt idx="118">
                  <c:v>-6.4555585419541024E-3</c:v>
                </c:pt>
                <c:pt idx="119">
                  <c:v>-6.4555585419541024E-3</c:v>
                </c:pt>
                <c:pt idx="120">
                  <c:v>-6.4555314850267996E-3</c:v>
                </c:pt>
                <c:pt idx="121">
                  <c:v>-6.4555314850267996E-3</c:v>
                </c:pt>
                <c:pt idx="122">
                  <c:v>-6.455315029608377E-3</c:v>
                </c:pt>
                <c:pt idx="123">
                  <c:v>-6.455315029608377E-3</c:v>
                </c:pt>
                <c:pt idx="124">
                  <c:v>-6.4546115494985038E-3</c:v>
                </c:pt>
                <c:pt idx="125">
                  <c:v>-6.4546115494985038E-3</c:v>
                </c:pt>
                <c:pt idx="126">
                  <c:v>-6.4544221510073841E-3</c:v>
                </c:pt>
                <c:pt idx="127">
                  <c:v>-6.4544221510073841E-3</c:v>
                </c:pt>
                <c:pt idx="128">
                  <c:v>-6.4543680371527785E-3</c:v>
                </c:pt>
                <c:pt idx="129">
                  <c:v>-6.4543680371527785E-3</c:v>
                </c:pt>
                <c:pt idx="130">
                  <c:v>-6.4539621832432354E-3</c:v>
                </c:pt>
                <c:pt idx="131">
                  <c:v>-6.4539621832432354E-3</c:v>
                </c:pt>
                <c:pt idx="132">
                  <c:v>-6.4539351263159326E-3</c:v>
                </c:pt>
                <c:pt idx="133">
                  <c:v>-6.4539351263159326E-3</c:v>
                </c:pt>
                <c:pt idx="134">
                  <c:v>-6.4527987353692143E-3</c:v>
                </c:pt>
                <c:pt idx="135">
                  <c:v>-6.4527987353692143E-3</c:v>
                </c:pt>
                <c:pt idx="136">
                  <c:v>-6.4509318073853201E-3</c:v>
                </c:pt>
                <c:pt idx="137">
                  <c:v>-6.4509318073853201E-3</c:v>
                </c:pt>
                <c:pt idx="138">
                  <c:v>-6.4507153519668976E-3</c:v>
                </c:pt>
                <c:pt idx="139">
                  <c:v>-6.4507153519668976E-3</c:v>
                </c:pt>
                <c:pt idx="140">
                  <c:v>-6.4453851372882412E-3</c:v>
                </c:pt>
                <c:pt idx="141">
                  <c:v>-6.4453851372882412E-3</c:v>
                </c:pt>
                <c:pt idx="142">
                  <c:v>-6.4451416249425159E-3</c:v>
                </c:pt>
                <c:pt idx="143">
                  <c:v>-6.4451416249425159E-3</c:v>
                </c:pt>
                <c:pt idx="144">
                  <c:v>-6.4435182093043461E-3</c:v>
                </c:pt>
                <c:pt idx="145">
                  <c:v>-6.4435182093043461E-3</c:v>
                </c:pt>
                <c:pt idx="146">
                  <c:v>-6.442354761430325E-3</c:v>
                </c:pt>
                <c:pt idx="147">
                  <c:v>-6.442354761430325E-3</c:v>
                </c:pt>
                <c:pt idx="148">
                  <c:v>-6.4418947936661771E-3</c:v>
                </c:pt>
                <c:pt idx="149">
                  <c:v>-6.4418947936661771E-3</c:v>
                </c:pt>
                <c:pt idx="150">
                  <c:v>-6.4414348259020293E-3</c:v>
                </c:pt>
                <c:pt idx="151">
                  <c:v>-6.4414348259020293E-3</c:v>
                </c:pt>
                <c:pt idx="152">
                  <c:v>-6.4409748581378806E-3</c:v>
                </c:pt>
                <c:pt idx="153">
                  <c:v>-6.4409748581378806E-3</c:v>
                </c:pt>
                <c:pt idx="154">
                  <c:v>-6.4007953210931893E-3</c:v>
                </c:pt>
                <c:pt idx="155">
                  <c:v>-6.3964120988701323E-3</c:v>
                </c:pt>
                <c:pt idx="156">
                  <c:v>-6.3912983396098993E-3</c:v>
                </c:pt>
                <c:pt idx="157">
                  <c:v>-6.3876185974967147E-3</c:v>
                </c:pt>
                <c:pt idx="158">
                  <c:v>-6.3868880604595387E-3</c:v>
                </c:pt>
                <c:pt idx="159">
                  <c:v>-6.386698661968419E-3</c:v>
                </c:pt>
                <c:pt idx="160">
                  <c:v>-6.386698661968419E-3</c:v>
                </c:pt>
                <c:pt idx="161">
                  <c:v>-6.3866716050411162E-3</c:v>
                </c:pt>
                <c:pt idx="162">
                  <c:v>-6.3862386942042711E-3</c:v>
                </c:pt>
                <c:pt idx="163">
                  <c:v>-6.3862116372769683E-3</c:v>
                </c:pt>
                <c:pt idx="164">
                  <c:v>-6.3855622710217008E-3</c:v>
                </c:pt>
                <c:pt idx="165">
                  <c:v>-6.3855487425580493E-3</c:v>
                </c:pt>
                <c:pt idx="166">
                  <c:v>-6.3855352140943979E-3</c:v>
                </c:pt>
                <c:pt idx="167">
                  <c:v>-6.3829648060006296E-3</c:v>
                </c:pt>
                <c:pt idx="168">
                  <c:v>-6.3818284150539114E-3</c:v>
                </c:pt>
                <c:pt idx="169">
                  <c:v>-6.3818013581266085E-3</c:v>
                </c:pt>
                <c:pt idx="170">
                  <c:v>-6.3815849027081852E-3</c:v>
                </c:pt>
                <c:pt idx="171">
                  <c:v>-6.3813684472897626E-3</c:v>
                </c:pt>
                <c:pt idx="172">
                  <c:v>-6.3809084795256148E-3</c:v>
                </c:pt>
                <c:pt idx="173">
                  <c:v>-6.3808949510619634E-3</c:v>
                </c:pt>
                <c:pt idx="174">
                  <c:v>-6.3802320563430444E-3</c:v>
                </c:pt>
                <c:pt idx="175">
                  <c:v>-6.3802049994157416E-3</c:v>
                </c:pt>
                <c:pt idx="176">
                  <c:v>-6.3801779424884388E-3</c:v>
                </c:pt>
                <c:pt idx="177">
                  <c:v>-6.3799614870700162E-3</c:v>
                </c:pt>
                <c:pt idx="178">
                  <c:v>-6.3797585601152451E-3</c:v>
                </c:pt>
                <c:pt idx="179">
                  <c:v>-6.3795015193058684E-3</c:v>
                </c:pt>
                <c:pt idx="180">
                  <c:v>-6.3794744623785656E-3</c:v>
                </c:pt>
                <c:pt idx="181">
                  <c:v>-6.3792850638874458E-3</c:v>
                </c:pt>
                <c:pt idx="182">
                  <c:v>-6.379258006960143E-3</c:v>
                </c:pt>
                <c:pt idx="183">
                  <c:v>-6.3790686084690233E-3</c:v>
                </c:pt>
                <c:pt idx="184">
                  <c:v>-6.3790144946144177E-3</c:v>
                </c:pt>
                <c:pt idx="185">
                  <c:v>-6.3787980391959952E-3</c:v>
                </c:pt>
                <c:pt idx="186">
                  <c:v>-6.3786086407048755E-3</c:v>
                </c:pt>
                <c:pt idx="187">
                  <c:v>-6.3779051605950014E-3</c:v>
                </c:pt>
                <c:pt idx="188">
                  <c:v>-6.3776887051765789E-3</c:v>
                </c:pt>
                <c:pt idx="189">
                  <c:v>-6.3776616482492761E-3</c:v>
                </c:pt>
                <c:pt idx="190">
                  <c:v>-6.3776345913219732E-3</c:v>
                </c:pt>
                <c:pt idx="191">
                  <c:v>-6.3769311112121E-3</c:v>
                </c:pt>
                <c:pt idx="192">
                  <c:v>-6.376498200375255E-3</c:v>
                </c:pt>
                <c:pt idx="193">
                  <c:v>-6.3750912401555086E-3</c:v>
                </c:pt>
                <c:pt idx="194">
                  <c:v>-6.3746583293186627E-3</c:v>
                </c:pt>
                <c:pt idx="195">
                  <c:v>-6.3746312723913599E-3</c:v>
                </c:pt>
                <c:pt idx="196">
                  <c:v>-6.3744148169729373E-3</c:v>
                </c:pt>
                <c:pt idx="197">
                  <c:v>-6.3744148169729373E-3</c:v>
                </c:pt>
                <c:pt idx="198">
                  <c:v>-6.3742254184818176E-3</c:v>
                </c:pt>
                <c:pt idx="199">
                  <c:v>-6.3741983615545148E-3</c:v>
                </c:pt>
                <c:pt idx="200">
                  <c:v>-6.3739819061360923E-3</c:v>
                </c:pt>
                <c:pt idx="201">
                  <c:v>-6.3730349136804938E-3</c:v>
                </c:pt>
                <c:pt idx="202">
                  <c:v>-6.3728184582620712E-3</c:v>
                </c:pt>
                <c:pt idx="203">
                  <c:v>-6.3726020028436487E-3</c:v>
                </c:pt>
                <c:pt idx="204">
                  <c:v>-6.3725478889890431E-3</c:v>
                </c:pt>
                <c:pt idx="205">
                  <c:v>-6.3723314335706206E-3</c:v>
                </c:pt>
                <c:pt idx="206">
                  <c:v>-6.3721420350795008E-3</c:v>
                </c:pt>
                <c:pt idx="207">
                  <c:v>-6.3720879212248952E-3</c:v>
                </c:pt>
                <c:pt idx="208">
                  <c:v>-6.3716279534607474E-3</c:v>
                </c:pt>
                <c:pt idx="209">
                  <c:v>-6.3714385549696276E-3</c:v>
                </c:pt>
                <c:pt idx="210">
                  <c:v>-6.3714114980423248E-3</c:v>
                </c:pt>
                <c:pt idx="211">
                  <c:v>-6.3711950426239014E-3</c:v>
                </c:pt>
                <c:pt idx="212">
                  <c:v>-6.3707350748597536E-3</c:v>
                </c:pt>
                <c:pt idx="213">
                  <c:v>-6.3707080179324508E-3</c:v>
                </c:pt>
                <c:pt idx="214">
                  <c:v>-6.3705186194413311E-3</c:v>
                </c:pt>
                <c:pt idx="215">
                  <c:v>-6.3704915625140282E-3</c:v>
                </c:pt>
                <c:pt idx="216">
                  <c:v>-6.3702751070956057E-3</c:v>
                </c:pt>
                <c:pt idx="217">
                  <c:v>-6.3702480501683029E-3</c:v>
                </c:pt>
                <c:pt idx="218">
                  <c:v>-6.3691116592215847E-3</c:v>
                </c:pt>
                <c:pt idx="219">
                  <c:v>-6.3672447312376895E-3</c:v>
                </c:pt>
                <c:pt idx="220">
                  <c:v>-6.3672176743103867E-3</c:v>
                </c:pt>
                <c:pt idx="221">
                  <c:v>-6.367028275819267E-3</c:v>
                </c:pt>
                <c:pt idx="222">
                  <c:v>-6.3670012188919642E-3</c:v>
                </c:pt>
                <c:pt idx="223">
                  <c:v>-6.3656483725268234E-3</c:v>
                </c:pt>
                <c:pt idx="224">
                  <c:v>-6.3656213155995206E-3</c:v>
                </c:pt>
                <c:pt idx="225">
                  <c:v>-6.3651613478353727E-3</c:v>
                </c:pt>
                <c:pt idx="226">
                  <c:v>-6.3644849246528015E-3</c:v>
                </c:pt>
                <c:pt idx="227">
                  <c:v>-6.3642143553797733E-3</c:v>
                </c:pt>
                <c:pt idx="228">
                  <c:v>-6.3616980611406106E-3</c:v>
                </c:pt>
                <c:pt idx="229">
                  <c:v>-6.3616980611406106E-3</c:v>
                </c:pt>
                <c:pt idx="230">
                  <c:v>-6.3609945810307374E-3</c:v>
                </c:pt>
                <c:pt idx="231">
                  <c:v>-6.3605346132665896E-3</c:v>
                </c:pt>
                <c:pt idx="232">
                  <c:v>-6.3593711653925685E-3</c:v>
                </c:pt>
                <c:pt idx="233">
                  <c:v>-6.3593711653925685E-3</c:v>
                </c:pt>
                <c:pt idx="234">
                  <c:v>-6.359154709974146E-3</c:v>
                </c:pt>
                <c:pt idx="235">
                  <c:v>-6.3591276530468432E-3</c:v>
                </c:pt>
                <c:pt idx="236">
                  <c:v>-6.3589111976284207E-3</c:v>
                </c:pt>
                <c:pt idx="237">
                  <c:v>-6.3514975995474466E-3</c:v>
                </c:pt>
                <c:pt idx="238">
                  <c:v>-6.3161883094172639E-3</c:v>
                </c:pt>
                <c:pt idx="239">
                  <c:v>-6.315728341653116E-3</c:v>
                </c:pt>
                <c:pt idx="240">
                  <c:v>-6.3148084061248194E-3</c:v>
                </c:pt>
                <c:pt idx="241">
                  <c:v>-6.3096946468645864E-3</c:v>
                </c:pt>
                <c:pt idx="242">
                  <c:v>-6.3089911667547124E-3</c:v>
                </c:pt>
                <c:pt idx="243">
                  <c:v>-6.3088017682635927E-3</c:v>
                </c:pt>
                <c:pt idx="244">
                  <c:v>-6.3087747113362899E-3</c:v>
                </c:pt>
                <c:pt idx="245">
                  <c:v>-6.3085582559178673E-3</c:v>
                </c:pt>
                <c:pt idx="246">
                  <c:v>-6.308314743572142E-3</c:v>
                </c:pt>
                <c:pt idx="247">
                  <c:v>-6.3080982881537195E-3</c:v>
                </c:pt>
                <c:pt idx="248">
                  <c:v>-6.3080712312264167E-3</c:v>
                </c:pt>
                <c:pt idx="249">
                  <c:v>-6.3078547758079941E-3</c:v>
                </c:pt>
                <c:pt idx="250">
                  <c:v>-6.3076383203895716E-3</c:v>
                </c:pt>
                <c:pt idx="251">
                  <c:v>-6.3076112634622688E-3</c:v>
                </c:pt>
                <c:pt idx="252">
                  <c:v>-6.3073677511165435E-3</c:v>
                </c:pt>
                <c:pt idx="253">
                  <c:v>-6.3067183848612759E-3</c:v>
                </c:pt>
                <c:pt idx="254">
                  <c:v>-6.3066913279339731E-3</c:v>
                </c:pt>
                <c:pt idx="255">
                  <c:v>-6.3032280412392118E-3</c:v>
                </c:pt>
                <c:pt idx="256">
                  <c:v>-6.3027951304023668E-3</c:v>
                </c:pt>
                <c:pt idx="257">
                  <c:v>-6.302768073475064E-3</c:v>
                </c:pt>
                <c:pt idx="258">
                  <c:v>-6.3027410165477612E-3</c:v>
                </c:pt>
                <c:pt idx="259">
                  <c:v>-6.3023081057109152E-3</c:v>
                </c:pt>
                <c:pt idx="260">
                  <c:v>-6.3020645933651899E-3</c:v>
                </c:pt>
                <c:pt idx="261">
                  <c:v>-6.3020375364378871E-3</c:v>
                </c:pt>
                <c:pt idx="262">
                  <c:v>-6.301604625601042E-3</c:v>
                </c:pt>
                <c:pt idx="263">
                  <c:v>-6.3013881701826195E-3</c:v>
                </c:pt>
                <c:pt idx="264">
                  <c:v>-6.3011446578368942E-3</c:v>
                </c:pt>
                <c:pt idx="265">
                  <c:v>-6.3011176009095914E-3</c:v>
                </c:pt>
                <c:pt idx="266">
                  <c:v>-6.3009282024184717E-3</c:v>
                </c:pt>
                <c:pt idx="267">
                  <c:v>-6.3006846900727463E-3</c:v>
                </c:pt>
                <c:pt idx="268">
                  <c:v>-6.3006576331454435E-3</c:v>
                </c:pt>
                <c:pt idx="269">
                  <c:v>-6.3000082668901759E-3</c:v>
                </c:pt>
                <c:pt idx="270">
                  <c:v>-6.2995482991260281E-3</c:v>
                </c:pt>
                <c:pt idx="271">
                  <c:v>-6.2993047867803027E-3</c:v>
                </c:pt>
                <c:pt idx="272">
                  <c:v>-6.2977084280694358E-3</c:v>
                </c:pt>
                <c:pt idx="273">
                  <c:v>-6.2976813711421329E-3</c:v>
                </c:pt>
                <c:pt idx="274">
                  <c:v>-6.2974649157237104E-3</c:v>
                </c:pt>
                <c:pt idx="275">
                  <c:v>-6.2974378587964076E-3</c:v>
                </c:pt>
                <c:pt idx="276">
                  <c:v>-6.2974108018691048E-3</c:v>
                </c:pt>
                <c:pt idx="277">
                  <c:v>-6.2971943464506823E-3</c:v>
                </c:pt>
                <c:pt idx="278">
                  <c:v>-6.2962744109223865E-3</c:v>
                </c:pt>
                <c:pt idx="279">
                  <c:v>-6.2949215645572449E-3</c:v>
                </c:pt>
                <c:pt idx="280">
                  <c:v>-6.2948945076299421E-3</c:v>
                </c:pt>
                <c:pt idx="281">
                  <c:v>-6.2928381811549281E-3</c:v>
                </c:pt>
                <c:pt idx="282">
                  <c:v>-6.2921617579723569E-3</c:v>
                </c:pt>
                <c:pt idx="283">
                  <c:v>-6.292134701045054E-3</c:v>
                </c:pt>
                <c:pt idx="284">
                  <c:v>-6.2921076441177512E-3</c:v>
                </c:pt>
                <c:pt idx="285">
                  <c:v>-6.2914582778624837E-3</c:v>
                </c:pt>
                <c:pt idx="286">
                  <c:v>-6.2914312209351808E-3</c:v>
                </c:pt>
                <c:pt idx="287">
                  <c:v>-6.291404164007878E-3</c:v>
                </c:pt>
                <c:pt idx="288">
                  <c:v>-6.2912147655167583E-3</c:v>
                </c:pt>
                <c:pt idx="289">
                  <c:v>-6.2907277408253076E-3</c:v>
                </c:pt>
                <c:pt idx="290">
                  <c:v>-6.2905112854068851E-3</c:v>
                </c:pt>
                <c:pt idx="291">
                  <c:v>-6.2879949911677224E-3</c:v>
                </c:pt>
                <c:pt idx="292">
                  <c:v>-6.2879949911677224E-3</c:v>
                </c:pt>
                <c:pt idx="293">
                  <c:v>-6.287981462704071E-3</c:v>
                </c:pt>
                <c:pt idx="294">
                  <c:v>-6.2879679342404196E-3</c:v>
                </c:pt>
                <c:pt idx="295">
                  <c:v>-6.2854245830739541E-3</c:v>
                </c:pt>
                <c:pt idx="296">
                  <c:v>-6.2853975261466513E-3</c:v>
                </c:pt>
                <c:pt idx="297">
                  <c:v>-6.2849646153098062E-3</c:v>
                </c:pt>
                <c:pt idx="298">
                  <c:v>-6.2849646153098062E-3</c:v>
                </c:pt>
                <c:pt idx="299">
                  <c:v>-6.2847481598913837E-3</c:v>
                </c:pt>
                <c:pt idx="300">
                  <c:v>-6.2847211029640809E-3</c:v>
                </c:pt>
                <c:pt idx="301">
                  <c:v>-6.2845046475456584E-3</c:v>
                </c:pt>
                <c:pt idx="302">
                  <c:v>-6.2844775906183556E-3</c:v>
                </c:pt>
                <c:pt idx="303">
                  <c:v>-6.284261135199933E-3</c:v>
                </c:pt>
                <c:pt idx="304">
                  <c:v>-6.2831247442532148E-3</c:v>
                </c:pt>
                <c:pt idx="305">
                  <c:v>-6.283097687325912E-3</c:v>
                </c:pt>
                <c:pt idx="306">
                  <c:v>-6.2828541749801866E-3</c:v>
                </c:pt>
                <c:pt idx="307">
                  <c:v>-6.2807978485051718E-3</c:v>
                </c:pt>
                <c:pt idx="308">
                  <c:v>-6.2807978485051718E-3</c:v>
                </c:pt>
                <c:pt idx="309">
                  <c:v>-6.2807843200415204E-3</c:v>
                </c:pt>
                <c:pt idx="310">
                  <c:v>-6.280770791577869E-3</c:v>
                </c:pt>
                <c:pt idx="311">
                  <c:v>-6.2805543361594465E-3</c:v>
                </c:pt>
                <c:pt idx="312">
                  <c:v>-6.2803378807410239E-3</c:v>
                </c:pt>
                <c:pt idx="313">
                  <c:v>-6.2800943683952986E-3</c:v>
                </c:pt>
                <c:pt idx="314">
                  <c:v>-6.2798508560495733E-3</c:v>
                </c:pt>
                <c:pt idx="315">
                  <c:v>-6.2798508560495733E-3</c:v>
                </c:pt>
                <c:pt idx="316">
                  <c:v>-6.2796344006311507E-3</c:v>
                </c:pt>
                <c:pt idx="317">
                  <c:v>-6.2796344006311507E-3</c:v>
                </c:pt>
                <c:pt idx="318">
                  <c:v>-6.2796344006311507E-3</c:v>
                </c:pt>
                <c:pt idx="319">
                  <c:v>-6.2796073437038479E-3</c:v>
                </c:pt>
                <c:pt idx="320">
                  <c:v>-6.2793908882854254E-3</c:v>
                </c:pt>
                <c:pt idx="321">
                  <c:v>-6.2791744328670029E-3</c:v>
                </c:pt>
                <c:pt idx="322">
                  <c:v>-6.2791473759397001E-3</c:v>
                </c:pt>
                <c:pt idx="323">
                  <c:v>-6.2791473759397001E-3</c:v>
                </c:pt>
                <c:pt idx="324">
                  <c:v>-6.2787144651028541E-3</c:v>
                </c:pt>
                <c:pt idx="325">
                  <c:v>-6.2786874081755513E-3</c:v>
                </c:pt>
                <c:pt idx="326">
                  <c:v>-6.2784709527571288E-3</c:v>
                </c:pt>
                <c:pt idx="327">
                  <c:v>-6.2784709527571288E-3</c:v>
                </c:pt>
                <c:pt idx="328">
                  <c:v>-6.2775510172288331E-3</c:v>
                </c:pt>
                <c:pt idx="329">
                  <c:v>-6.2766040247732345E-3</c:v>
                </c:pt>
                <c:pt idx="330">
                  <c:v>-6.2738442181883465E-3</c:v>
                </c:pt>
                <c:pt idx="331">
                  <c:v>-6.2715173224403035E-3</c:v>
                </c:pt>
                <c:pt idx="332">
                  <c:v>-6.2710573546761557E-3</c:v>
                </c:pt>
                <c:pt idx="333">
                  <c:v>-6.2389948958223107E-3</c:v>
                </c:pt>
                <c:pt idx="334">
                  <c:v>-6.2362080323101199E-3</c:v>
                </c:pt>
                <c:pt idx="335">
                  <c:v>-6.2359915768916974E-3</c:v>
                </c:pt>
                <c:pt idx="336">
                  <c:v>-6.2306613622130419E-3</c:v>
                </c:pt>
                <c:pt idx="337">
                  <c:v>-6.2299578821031687E-3</c:v>
                </c:pt>
                <c:pt idx="338">
                  <c:v>-6.2297414266847453E-3</c:v>
                </c:pt>
                <c:pt idx="339">
                  <c:v>-6.2294979143390199E-3</c:v>
                </c:pt>
                <c:pt idx="340">
                  <c:v>-6.2292544019932946E-3</c:v>
                </c:pt>
                <c:pt idx="341">
                  <c:v>-6.2281180110465763E-3</c:v>
                </c:pt>
                <c:pt idx="342">
                  <c:v>-6.2269545631725553E-3</c:v>
                </c:pt>
                <c:pt idx="343">
                  <c:v>-6.2269275062452525E-3</c:v>
                </c:pt>
                <c:pt idx="344">
                  <c:v>-6.2267381077541328E-3</c:v>
                </c:pt>
                <c:pt idx="345">
                  <c:v>-6.2267110508268299E-3</c:v>
                </c:pt>
                <c:pt idx="346">
                  <c:v>-6.2264945954084074E-3</c:v>
                </c:pt>
                <c:pt idx="347">
                  <c:v>-6.2264675384811046E-3</c:v>
                </c:pt>
                <c:pt idx="348">
                  <c:v>-6.2262510830626812E-3</c:v>
                </c:pt>
                <c:pt idx="349">
                  <c:v>-6.2257911152985334E-3</c:v>
                </c:pt>
                <c:pt idx="350">
                  <c:v>-6.2250876351886602E-3</c:v>
                </c:pt>
                <c:pt idx="351">
                  <c:v>-6.2248711797702376E-3</c:v>
                </c:pt>
                <c:pt idx="352">
                  <c:v>-6.2248441228429348E-3</c:v>
                </c:pt>
                <c:pt idx="353">
                  <c:v>-6.2246547243518151E-3</c:v>
                </c:pt>
                <c:pt idx="354">
                  <c:v>-6.2246276674245123E-3</c:v>
                </c:pt>
                <c:pt idx="355">
                  <c:v>-6.2223007716764693E-3</c:v>
                </c:pt>
                <c:pt idx="356">
                  <c:v>-6.2218678608396243E-3</c:v>
                </c:pt>
                <c:pt idx="357">
                  <c:v>-6.2218408039123214E-3</c:v>
                </c:pt>
                <c:pt idx="358">
                  <c:v>-6.2214078930754764E-3</c:v>
                </c:pt>
                <c:pt idx="359">
                  <c:v>-6.221394364611825E-3</c:v>
                </c:pt>
                <c:pt idx="360">
                  <c:v>-6.2211643807297511E-3</c:v>
                </c:pt>
                <c:pt idx="361">
                  <c:v>-6.2206773560383004E-3</c:v>
                </c:pt>
                <c:pt idx="362">
                  <c:v>-6.2204879575471807E-3</c:v>
                </c:pt>
                <c:pt idx="363">
                  <c:v>-6.2204609006198779E-3</c:v>
                </c:pt>
                <c:pt idx="364">
                  <c:v>-6.2188374849817081E-3</c:v>
                </c:pt>
                <c:pt idx="365">
                  <c:v>-6.2163211907425454E-3</c:v>
                </c:pt>
                <c:pt idx="366">
                  <c:v>-6.2128308471204813E-3</c:v>
                </c:pt>
                <c:pt idx="367">
                  <c:v>-6.2128037901931785E-3</c:v>
                </c:pt>
                <c:pt idx="368">
                  <c:v>-6.212587334774756E-3</c:v>
                </c:pt>
                <c:pt idx="369">
                  <c:v>-6.2103145528813195E-3</c:v>
                </c:pt>
                <c:pt idx="370">
                  <c:v>-6.2096110727714454E-3</c:v>
                </c:pt>
                <c:pt idx="371">
                  <c:v>-6.2096110727714454E-3</c:v>
                </c:pt>
                <c:pt idx="372">
                  <c:v>-6.2095569589168398E-3</c:v>
                </c:pt>
                <c:pt idx="373">
                  <c:v>-6.2093946173530229E-3</c:v>
                </c:pt>
                <c:pt idx="374">
                  <c:v>-6.2093675604257201E-3</c:v>
                </c:pt>
                <c:pt idx="375">
                  <c:v>-6.2093405034984173E-3</c:v>
                </c:pt>
                <c:pt idx="376">
                  <c:v>-6.2091240480799947E-3</c:v>
                </c:pt>
                <c:pt idx="377">
                  <c:v>-6.2084205679701215E-3</c:v>
                </c:pt>
                <c:pt idx="378">
                  <c:v>-6.2070136077503751E-3</c:v>
                </c:pt>
                <c:pt idx="379">
                  <c:v>-6.2068242092592554E-3</c:v>
                </c:pt>
                <c:pt idx="380">
                  <c:v>-6.2067971523319526E-3</c:v>
                </c:pt>
                <c:pt idx="381">
                  <c:v>-6.2040644026743674E-3</c:v>
                </c:pt>
                <c:pt idx="382">
                  <c:v>-6.2040373457470646E-3</c:v>
                </c:pt>
                <c:pt idx="383">
                  <c:v>-6.203117410218768E-3</c:v>
                </c:pt>
                <c:pt idx="384">
                  <c:v>-6.2030903532914652E-3</c:v>
                </c:pt>
                <c:pt idx="385">
                  <c:v>-6.2012504822348737E-3</c:v>
                </c:pt>
                <c:pt idx="386">
                  <c:v>-6.2007905144707259E-3</c:v>
                </c:pt>
                <c:pt idx="387">
                  <c:v>-6.2001140912881555E-3</c:v>
                </c:pt>
                <c:pt idx="388">
                  <c:v>-6.1994376681055842E-3</c:v>
                </c:pt>
                <c:pt idx="389">
                  <c:v>-6.1994106111782814E-3</c:v>
                </c:pt>
                <c:pt idx="390">
                  <c:v>-6.1980307078858378E-3</c:v>
                </c:pt>
                <c:pt idx="391">
                  <c:v>-6.1980307078858378E-3</c:v>
                </c:pt>
                <c:pt idx="392">
                  <c:v>-6.1978142524674153E-3</c:v>
                </c:pt>
                <c:pt idx="393">
                  <c:v>-6.1978142524674153E-3</c:v>
                </c:pt>
                <c:pt idx="394">
                  <c:v>-6.1977871955401125E-3</c:v>
                </c:pt>
                <c:pt idx="395">
                  <c:v>-6.19757074012169E-3</c:v>
                </c:pt>
                <c:pt idx="396">
                  <c:v>-6.1975572116580386E-3</c:v>
                </c:pt>
                <c:pt idx="397">
                  <c:v>-6.1973542847032674E-3</c:v>
                </c:pt>
                <c:pt idx="398">
                  <c:v>-6.1973272277759646E-3</c:v>
                </c:pt>
                <c:pt idx="399">
                  <c:v>-6.1968672600118159E-3</c:v>
                </c:pt>
                <c:pt idx="400">
                  <c:v>-6.1968402030845131E-3</c:v>
                </c:pt>
                <c:pt idx="401">
                  <c:v>-6.1961908368292455E-3</c:v>
                </c:pt>
                <c:pt idx="402">
                  <c:v>-6.1961637799019427E-3</c:v>
                </c:pt>
                <c:pt idx="403">
                  <c:v>-6.1945403642637738E-3</c:v>
                </c:pt>
                <c:pt idx="404">
                  <c:v>-6.1943239088453513E-3</c:v>
                </c:pt>
                <c:pt idx="405">
                  <c:v>-6.1942968519180484E-3</c:v>
                </c:pt>
                <c:pt idx="406">
                  <c:v>-6.1941074534269287E-3</c:v>
                </c:pt>
                <c:pt idx="407">
                  <c:v>-6.1938639410812034E-3</c:v>
                </c:pt>
                <c:pt idx="408">
                  <c:v>-6.1917805576788857E-3</c:v>
                </c:pt>
                <c:pt idx="409">
                  <c:v>-6.1915370453331604E-3</c:v>
                </c:pt>
                <c:pt idx="410">
                  <c:v>-6.1913205899147379E-3</c:v>
                </c:pt>
                <c:pt idx="411">
                  <c:v>-6.188533726402547E-3</c:v>
                </c:pt>
                <c:pt idx="412">
                  <c:v>-6.1478942215937079E-3</c:v>
                </c:pt>
                <c:pt idx="413">
                  <c:v>-6.14743425382956E-3</c:v>
                </c:pt>
                <c:pt idx="414">
                  <c:v>-6.1472177984111366E-3</c:v>
                </c:pt>
                <c:pt idx="415">
                  <c:v>-6.1471907414838338E-3</c:v>
                </c:pt>
                <c:pt idx="416">
                  <c:v>-6.146730773719686E-3</c:v>
                </c:pt>
                <c:pt idx="417">
                  <c:v>-6.1462708059555381E-3</c:v>
                </c:pt>
                <c:pt idx="418">
                  <c:v>-6.1448909026630945E-3</c:v>
                </c:pt>
                <c:pt idx="419">
                  <c:v>-6.1437274547890726E-3</c:v>
                </c:pt>
                <c:pt idx="420">
                  <c:v>-6.1418605268051783E-3</c:v>
                </c:pt>
                <c:pt idx="421">
                  <c:v>-6.1411841036226079E-3</c:v>
                </c:pt>
                <c:pt idx="422">
                  <c:v>-6.1411570466953051E-3</c:v>
                </c:pt>
                <c:pt idx="423">
                  <c:v>-6.1409405912768826E-3</c:v>
                </c:pt>
                <c:pt idx="424">
                  <c:v>-6.1406970789311573E-3</c:v>
                </c:pt>
                <c:pt idx="425">
                  <c:v>-6.1397771434028607E-3</c:v>
                </c:pt>
                <c:pt idx="426">
                  <c:v>-6.1376937600005439E-3</c:v>
                </c:pt>
                <c:pt idx="427">
                  <c:v>-6.1370173368179726E-3</c:v>
                </c:pt>
                <c:pt idx="428">
                  <c:v>-6.1369902798906698E-3</c:v>
                </c:pt>
                <c:pt idx="429">
                  <c:v>-6.1351774657613812E-3</c:v>
                </c:pt>
                <c:pt idx="430">
                  <c:v>-6.1344469287242052E-3</c:v>
                </c:pt>
                <c:pt idx="431">
                  <c:v>-6.1342575302330855E-3</c:v>
                </c:pt>
                <c:pt idx="432">
                  <c:v>-6.1335269931959086E-3</c:v>
                </c:pt>
                <c:pt idx="433">
                  <c:v>-6.1330940823590635E-3</c:v>
                </c:pt>
                <c:pt idx="434">
                  <c:v>-6.1312000974478665E-3</c:v>
                </c:pt>
                <c:pt idx="435">
                  <c:v>-6.1296037387369995E-3</c:v>
                </c:pt>
                <c:pt idx="436">
                  <c:v>-6.1281967785172531E-3</c:v>
                </c:pt>
                <c:pt idx="437">
                  <c:v>-6.1279803230988306E-3</c:v>
                </c:pt>
                <c:pt idx="438">
                  <c:v>-6.127060387570534E-3</c:v>
                </c:pt>
                <c:pt idx="439">
                  <c:v>-6.1263839643879636E-3</c:v>
                </c:pt>
                <c:pt idx="440">
                  <c:v>-6.1261404520422382E-3</c:v>
                </c:pt>
                <c:pt idx="441">
                  <c:v>-6.1252205165139425E-3</c:v>
                </c:pt>
                <c:pt idx="442">
                  <c:v>-6.1247605487497947E-3</c:v>
                </c:pt>
                <c:pt idx="443">
                  <c:v>-6.1247334918224918E-3</c:v>
                </c:pt>
                <c:pt idx="444">
                  <c:v>-6.1226501084201742E-3</c:v>
                </c:pt>
                <c:pt idx="445">
                  <c:v>-6.1222171975833291E-3</c:v>
                </c:pt>
                <c:pt idx="446">
                  <c:v>-6.1222171975833291E-3</c:v>
                </c:pt>
                <c:pt idx="447">
                  <c:v>-6.1222036691196777E-3</c:v>
                </c:pt>
                <c:pt idx="448">
                  <c:v>-6.1222036691196777E-3</c:v>
                </c:pt>
                <c:pt idx="449">
                  <c:v>-6.1201338141810115E-3</c:v>
                </c:pt>
                <c:pt idx="450">
                  <c:v>-6.1201067572537087E-3</c:v>
                </c:pt>
                <c:pt idx="451">
                  <c:v>-6.1196467894895608E-3</c:v>
                </c:pt>
                <c:pt idx="452">
                  <c:v>-6.1189433093796876E-3</c:v>
                </c:pt>
                <c:pt idx="453">
                  <c:v>-6.1187268539612651E-3</c:v>
                </c:pt>
                <c:pt idx="454">
                  <c:v>-6.1159670473763771E-3</c:v>
                </c:pt>
                <c:pt idx="455">
                  <c:v>-6.1157505919579545E-3</c:v>
                </c:pt>
                <c:pt idx="456">
                  <c:v>-6.1157370634943031E-3</c:v>
                </c:pt>
                <c:pt idx="457">
                  <c:v>-6.1155070796122292E-3</c:v>
                </c:pt>
                <c:pt idx="458">
                  <c:v>-6.1152906241938067E-3</c:v>
                </c:pt>
                <c:pt idx="459">
                  <c:v>-6.1145600871566307E-3</c:v>
                </c:pt>
                <c:pt idx="460">
                  <c:v>-6.1134236962099115E-3</c:v>
                </c:pt>
                <c:pt idx="461">
                  <c:v>-6.1131801838641862E-3</c:v>
                </c:pt>
                <c:pt idx="462">
                  <c:v>-6.1125037606816158E-3</c:v>
                </c:pt>
                <c:pt idx="463">
                  <c:v>-6.1120167359901651E-3</c:v>
                </c:pt>
                <c:pt idx="464">
                  <c:v>-6.1113403128075948E-3</c:v>
                </c:pt>
                <c:pt idx="465">
                  <c:v>-6.1060100981289384E-3</c:v>
                </c:pt>
                <c:pt idx="466">
                  <c:v>-6.1057665857832131E-3</c:v>
                </c:pt>
                <c:pt idx="467">
                  <c:v>-6.1043866824907686E-3</c:v>
                </c:pt>
                <c:pt idx="468">
                  <c:v>-6.0642071454460773E-3</c:v>
                </c:pt>
                <c:pt idx="469">
                  <c:v>-6.0628272421536337E-3</c:v>
                </c:pt>
                <c:pt idx="470">
                  <c:v>-6.0616637942796127E-3</c:v>
                </c:pt>
                <c:pt idx="471">
                  <c:v>-6.0598239232230204E-3</c:v>
                </c:pt>
                <c:pt idx="472">
                  <c:v>-6.0597968662957176E-3</c:v>
                </c:pt>
                <c:pt idx="473">
                  <c:v>-6.0586334184216965E-3</c:v>
                </c:pt>
                <c:pt idx="474">
                  <c:v>-6.0556300994910831E-3</c:v>
                </c:pt>
                <c:pt idx="475">
                  <c:v>-6.0528432359788923E-3</c:v>
                </c:pt>
                <c:pt idx="476">
                  <c:v>-6.0512468772680253E-3</c:v>
                </c:pt>
                <c:pt idx="477">
                  <c:v>-6.0510033649223E-3</c:v>
                </c:pt>
                <c:pt idx="478">
                  <c:v>-6.0502998848124268E-3</c:v>
                </c:pt>
                <c:pt idx="479">
                  <c:v>-6.0495964047025536E-3</c:v>
                </c:pt>
                <c:pt idx="480">
                  <c:v>-6.0468365981176655E-3</c:v>
                </c:pt>
                <c:pt idx="481">
                  <c:v>-6.0461331180077923E-3</c:v>
                </c:pt>
                <c:pt idx="482">
                  <c:v>-6.0459166625893698E-3</c:v>
                </c:pt>
                <c:pt idx="483">
                  <c:v>-6.0366902503791071E-3</c:v>
                </c:pt>
                <c:pt idx="484">
                  <c:v>-6.0355403309687375E-3</c:v>
                </c:pt>
                <c:pt idx="485">
                  <c:v>-6.0355268025050861E-3</c:v>
                </c:pt>
                <c:pt idx="486">
                  <c:v>-6.0355132740414347E-3</c:v>
                </c:pt>
                <c:pt idx="487">
                  <c:v>-6.0354997455777833E-3</c:v>
                </c:pt>
                <c:pt idx="488">
                  <c:v>-6.0354862171141319E-3</c:v>
                </c:pt>
                <c:pt idx="489">
                  <c:v>-5.9719430233434526E-3</c:v>
                </c:pt>
                <c:pt idx="490">
                  <c:v>-5.9539231097597732E-3</c:v>
                </c:pt>
                <c:pt idx="491">
                  <c:v>-5.9539231097597732E-3</c:v>
                </c:pt>
                <c:pt idx="492">
                  <c:v>-5.9539231097597732E-3</c:v>
                </c:pt>
                <c:pt idx="493">
                  <c:v>-5.9441961443944084E-3</c:v>
                </c:pt>
                <c:pt idx="494">
                  <c:v>-5.9377160103053824E-3</c:v>
                </c:pt>
                <c:pt idx="495">
                  <c:v>-5.8857125960293574E-3</c:v>
                </c:pt>
                <c:pt idx="496">
                  <c:v>-5.8697760658479948E-3</c:v>
                </c:pt>
                <c:pt idx="497">
                  <c:v>-5.8679361947914033E-3</c:v>
                </c:pt>
                <c:pt idx="498">
                  <c:v>-5.8679361947914033E-3</c:v>
                </c:pt>
                <c:pt idx="499">
                  <c:v>-5.8679091378641005E-3</c:v>
                </c:pt>
                <c:pt idx="500">
                  <c:v>-5.8679091378641005E-3</c:v>
                </c:pt>
                <c:pt idx="501">
                  <c:v>-5.8598191166005561E-3</c:v>
                </c:pt>
                <c:pt idx="502">
                  <c:v>-5.8598191166005561E-3</c:v>
                </c:pt>
                <c:pt idx="503">
                  <c:v>-5.8593591488364082E-3</c:v>
                </c:pt>
                <c:pt idx="504">
                  <c:v>-5.858655668726535E-3</c:v>
                </c:pt>
                <c:pt idx="505">
                  <c:v>-5.8586421402628836E-3</c:v>
                </c:pt>
                <c:pt idx="506">
                  <c:v>-5.8586286117992322E-3</c:v>
                </c:pt>
                <c:pt idx="507">
                  <c:v>-5.8078292307881833E-3</c:v>
                </c:pt>
                <c:pt idx="508">
                  <c:v>-5.804595927975496E-3</c:v>
                </c:pt>
                <c:pt idx="509">
                  <c:v>-5.7858454773546397E-3</c:v>
                </c:pt>
                <c:pt idx="510">
                  <c:v>-5.784925541826344E-3</c:v>
                </c:pt>
                <c:pt idx="511">
                  <c:v>-5.7779177976549122E-3</c:v>
                </c:pt>
                <c:pt idx="512">
                  <c:v>-5.7779042691912608E-3</c:v>
                </c:pt>
                <c:pt idx="513">
                  <c:v>-5.7778907407276094E-3</c:v>
                </c:pt>
                <c:pt idx="514">
                  <c:v>-5.7705853703558475E-3</c:v>
                </c:pt>
                <c:pt idx="515">
                  <c:v>-5.7687454992992561E-3</c:v>
                </c:pt>
                <c:pt idx="516">
                  <c:v>-5.7629553168564518E-3</c:v>
                </c:pt>
                <c:pt idx="517">
                  <c:v>-5.7204353556000662E-3</c:v>
                </c:pt>
                <c:pt idx="518">
                  <c:v>-5.7204218271364148E-3</c:v>
                </c:pt>
                <c:pt idx="519">
                  <c:v>-5.7181219883156746E-3</c:v>
                </c:pt>
                <c:pt idx="520">
                  <c:v>-5.7088414622508072E-3</c:v>
                </c:pt>
                <c:pt idx="521">
                  <c:v>-5.7058652002474966E-3</c:v>
                </c:pt>
                <c:pt idx="522">
                  <c:v>-5.7042417846093268E-3</c:v>
                </c:pt>
                <c:pt idx="523">
                  <c:v>-5.7035653614267564E-3</c:v>
                </c:pt>
                <c:pt idx="524">
                  <c:v>-5.7023748566254326E-3</c:v>
                </c:pt>
                <c:pt idx="525">
                  <c:v>-5.7016984334428613E-3</c:v>
                </c:pt>
                <c:pt idx="526">
                  <c:v>-5.7011031810421994E-3</c:v>
                </c:pt>
                <c:pt idx="527">
                  <c:v>-5.7010761241148965E-3</c:v>
                </c:pt>
                <c:pt idx="528">
                  <c:v>-5.6998991477772241E-3</c:v>
                </c:pt>
                <c:pt idx="529">
                  <c:v>-5.6901451254845565E-3</c:v>
                </c:pt>
                <c:pt idx="530">
                  <c:v>-5.6769278164971277E-3</c:v>
                </c:pt>
                <c:pt idx="531">
                  <c:v>-5.6769142880334763E-3</c:v>
                </c:pt>
                <c:pt idx="532">
                  <c:v>-5.6753044008589579E-3</c:v>
                </c:pt>
                <c:pt idx="533">
                  <c:v>-5.6343807983134393E-3</c:v>
                </c:pt>
                <c:pt idx="534">
                  <c:v>-5.6246403044844231E-3</c:v>
                </c:pt>
                <c:pt idx="535">
                  <c:v>-5.6118694347974908E-3</c:v>
                </c:pt>
                <c:pt idx="536">
                  <c:v>-5.6118559063338394E-3</c:v>
                </c:pt>
                <c:pt idx="537">
                  <c:v>-5.611842377870188E-3</c:v>
                </c:pt>
                <c:pt idx="538">
                  <c:v>-5.6043205520800035E-3</c:v>
                </c:pt>
                <c:pt idx="539">
                  <c:v>-5.5478527447990131E-3</c:v>
                </c:pt>
                <c:pt idx="540">
                  <c:v>-5.5471492646891399E-3</c:v>
                </c:pt>
                <c:pt idx="541">
                  <c:v>-5.5471492646891399E-3</c:v>
                </c:pt>
                <c:pt idx="542">
                  <c:v>-5.5471357362254885E-3</c:v>
                </c:pt>
                <c:pt idx="543">
                  <c:v>-5.5471357362254885E-3</c:v>
                </c:pt>
                <c:pt idx="544">
                  <c:v>-5.5471222077618371E-3</c:v>
                </c:pt>
                <c:pt idx="545">
                  <c:v>-5.5471222077618371E-3</c:v>
                </c:pt>
                <c:pt idx="546">
                  <c:v>-5.5390321864982927E-3</c:v>
                </c:pt>
                <c:pt idx="547">
                  <c:v>-5.5390186580346413E-3</c:v>
                </c:pt>
                <c:pt idx="548">
                  <c:v>-5.5390051295709898E-3</c:v>
                </c:pt>
                <c:pt idx="549">
                  <c:v>-5.5333772886920025E-3</c:v>
                </c:pt>
                <c:pt idx="550">
                  <c:v>-5.5247190719550998E-3</c:v>
                </c:pt>
                <c:pt idx="551">
                  <c:v>-5.5247055434914484E-3</c:v>
                </c:pt>
                <c:pt idx="552">
                  <c:v>-5.524692015027797E-3</c:v>
                </c:pt>
                <c:pt idx="553">
                  <c:v>-5.5227439162619935E-3</c:v>
                </c:pt>
                <c:pt idx="554">
                  <c:v>-5.5220674930794231E-3</c:v>
                </c:pt>
                <c:pt idx="555">
                  <c:v>-5.5206605328596758E-3</c:v>
                </c:pt>
                <c:pt idx="556">
                  <c:v>-5.5199570527498026E-3</c:v>
                </c:pt>
                <c:pt idx="557">
                  <c:v>-5.5194970849856547E-3</c:v>
                </c:pt>
                <c:pt idx="558">
                  <c:v>-5.517210774628566E-3</c:v>
                </c:pt>
                <c:pt idx="559">
                  <c:v>-5.5167372784007667E-3</c:v>
                </c:pt>
                <c:pt idx="560">
                  <c:v>-5.4566438428611981E-3</c:v>
                </c:pt>
                <c:pt idx="561">
                  <c:v>-5.4566167859338953E-3</c:v>
                </c:pt>
                <c:pt idx="562">
                  <c:v>-5.4565897290065925E-3</c:v>
                </c:pt>
                <c:pt idx="563">
                  <c:v>-5.4565762005429411E-3</c:v>
                </c:pt>
                <c:pt idx="564">
                  <c:v>-5.448634992379563E-3</c:v>
                </c:pt>
                <c:pt idx="565">
                  <c:v>-5.4486214639159116E-3</c:v>
                </c:pt>
                <c:pt idx="566">
                  <c:v>-5.4486079354522602E-3</c:v>
                </c:pt>
                <c:pt idx="567">
                  <c:v>-5.4481750246154152E-3</c:v>
                </c:pt>
                <c:pt idx="568">
                  <c:v>-5.4481614961517637E-3</c:v>
                </c:pt>
                <c:pt idx="569">
                  <c:v>-5.4479585691969918E-3</c:v>
                </c:pt>
                <c:pt idx="570">
                  <c:v>-5.4479450407333404E-3</c:v>
                </c:pt>
                <c:pt idx="571">
                  <c:v>-5.4479315122696889E-3</c:v>
                </c:pt>
                <c:pt idx="572">
                  <c:v>-5.4471198044506045E-3</c:v>
                </c:pt>
                <c:pt idx="573">
                  <c:v>-5.4453205187849673E-3</c:v>
                </c:pt>
                <c:pt idx="574">
                  <c:v>-5.4436024039012376E-3</c:v>
                </c:pt>
                <c:pt idx="575">
                  <c:v>-5.4383533600044897E-3</c:v>
                </c:pt>
                <c:pt idx="576">
                  <c:v>-5.4314267866149672E-3</c:v>
                </c:pt>
                <c:pt idx="577">
                  <c:v>-5.4311832742692419E-3</c:v>
                </c:pt>
                <c:pt idx="578">
                  <c:v>-5.4309668188508194E-3</c:v>
                </c:pt>
                <c:pt idx="579">
                  <c:v>-5.4223897728958251E-3</c:v>
                </c:pt>
                <c:pt idx="580">
                  <c:v>-5.4222003744047054E-3</c:v>
                </c:pt>
                <c:pt idx="581">
                  <c:v>-5.4219298051316773E-3</c:v>
                </c:pt>
                <c:pt idx="582">
                  <c:v>-5.4128927914125343E-3</c:v>
                </c:pt>
                <c:pt idx="583">
                  <c:v>-5.3801403809124676E-3</c:v>
                </c:pt>
                <c:pt idx="584">
                  <c:v>-5.3794369008025944E-3</c:v>
                </c:pt>
                <c:pt idx="585">
                  <c:v>-5.3786116645198577E-3</c:v>
                </c:pt>
                <c:pt idx="586">
                  <c:v>-5.3786116645198577E-3</c:v>
                </c:pt>
                <c:pt idx="587">
                  <c:v>-5.3785981360562063E-3</c:v>
                </c:pt>
                <c:pt idx="588">
                  <c:v>-5.3770829481272486E-3</c:v>
                </c:pt>
                <c:pt idx="589">
                  <c:v>-5.3770694196635972E-3</c:v>
                </c:pt>
                <c:pt idx="590">
                  <c:v>-5.3770558911999458E-3</c:v>
                </c:pt>
                <c:pt idx="591">
                  <c:v>-5.3737549460690015E-3</c:v>
                </c:pt>
                <c:pt idx="592">
                  <c:v>-5.3737414176053501E-3</c:v>
                </c:pt>
                <c:pt idx="593">
                  <c:v>-5.3622016381106958E-3</c:v>
                </c:pt>
                <c:pt idx="594">
                  <c:v>-5.3621881096470444E-3</c:v>
                </c:pt>
                <c:pt idx="595">
                  <c:v>-5.3606999786453896E-3</c:v>
                </c:pt>
                <c:pt idx="596">
                  <c:v>-5.3584001398246494E-3</c:v>
                </c:pt>
                <c:pt idx="597">
                  <c:v>-5.3577101881784276E-3</c:v>
                </c:pt>
                <c:pt idx="598">
                  <c:v>-5.3576966597147762E-3</c:v>
                </c:pt>
                <c:pt idx="599">
                  <c:v>-5.3535028359828389E-3</c:v>
                </c:pt>
                <c:pt idx="600">
                  <c:v>-5.3527993558729649E-3</c:v>
                </c:pt>
                <c:pt idx="601">
                  <c:v>-5.3526099573818452E-3</c:v>
                </c:pt>
                <c:pt idx="602">
                  <c:v>-5.3519335341992748E-3</c:v>
                </c:pt>
                <c:pt idx="603">
                  <c:v>-5.3519335341992748E-3</c:v>
                </c:pt>
                <c:pt idx="604">
                  <c:v>-5.3512300540894016E-3</c:v>
                </c:pt>
                <c:pt idx="605">
                  <c:v>-5.3512300540894016E-3</c:v>
                </c:pt>
                <c:pt idx="606">
                  <c:v>-5.3483079059406967E-3</c:v>
                </c:pt>
                <c:pt idx="607">
                  <c:v>-5.3482943774770452E-3</c:v>
                </c:pt>
                <c:pt idx="608">
                  <c:v>-5.3482808490133938E-3</c:v>
                </c:pt>
                <c:pt idx="609">
                  <c:v>-5.2809632138839718E-3</c:v>
                </c:pt>
                <c:pt idx="610">
                  <c:v>-5.280936156956669E-3</c:v>
                </c:pt>
                <c:pt idx="611">
                  <c:v>-5.2667042131953837E-3</c:v>
                </c:pt>
                <c:pt idx="612">
                  <c:v>-5.2587494765683543E-3</c:v>
                </c:pt>
                <c:pt idx="613">
                  <c:v>-5.1974114223728553E-3</c:v>
                </c:pt>
                <c:pt idx="614">
                  <c:v>-5.1914588983662351E-3</c:v>
                </c:pt>
                <c:pt idx="615">
                  <c:v>-5.1881038393806851E-3</c:v>
                </c:pt>
                <c:pt idx="616">
                  <c:v>-5.1880903109170337E-3</c:v>
                </c:pt>
                <c:pt idx="617">
                  <c:v>-5.1870892046068286E-3</c:v>
                </c:pt>
                <c:pt idx="618">
                  <c:v>-5.1870756761431772E-3</c:v>
                </c:pt>
                <c:pt idx="619">
                  <c:v>-5.1836394463757188E-3</c:v>
                </c:pt>
                <c:pt idx="620">
                  <c:v>-5.1836259179120674E-3</c:v>
                </c:pt>
                <c:pt idx="621">
                  <c:v>-5.1073389113817595E-3</c:v>
                </c:pt>
                <c:pt idx="622">
                  <c:v>-5.106892472081263E-3</c:v>
                </c:pt>
                <c:pt idx="623">
                  <c:v>-5.1068789436176116E-3</c:v>
                </c:pt>
                <c:pt idx="624">
                  <c:v>-5.1068654151539602E-3</c:v>
                </c:pt>
                <c:pt idx="625">
                  <c:v>-5.1068518866903088E-3</c:v>
                </c:pt>
                <c:pt idx="626">
                  <c:v>-5.1060401788712243E-3</c:v>
                </c:pt>
                <c:pt idx="627">
                  <c:v>-5.1058101949891504E-3</c:v>
                </c:pt>
                <c:pt idx="628">
                  <c:v>-5.105796666525499E-3</c:v>
                </c:pt>
                <c:pt idx="629">
                  <c:v>-5.1042814785965404E-3</c:v>
                </c:pt>
                <c:pt idx="630">
                  <c:v>-5.0306054655509551E-3</c:v>
                </c:pt>
                <c:pt idx="631">
                  <c:v>-5.0231918674699819E-3</c:v>
                </c:pt>
                <c:pt idx="632">
                  <c:v>-5.0231918674699819E-3</c:v>
                </c:pt>
                <c:pt idx="633">
                  <c:v>-5.0231783390063305E-3</c:v>
                </c:pt>
                <c:pt idx="634">
                  <c:v>-5.0231648105426791E-3</c:v>
                </c:pt>
                <c:pt idx="635">
                  <c:v>-5.0231648105426791E-3</c:v>
                </c:pt>
                <c:pt idx="636">
                  <c:v>-5.0222719319416853E-3</c:v>
                </c:pt>
                <c:pt idx="637">
                  <c:v>-5.0179834089641882E-3</c:v>
                </c:pt>
                <c:pt idx="638">
                  <c:v>-5.0179834089641882E-3</c:v>
                </c:pt>
                <c:pt idx="639">
                  <c:v>-5.0179698805005368E-3</c:v>
                </c:pt>
                <c:pt idx="640">
                  <c:v>-5.0179698805005368E-3</c:v>
                </c:pt>
                <c:pt idx="641">
                  <c:v>-5.0179698805005368E-3</c:v>
                </c:pt>
                <c:pt idx="642">
                  <c:v>-5.0179698805005368E-3</c:v>
                </c:pt>
                <c:pt idx="643">
                  <c:v>-5.0179563520368854E-3</c:v>
                </c:pt>
                <c:pt idx="644">
                  <c:v>-5.0179563520368854E-3</c:v>
                </c:pt>
                <c:pt idx="645">
                  <c:v>-5.0179563520368854E-3</c:v>
                </c:pt>
                <c:pt idx="646">
                  <c:v>-5.0179563520368854E-3</c:v>
                </c:pt>
                <c:pt idx="647">
                  <c:v>-5.017942823573234E-3</c:v>
                </c:pt>
                <c:pt idx="648">
                  <c:v>-5.0179292951095826E-3</c:v>
                </c:pt>
                <c:pt idx="649">
                  <c:v>-5.0179157666459312E-3</c:v>
                </c:pt>
                <c:pt idx="650">
                  <c:v>-5.0170228880449383E-3</c:v>
                </c:pt>
                <c:pt idx="651">
                  <c:v>-5.0170093595812868E-3</c:v>
                </c:pt>
                <c:pt idx="652">
                  <c:v>-5.0169958311176354E-3</c:v>
                </c:pt>
                <c:pt idx="653">
                  <c:v>-5.016982302653984E-3</c:v>
                </c:pt>
                <c:pt idx="654">
                  <c:v>-5.0123420396215495E-3</c:v>
                </c:pt>
                <c:pt idx="655">
                  <c:v>-5.0118685433937502E-3</c:v>
                </c:pt>
                <c:pt idx="656">
                  <c:v>-5.0118685433937502E-3</c:v>
                </c:pt>
                <c:pt idx="657">
                  <c:v>-5.0118550149300988E-3</c:v>
                </c:pt>
                <c:pt idx="658">
                  <c:v>-5.0118550149300988E-3</c:v>
                </c:pt>
                <c:pt idx="659">
                  <c:v>-5.0118414864664474E-3</c:v>
                </c:pt>
                <c:pt idx="660">
                  <c:v>-5.0118414864664474E-3</c:v>
                </c:pt>
                <c:pt idx="661">
                  <c:v>-5.0116250310480248E-3</c:v>
                </c:pt>
                <c:pt idx="662">
                  <c:v>-5.0116115025843734E-3</c:v>
                </c:pt>
                <c:pt idx="663">
                  <c:v>-5.0095416476457072E-3</c:v>
                </c:pt>
                <c:pt idx="664">
                  <c:v>-5.0095416476457072E-3</c:v>
                </c:pt>
                <c:pt idx="665">
                  <c:v>-5.0095281191820558E-3</c:v>
                </c:pt>
                <c:pt idx="666">
                  <c:v>-5.0095281191820558E-3</c:v>
                </c:pt>
                <c:pt idx="667">
                  <c:v>-5.0095145907184044E-3</c:v>
                </c:pt>
                <c:pt idx="668">
                  <c:v>-5.0095145907184044E-3</c:v>
                </c:pt>
                <c:pt idx="669">
                  <c:v>-4.9480818372773464E-3</c:v>
                </c:pt>
                <c:pt idx="670">
                  <c:v>-4.9422916548345422E-3</c:v>
                </c:pt>
                <c:pt idx="671">
                  <c:v>-4.9420481424888169E-3</c:v>
                </c:pt>
                <c:pt idx="672">
                  <c:v>-4.9420481424888169E-3</c:v>
                </c:pt>
                <c:pt idx="673">
                  <c:v>-4.9420346140251654E-3</c:v>
                </c:pt>
                <c:pt idx="674">
                  <c:v>-4.9420346140251654E-3</c:v>
                </c:pt>
                <c:pt idx="675">
                  <c:v>-4.9408846946147958E-3</c:v>
                </c:pt>
                <c:pt idx="676">
                  <c:v>-4.9277891418002297E-3</c:v>
                </c:pt>
                <c:pt idx="677">
                  <c:v>-4.9277891418002297E-3</c:v>
                </c:pt>
                <c:pt idx="678">
                  <c:v>-4.9277620848729269E-3</c:v>
                </c:pt>
                <c:pt idx="679">
                  <c:v>-4.9277620848729269E-3</c:v>
                </c:pt>
                <c:pt idx="680">
                  <c:v>-4.9209978530472213E-3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A-44D1-AD01-5B038E9B4F79}"/>
            </c:ext>
          </c:extLst>
        </c:ser>
        <c:ser>
          <c:idx val="8"/>
          <c:order val="6"/>
          <c:tx>
            <c:strRef>
              <c:f>'Active 4'!$U$20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4'!$F$21:$F$701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'Active 4'!$U$21:$U$701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6A-44D1-AD01-5B038E9B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9752"/>
        <c:axId val="1"/>
      </c:scatterChart>
      <c:valAx>
        <c:axId val="846879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07210614421232"/>
              <c:y val="0.909698996655518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616797900262466E-3"/>
              <c:y val="0.37123745819397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9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553943552331549E-2"/>
          <c:y val="0.90301003344481601"/>
          <c:w val="0.77034217179545472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599105812220569"/>
          <c:y val="1.2121089365437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8.2828446236675818E-2"/>
          <c:w val="0.87779433681073027"/>
          <c:h val="0.80808240230903239"/>
        </c:manualLayout>
      </c:layout>
      <c:scatterChart>
        <c:scatterStyle val="lineMarker"/>
        <c:varyColors val="0"/>
        <c:ser>
          <c:idx val="2"/>
          <c:order val="0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ED-4120-88F3-595D37A25B73}"/>
            </c:ext>
          </c:extLst>
        </c:ser>
        <c:ser>
          <c:idx val="3"/>
          <c:order val="1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-4.6834383974783123E-3</c:v>
                </c:pt>
                <c:pt idx="735">
                  <c:v>-4.6431808004854247E-3</c:v>
                </c:pt>
                <c:pt idx="736">
                  <c:v>-8.5446640005102381E-3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D-4120-88F3-595D37A25B73}"/>
            </c:ext>
          </c:extLst>
        </c:ser>
        <c:ser>
          <c:idx val="4"/>
          <c:order val="2"/>
          <c:tx>
            <c:strRef>
              <c:f>Active!$L$20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ED-4120-88F3-595D37A25B73}"/>
            </c:ext>
          </c:extLst>
        </c:ser>
        <c:ser>
          <c:idx val="5"/>
          <c:order val="3"/>
          <c:tx>
            <c:strRef>
              <c:f>Active!$M$20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D-4120-88F3-595D37A25B73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plus>
            <c:minus>
              <c:numRef>
                <c:f>Active!$D$21:$D$910</c:f>
                <c:numCache>
                  <c:formatCode>General</c:formatCode>
                  <c:ptCount val="890"/>
                  <c:pt idx="5">
                    <c:v>3.0000000000000001E-5</c:v>
                  </c:pt>
                  <c:pt idx="6">
                    <c:v>3.0000000000000001E-5</c:v>
                  </c:pt>
                  <c:pt idx="7">
                    <c:v>5.0000000000000002E-5</c:v>
                  </c:pt>
                  <c:pt idx="8">
                    <c:v>3.0000000000000001E-5</c:v>
                  </c:pt>
                  <c:pt idx="9">
                    <c:v>2.0000000000000002E-5</c:v>
                  </c:pt>
                  <c:pt idx="12">
                    <c:v>2.0000000000000002E-5</c:v>
                  </c:pt>
                  <c:pt idx="13">
                    <c:v>2.0000000000000002E-5</c:v>
                  </c:pt>
                  <c:pt idx="30">
                    <c:v>1.2999999999999999E-4</c:v>
                  </c:pt>
                  <c:pt idx="37">
                    <c:v>1.1E-4</c:v>
                  </c:pt>
                  <c:pt idx="39">
                    <c:v>3.2000000000000003E-4</c:v>
                  </c:pt>
                  <c:pt idx="40">
                    <c:v>5.0000000000000002E-5</c:v>
                  </c:pt>
                  <c:pt idx="41">
                    <c:v>1.2999999999999999E-4</c:v>
                  </c:pt>
                  <c:pt idx="42">
                    <c:v>5.0000000000000002E-5</c:v>
                  </c:pt>
                  <c:pt idx="43">
                    <c:v>9.0000000000000006E-5</c:v>
                  </c:pt>
                  <c:pt idx="44">
                    <c:v>5.0000000000000002E-5</c:v>
                  </c:pt>
                  <c:pt idx="45">
                    <c:v>0</c:v>
                  </c:pt>
                  <c:pt idx="47">
                    <c:v>8.0000000000000007E-5</c:v>
                  </c:pt>
                  <c:pt idx="48">
                    <c:v>8.0000000000000007E-5</c:v>
                  </c:pt>
                  <c:pt idx="49">
                    <c:v>5.0000000000000001E-4</c:v>
                  </c:pt>
                  <c:pt idx="50">
                    <c:v>2.0000000000000001E-4</c:v>
                  </c:pt>
                  <c:pt idx="51">
                    <c:v>6.9999999999999999E-4</c:v>
                  </c:pt>
                  <c:pt idx="52">
                    <c:v>2E-3</c:v>
                  </c:pt>
                  <c:pt idx="53">
                    <c:v>1E-3</c:v>
                  </c:pt>
                  <c:pt idx="54">
                    <c:v>1E-3</c:v>
                  </c:pt>
                  <c:pt idx="55">
                    <c:v>2E-3</c:v>
                  </c:pt>
                  <c:pt idx="56">
                    <c:v>1E-3</c:v>
                  </c:pt>
                  <c:pt idx="57">
                    <c:v>2E-3</c:v>
                  </c:pt>
                  <c:pt idx="58">
                    <c:v>1E-3</c:v>
                  </c:pt>
                  <c:pt idx="59">
                    <c:v>2E-3</c:v>
                  </c:pt>
                  <c:pt idx="60">
                    <c:v>2E-3</c:v>
                  </c:pt>
                  <c:pt idx="62">
                    <c:v>1E-3</c:v>
                  </c:pt>
                  <c:pt idx="63">
                    <c:v>1E-3</c:v>
                  </c:pt>
                  <c:pt idx="64">
                    <c:v>2E-3</c:v>
                  </c:pt>
                  <c:pt idx="65">
                    <c:v>1E-3</c:v>
                  </c:pt>
                  <c:pt idx="66">
                    <c:v>1E-3</c:v>
                  </c:pt>
                  <c:pt idx="67">
                    <c:v>1E-3</c:v>
                  </c:pt>
                  <c:pt idx="68">
                    <c:v>2E-3</c:v>
                  </c:pt>
                  <c:pt idx="69">
                    <c:v>2E-3</c:v>
                  </c:pt>
                  <c:pt idx="70">
                    <c:v>1E-3</c:v>
                  </c:pt>
                  <c:pt idx="71">
                    <c:v>1E-3</c:v>
                  </c:pt>
                  <c:pt idx="72">
                    <c:v>1E-3</c:v>
                  </c:pt>
                  <c:pt idx="73">
                    <c:v>1E-3</c:v>
                  </c:pt>
                  <c:pt idx="74">
                    <c:v>2E-3</c:v>
                  </c:pt>
                  <c:pt idx="75">
                    <c:v>1E-3</c:v>
                  </c:pt>
                  <c:pt idx="76">
                    <c:v>1E-3</c:v>
                  </c:pt>
                  <c:pt idx="77">
                    <c:v>1E-3</c:v>
                  </c:pt>
                  <c:pt idx="78">
                    <c:v>1E-3</c:v>
                  </c:pt>
                  <c:pt idx="79">
                    <c:v>1E-3</c:v>
                  </c:pt>
                  <c:pt idx="80">
                    <c:v>1E-3</c:v>
                  </c:pt>
                  <c:pt idx="81">
                    <c:v>1E-3</c:v>
                  </c:pt>
                  <c:pt idx="82">
                    <c:v>1E-3</c:v>
                  </c:pt>
                  <c:pt idx="83">
                    <c:v>1E-3</c:v>
                  </c:pt>
                  <c:pt idx="84">
                    <c:v>1E-3</c:v>
                  </c:pt>
                  <c:pt idx="85">
                    <c:v>1E-3</c:v>
                  </c:pt>
                  <c:pt idx="86">
                    <c:v>1E-3</c:v>
                  </c:pt>
                  <c:pt idx="87">
                    <c:v>1E-3</c:v>
                  </c:pt>
                  <c:pt idx="88">
                    <c:v>1E-3</c:v>
                  </c:pt>
                  <c:pt idx="89">
                    <c:v>1E-3</c:v>
                  </c:pt>
                  <c:pt idx="90">
                    <c:v>1E-3</c:v>
                  </c:pt>
                  <c:pt idx="91">
                    <c:v>2E-3</c:v>
                  </c:pt>
                  <c:pt idx="92">
                    <c:v>1E-3</c:v>
                  </c:pt>
                  <c:pt idx="93">
                    <c:v>1E-3</c:v>
                  </c:pt>
                  <c:pt idx="94">
                    <c:v>1E-3</c:v>
                  </c:pt>
                  <c:pt idx="95">
                    <c:v>1E-3</c:v>
                  </c:pt>
                  <c:pt idx="96">
                    <c:v>1E-3</c:v>
                  </c:pt>
                  <c:pt idx="97">
                    <c:v>1E-3</c:v>
                  </c:pt>
                  <c:pt idx="98">
                    <c:v>1E-4</c:v>
                  </c:pt>
                  <c:pt idx="99">
                    <c:v>1E-4</c:v>
                  </c:pt>
                  <c:pt idx="100">
                    <c:v>1E-3</c:v>
                  </c:pt>
                  <c:pt idx="101">
                    <c:v>1E-3</c:v>
                  </c:pt>
                  <c:pt idx="102">
                    <c:v>1E-3</c:v>
                  </c:pt>
                  <c:pt idx="103">
                    <c:v>1E-3</c:v>
                  </c:pt>
                  <c:pt idx="104">
                    <c:v>1E-3</c:v>
                  </c:pt>
                  <c:pt idx="105">
                    <c:v>1E-3</c:v>
                  </c:pt>
                  <c:pt idx="106">
                    <c:v>2E-3</c:v>
                  </c:pt>
                  <c:pt idx="107">
                    <c:v>2E-3</c:v>
                  </c:pt>
                  <c:pt idx="108">
                    <c:v>1E-3</c:v>
                  </c:pt>
                  <c:pt idx="109">
                    <c:v>1E-3</c:v>
                  </c:pt>
                  <c:pt idx="110">
                    <c:v>1E-3</c:v>
                  </c:pt>
                  <c:pt idx="111">
                    <c:v>1E-3</c:v>
                  </c:pt>
                  <c:pt idx="112">
                    <c:v>1E-3</c:v>
                  </c:pt>
                  <c:pt idx="113">
                    <c:v>1E-3</c:v>
                  </c:pt>
                  <c:pt idx="114">
                    <c:v>1E-3</c:v>
                  </c:pt>
                  <c:pt idx="115">
                    <c:v>1E-3</c:v>
                  </c:pt>
                  <c:pt idx="116">
                    <c:v>1E-3</c:v>
                  </c:pt>
                  <c:pt idx="117">
                    <c:v>1E-3</c:v>
                  </c:pt>
                  <c:pt idx="118">
                    <c:v>1E-3</c:v>
                  </c:pt>
                  <c:pt idx="119">
                    <c:v>1E-3</c:v>
                  </c:pt>
                  <c:pt idx="120">
                    <c:v>1E-3</c:v>
                  </c:pt>
                  <c:pt idx="121">
                    <c:v>1E-3</c:v>
                  </c:pt>
                  <c:pt idx="122">
                    <c:v>1E-3</c:v>
                  </c:pt>
                  <c:pt idx="123">
                    <c:v>1E-3</c:v>
                  </c:pt>
                  <c:pt idx="124">
                    <c:v>1E-3</c:v>
                  </c:pt>
                  <c:pt idx="125">
                    <c:v>1E-3</c:v>
                  </c:pt>
                  <c:pt idx="126">
                    <c:v>1E-3</c:v>
                  </c:pt>
                  <c:pt idx="127">
                    <c:v>1E-3</c:v>
                  </c:pt>
                  <c:pt idx="128">
                    <c:v>1E-3</c:v>
                  </c:pt>
                  <c:pt idx="129">
                    <c:v>1E-3</c:v>
                  </c:pt>
                  <c:pt idx="130">
                    <c:v>1E-3</c:v>
                  </c:pt>
                  <c:pt idx="131">
                    <c:v>1E-3</c:v>
                  </c:pt>
                  <c:pt idx="132">
                    <c:v>1E-3</c:v>
                  </c:pt>
                  <c:pt idx="133">
                    <c:v>1E-3</c:v>
                  </c:pt>
                  <c:pt idx="134">
                    <c:v>1E-3</c:v>
                  </c:pt>
                  <c:pt idx="135">
                    <c:v>1E-3</c:v>
                  </c:pt>
                  <c:pt idx="136">
                    <c:v>1E-3</c:v>
                  </c:pt>
                  <c:pt idx="137">
                    <c:v>1E-3</c:v>
                  </c:pt>
                  <c:pt idx="138">
                    <c:v>1E-3</c:v>
                  </c:pt>
                  <c:pt idx="139">
                    <c:v>1E-3</c:v>
                  </c:pt>
                  <c:pt idx="140">
                    <c:v>1E-3</c:v>
                  </c:pt>
                  <c:pt idx="141">
                    <c:v>1E-3</c:v>
                  </c:pt>
                  <c:pt idx="142">
                    <c:v>1E-3</c:v>
                  </c:pt>
                  <c:pt idx="143">
                    <c:v>1E-3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1E-3</c:v>
                  </c:pt>
                  <c:pt idx="147">
                    <c:v>1E-3</c:v>
                  </c:pt>
                  <c:pt idx="148">
                    <c:v>1E-3</c:v>
                  </c:pt>
                  <c:pt idx="149">
                    <c:v>1E-3</c:v>
                  </c:pt>
                  <c:pt idx="150">
                    <c:v>1E-3</c:v>
                  </c:pt>
                  <c:pt idx="151">
                    <c:v>1E-3</c:v>
                  </c:pt>
                  <c:pt idx="152">
                    <c:v>1E-3</c:v>
                  </c:pt>
                  <c:pt idx="153">
                    <c:v>1E-3</c:v>
                  </c:pt>
                  <c:pt idx="154">
                    <c:v>1E-3</c:v>
                  </c:pt>
                  <c:pt idx="155">
                    <c:v>1E-3</c:v>
                  </c:pt>
                  <c:pt idx="156">
                    <c:v>1E-3</c:v>
                  </c:pt>
                  <c:pt idx="157">
                    <c:v>1E-3</c:v>
                  </c:pt>
                  <c:pt idx="158">
                    <c:v>1E-3</c:v>
                  </c:pt>
                  <c:pt idx="159">
                    <c:v>1E-3</c:v>
                  </c:pt>
                  <c:pt idx="160">
                    <c:v>1E-3</c:v>
                  </c:pt>
                  <c:pt idx="162">
                    <c:v>1E-3</c:v>
                  </c:pt>
                  <c:pt idx="163">
                    <c:v>1E-3</c:v>
                  </c:pt>
                  <c:pt idx="164">
                    <c:v>6.0000000000000002E-5</c:v>
                  </c:pt>
                  <c:pt idx="165">
                    <c:v>9.0000000000000006E-5</c:v>
                  </c:pt>
                  <c:pt idx="166">
                    <c:v>5.0000000000000002E-5</c:v>
                  </c:pt>
                  <c:pt idx="167">
                    <c:v>1E-3</c:v>
                  </c:pt>
                  <c:pt idx="168">
                    <c:v>1E-3</c:v>
                  </c:pt>
                  <c:pt idx="169">
                    <c:v>1E-3</c:v>
                  </c:pt>
                  <c:pt idx="170">
                    <c:v>1E-3</c:v>
                  </c:pt>
                  <c:pt idx="171">
                    <c:v>1E-3</c:v>
                  </c:pt>
                  <c:pt idx="172">
                    <c:v>4.0000000000000003E-5</c:v>
                  </c:pt>
                  <c:pt idx="173">
                    <c:v>2.1000000000000001E-4</c:v>
                  </c:pt>
                  <c:pt idx="174">
                    <c:v>1E-3</c:v>
                  </c:pt>
                  <c:pt idx="175">
                    <c:v>1E-3</c:v>
                  </c:pt>
                  <c:pt idx="176">
                    <c:v>1E-3</c:v>
                  </c:pt>
                  <c:pt idx="177">
                    <c:v>1E-3</c:v>
                  </c:pt>
                  <c:pt idx="179">
                    <c:v>1E-3</c:v>
                  </c:pt>
                  <c:pt idx="180">
                    <c:v>1E-3</c:v>
                  </c:pt>
                  <c:pt idx="181">
                    <c:v>1E-3</c:v>
                  </c:pt>
                  <c:pt idx="182">
                    <c:v>1E-3</c:v>
                  </c:pt>
                  <c:pt idx="183">
                    <c:v>1E-3</c:v>
                  </c:pt>
                  <c:pt idx="184">
                    <c:v>1E-3</c:v>
                  </c:pt>
                  <c:pt idx="185">
                    <c:v>1E-3</c:v>
                  </c:pt>
                  <c:pt idx="186">
                    <c:v>1E-3</c:v>
                  </c:pt>
                  <c:pt idx="187">
                    <c:v>1E-3</c:v>
                  </c:pt>
                  <c:pt idx="188">
                    <c:v>1E-3</c:v>
                  </c:pt>
                  <c:pt idx="189">
                    <c:v>1E-3</c:v>
                  </c:pt>
                  <c:pt idx="190">
                    <c:v>1E-3</c:v>
                  </c:pt>
                  <c:pt idx="191">
                    <c:v>1E-3</c:v>
                  </c:pt>
                  <c:pt idx="192">
                    <c:v>1E-3</c:v>
                  </c:pt>
                  <c:pt idx="193">
                    <c:v>1E-3</c:v>
                  </c:pt>
                  <c:pt idx="194">
                    <c:v>1E-3</c:v>
                  </c:pt>
                  <c:pt idx="195">
                    <c:v>1E-3</c:v>
                  </c:pt>
                  <c:pt idx="196">
                    <c:v>1E-3</c:v>
                  </c:pt>
                  <c:pt idx="197">
                    <c:v>1E-3</c:v>
                  </c:pt>
                  <c:pt idx="198">
                    <c:v>1E-3</c:v>
                  </c:pt>
                  <c:pt idx="199">
                    <c:v>1E-3</c:v>
                  </c:pt>
                  <c:pt idx="200">
                    <c:v>1E-3</c:v>
                  </c:pt>
                  <c:pt idx="201">
                    <c:v>1E-3</c:v>
                  </c:pt>
                  <c:pt idx="202">
                    <c:v>1E-3</c:v>
                  </c:pt>
                  <c:pt idx="203">
                    <c:v>1E-3</c:v>
                  </c:pt>
                  <c:pt idx="204">
                    <c:v>1E-3</c:v>
                  </c:pt>
                  <c:pt idx="205">
                    <c:v>1E-3</c:v>
                  </c:pt>
                  <c:pt idx="206">
                    <c:v>1E-3</c:v>
                  </c:pt>
                  <c:pt idx="207">
                    <c:v>1E-3</c:v>
                  </c:pt>
                  <c:pt idx="208">
                    <c:v>1E-3</c:v>
                  </c:pt>
                  <c:pt idx="209">
                    <c:v>1E-3</c:v>
                  </c:pt>
                  <c:pt idx="210">
                    <c:v>2.0000000000000001E-4</c:v>
                  </c:pt>
                  <c:pt idx="211">
                    <c:v>1E-3</c:v>
                  </c:pt>
                  <c:pt idx="213">
                    <c:v>1E-3</c:v>
                  </c:pt>
                  <c:pt idx="214">
                    <c:v>1E-3</c:v>
                  </c:pt>
                  <c:pt idx="215">
                    <c:v>1E-3</c:v>
                  </c:pt>
                  <c:pt idx="216">
                    <c:v>1E-3</c:v>
                  </c:pt>
                  <c:pt idx="217">
                    <c:v>1E-3</c:v>
                  </c:pt>
                  <c:pt idx="218">
                    <c:v>1E-3</c:v>
                  </c:pt>
                  <c:pt idx="219">
                    <c:v>1E-3</c:v>
                  </c:pt>
                  <c:pt idx="220">
                    <c:v>1E-3</c:v>
                  </c:pt>
                  <c:pt idx="221">
                    <c:v>1E-3</c:v>
                  </c:pt>
                  <c:pt idx="222">
                    <c:v>1E-3</c:v>
                  </c:pt>
                  <c:pt idx="223">
                    <c:v>1E-3</c:v>
                  </c:pt>
                  <c:pt idx="224">
                    <c:v>1E-3</c:v>
                  </c:pt>
                  <c:pt idx="225">
                    <c:v>1E-3</c:v>
                  </c:pt>
                  <c:pt idx="226">
                    <c:v>1E-3</c:v>
                  </c:pt>
                  <c:pt idx="227">
                    <c:v>1E-3</c:v>
                  </c:pt>
                  <c:pt idx="228">
                    <c:v>6.9999999999999999E-4</c:v>
                  </c:pt>
                  <c:pt idx="229">
                    <c:v>1E-3</c:v>
                  </c:pt>
                  <c:pt idx="230">
                    <c:v>1E-3</c:v>
                  </c:pt>
                  <c:pt idx="231">
                    <c:v>1E-3</c:v>
                  </c:pt>
                  <c:pt idx="232">
                    <c:v>1E-3</c:v>
                  </c:pt>
                  <c:pt idx="233">
                    <c:v>1E-3</c:v>
                  </c:pt>
                  <c:pt idx="234">
                    <c:v>1E-3</c:v>
                  </c:pt>
                  <c:pt idx="235">
                    <c:v>1E-3</c:v>
                  </c:pt>
                  <c:pt idx="236">
                    <c:v>1E-3</c:v>
                  </c:pt>
                  <c:pt idx="237">
                    <c:v>1E-3</c:v>
                  </c:pt>
                  <c:pt idx="238">
                    <c:v>1E-3</c:v>
                  </c:pt>
                  <c:pt idx="239">
                    <c:v>1E-3</c:v>
                  </c:pt>
                  <c:pt idx="240">
                    <c:v>1E-3</c:v>
                  </c:pt>
                  <c:pt idx="241">
                    <c:v>1E-3</c:v>
                  </c:pt>
                  <c:pt idx="242">
                    <c:v>1E-3</c:v>
                  </c:pt>
                  <c:pt idx="243">
                    <c:v>1E-3</c:v>
                  </c:pt>
                  <c:pt idx="244">
                    <c:v>1E-3</c:v>
                  </c:pt>
                  <c:pt idx="245">
                    <c:v>1E-3</c:v>
                  </c:pt>
                  <c:pt idx="246">
                    <c:v>1E-3</c:v>
                  </c:pt>
                  <c:pt idx="247">
                    <c:v>1E-3</c:v>
                  </c:pt>
                  <c:pt idx="248">
                    <c:v>1E-3</c:v>
                  </c:pt>
                  <c:pt idx="249">
                    <c:v>1E-3</c:v>
                  </c:pt>
                  <c:pt idx="250">
                    <c:v>1E-3</c:v>
                  </c:pt>
                  <c:pt idx="251">
                    <c:v>1E-3</c:v>
                  </c:pt>
                  <c:pt idx="252">
                    <c:v>1E-3</c:v>
                  </c:pt>
                  <c:pt idx="253">
                    <c:v>1E-3</c:v>
                  </c:pt>
                  <c:pt idx="254">
                    <c:v>1E-3</c:v>
                  </c:pt>
                  <c:pt idx="255">
                    <c:v>1E-3</c:v>
                  </c:pt>
                  <c:pt idx="256">
                    <c:v>1E-3</c:v>
                  </c:pt>
                  <c:pt idx="257">
                    <c:v>1E-3</c:v>
                  </c:pt>
                  <c:pt idx="258">
                    <c:v>1E-3</c:v>
                  </c:pt>
                  <c:pt idx="259">
                    <c:v>1E-3</c:v>
                  </c:pt>
                  <c:pt idx="260">
                    <c:v>1E-3</c:v>
                  </c:pt>
                  <c:pt idx="261">
                    <c:v>1E-3</c:v>
                  </c:pt>
                  <c:pt idx="262">
                    <c:v>1E-3</c:v>
                  </c:pt>
                  <c:pt idx="263">
                    <c:v>1E-3</c:v>
                  </c:pt>
                  <c:pt idx="264">
                    <c:v>1E-3</c:v>
                  </c:pt>
                  <c:pt idx="265">
                    <c:v>1E-3</c:v>
                  </c:pt>
                  <c:pt idx="266">
                    <c:v>1E-3</c:v>
                  </c:pt>
                  <c:pt idx="267">
                    <c:v>1E-3</c:v>
                  </c:pt>
                  <c:pt idx="268">
                    <c:v>1E-3</c:v>
                  </c:pt>
                  <c:pt idx="269">
                    <c:v>1E-3</c:v>
                  </c:pt>
                  <c:pt idx="270">
                    <c:v>1E-3</c:v>
                  </c:pt>
                  <c:pt idx="271">
                    <c:v>1E-3</c:v>
                  </c:pt>
                  <c:pt idx="272">
                    <c:v>1E-3</c:v>
                  </c:pt>
                  <c:pt idx="273">
                    <c:v>1E-3</c:v>
                  </c:pt>
                  <c:pt idx="274">
                    <c:v>1E-3</c:v>
                  </c:pt>
                  <c:pt idx="275">
                    <c:v>1E-3</c:v>
                  </c:pt>
                  <c:pt idx="276">
                    <c:v>1E-3</c:v>
                  </c:pt>
                  <c:pt idx="277">
                    <c:v>1E-3</c:v>
                  </c:pt>
                  <c:pt idx="278">
                    <c:v>1E-3</c:v>
                  </c:pt>
                  <c:pt idx="279">
                    <c:v>1E-3</c:v>
                  </c:pt>
                  <c:pt idx="280">
                    <c:v>1E-3</c:v>
                  </c:pt>
                  <c:pt idx="281">
                    <c:v>1E-3</c:v>
                  </c:pt>
                  <c:pt idx="282">
                    <c:v>1E-3</c:v>
                  </c:pt>
                  <c:pt idx="283">
                    <c:v>1E-3</c:v>
                  </c:pt>
                  <c:pt idx="284">
                    <c:v>1E-3</c:v>
                  </c:pt>
                  <c:pt idx="285">
                    <c:v>1E-3</c:v>
                  </c:pt>
                  <c:pt idx="286">
                    <c:v>1E-3</c:v>
                  </c:pt>
                  <c:pt idx="287">
                    <c:v>1E-3</c:v>
                  </c:pt>
                  <c:pt idx="288">
                    <c:v>1E-3</c:v>
                  </c:pt>
                  <c:pt idx="289">
                    <c:v>1E-3</c:v>
                  </c:pt>
                  <c:pt idx="291">
                    <c:v>1E-3</c:v>
                  </c:pt>
                  <c:pt idx="292">
                    <c:v>2.0000000000000001E-4</c:v>
                  </c:pt>
                  <c:pt idx="293">
                    <c:v>2.9999999999999997E-4</c:v>
                  </c:pt>
                  <c:pt idx="294">
                    <c:v>1E-3</c:v>
                  </c:pt>
                  <c:pt idx="295">
                    <c:v>1E-3</c:v>
                  </c:pt>
                  <c:pt idx="296">
                    <c:v>1E-3</c:v>
                  </c:pt>
                  <c:pt idx="297">
                    <c:v>2E-3</c:v>
                  </c:pt>
                  <c:pt idx="298">
                    <c:v>1E-3</c:v>
                  </c:pt>
                  <c:pt idx="299">
                    <c:v>1E-3</c:v>
                  </c:pt>
                  <c:pt idx="300">
                    <c:v>1E-3</c:v>
                  </c:pt>
                  <c:pt idx="301">
                    <c:v>2.0000000000000001E-4</c:v>
                  </c:pt>
                  <c:pt idx="302">
                    <c:v>2.0000000000000001E-4</c:v>
                  </c:pt>
                  <c:pt idx="303">
                    <c:v>1E-3</c:v>
                  </c:pt>
                  <c:pt idx="304">
                    <c:v>1E-3</c:v>
                  </c:pt>
                  <c:pt idx="305">
                    <c:v>1E-3</c:v>
                  </c:pt>
                  <c:pt idx="306">
                    <c:v>1E-3</c:v>
                  </c:pt>
                  <c:pt idx="307">
                    <c:v>1E-4</c:v>
                  </c:pt>
                  <c:pt idx="308">
                    <c:v>1E-3</c:v>
                  </c:pt>
                  <c:pt idx="309">
                    <c:v>2.0000000000000001E-4</c:v>
                  </c:pt>
                  <c:pt idx="310">
                    <c:v>2.0000000000000001E-4</c:v>
                  </c:pt>
                  <c:pt idx="311">
                    <c:v>1E-3</c:v>
                  </c:pt>
                  <c:pt idx="312">
                    <c:v>1E-3</c:v>
                  </c:pt>
                  <c:pt idx="313">
                    <c:v>5.0000000000000001E-4</c:v>
                  </c:pt>
                  <c:pt idx="314">
                    <c:v>2E-3</c:v>
                  </c:pt>
                  <c:pt idx="315">
                    <c:v>2E-3</c:v>
                  </c:pt>
                  <c:pt idx="316">
                    <c:v>5.9999999999999995E-4</c:v>
                  </c:pt>
                  <c:pt idx="317">
                    <c:v>5.9999999999999995E-4</c:v>
                  </c:pt>
                  <c:pt idx="318">
                    <c:v>1E-3</c:v>
                  </c:pt>
                  <c:pt idx="319">
                    <c:v>1E-3</c:v>
                  </c:pt>
                  <c:pt idx="320">
                    <c:v>1E-3</c:v>
                  </c:pt>
                  <c:pt idx="321">
                    <c:v>1E-3</c:v>
                  </c:pt>
                  <c:pt idx="322">
                    <c:v>1E-3</c:v>
                  </c:pt>
                  <c:pt idx="323">
                    <c:v>2E-3</c:v>
                  </c:pt>
                  <c:pt idx="324">
                    <c:v>1E-3</c:v>
                  </c:pt>
                  <c:pt idx="325">
                    <c:v>1E-3</c:v>
                  </c:pt>
                  <c:pt idx="326">
                    <c:v>1E-3</c:v>
                  </c:pt>
                  <c:pt idx="327">
                    <c:v>2E-3</c:v>
                  </c:pt>
                  <c:pt idx="328">
                    <c:v>1E-3</c:v>
                  </c:pt>
                  <c:pt idx="329">
                    <c:v>1E-3</c:v>
                  </c:pt>
                  <c:pt idx="330">
                    <c:v>1E-3</c:v>
                  </c:pt>
                  <c:pt idx="331">
                    <c:v>1E-3</c:v>
                  </c:pt>
                  <c:pt idx="332">
                    <c:v>1E-3</c:v>
                  </c:pt>
                  <c:pt idx="391">
                    <c:v>2.0000000000000001E-4</c:v>
                  </c:pt>
                  <c:pt idx="392">
                    <c:v>1E-4</c:v>
                  </c:pt>
                  <c:pt idx="394">
                    <c:v>1E-4</c:v>
                  </c:pt>
                  <c:pt idx="395">
                    <c:v>2.0000000000000001E-4</c:v>
                  </c:pt>
                  <c:pt idx="396">
                    <c:v>4.0000000000000002E-4</c:v>
                  </c:pt>
                  <c:pt idx="442">
                    <c:v>2.0000000000000001E-4</c:v>
                  </c:pt>
                  <c:pt idx="445">
                    <c:v>3.2000000000000003E-4</c:v>
                  </c:pt>
                  <c:pt idx="446">
                    <c:v>3.8000000000000002E-4</c:v>
                  </c:pt>
                  <c:pt idx="447">
                    <c:v>6.4999999999999997E-4</c:v>
                  </c:pt>
                  <c:pt idx="448">
                    <c:v>5.8E-4</c:v>
                  </c:pt>
                  <c:pt idx="462">
                    <c:v>2.9999999999999997E-4</c:v>
                  </c:pt>
                  <c:pt idx="464">
                    <c:v>2.0000000000000001E-4</c:v>
                  </c:pt>
                  <c:pt idx="484">
                    <c:v>2.0000000000000001E-4</c:v>
                  </c:pt>
                  <c:pt idx="485">
                    <c:v>1E-4</c:v>
                  </c:pt>
                  <c:pt idx="486">
                    <c:v>4.0000000000000002E-4</c:v>
                  </c:pt>
                  <c:pt idx="487">
                    <c:v>1E-4</c:v>
                  </c:pt>
                  <c:pt idx="488">
                    <c:v>2.0000000000000001E-4</c:v>
                  </c:pt>
                  <c:pt idx="490">
                    <c:v>3.6999999999999999E-4</c:v>
                  </c:pt>
                  <c:pt idx="491">
                    <c:v>4.0000000000000002E-4</c:v>
                  </c:pt>
                  <c:pt idx="492">
                    <c:v>4.2999999999999999E-4</c:v>
                  </c:pt>
                  <c:pt idx="493">
                    <c:v>1E-4</c:v>
                  </c:pt>
                  <c:pt idx="495">
                    <c:v>1E-3</c:v>
                  </c:pt>
                  <c:pt idx="496">
                    <c:v>2.0000000000000002E-5</c:v>
                  </c:pt>
                  <c:pt idx="497">
                    <c:v>3.6000000000000002E-4</c:v>
                  </c:pt>
                  <c:pt idx="498">
                    <c:v>4.2999999999999999E-4</c:v>
                  </c:pt>
                  <c:pt idx="499">
                    <c:v>3.8000000000000002E-4</c:v>
                  </c:pt>
                  <c:pt idx="500">
                    <c:v>4.0000000000000002E-4</c:v>
                  </c:pt>
                  <c:pt idx="501">
                    <c:v>4.8000000000000001E-4</c:v>
                  </c:pt>
                  <c:pt idx="502">
                    <c:v>5.6999999999999998E-4</c:v>
                  </c:pt>
                  <c:pt idx="503">
                    <c:v>3.0000000000000001E-5</c:v>
                  </c:pt>
                  <c:pt idx="505">
                    <c:v>1E-4</c:v>
                  </c:pt>
                  <c:pt idx="506">
                    <c:v>2.0000000000000001E-4</c:v>
                  </c:pt>
                  <c:pt idx="507">
                    <c:v>2.9999999999999997E-4</c:v>
                  </c:pt>
                  <c:pt idx="508">
                    <c:v>1E-3</c:v>
                  </c:pt>
                  <c:pt idx="509">
                    <c:v>2.0000000000000002E-5</c:v>
                  </c:pt>
                  <c:pt idx="510">
                    <c:v>2.0000000000000002E-5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2.0000000000000001E-4</c:v>
                  </c:pt>
                  <c:pt idx="514">
                    <c:v>1.0000000000000001E-5</c:v>
                  </c:pt>
                  <c:pt idx="515">
                    <c:v>1.0000000000000001E-5</c:v>
                  </c:pt>
                  <c:pt idx="516">
                    <c:v>1.0000000000000001E-5</c:v>
                  </c:pt>
                  <c:pt idx="517">
                    <c:v>1E-4</c:v>
                  </c:pt>
                  <c:pt idx="518">
                    <c:v>1E-4</c:v>
                  </c:pt>
                  <c:pt idx="519">
                    <c:v>1E-3</c:v>
                  </c:pt>
                  <c:pt idx="520">
                    <c:v>0</c:v>
                  </c:pt>
                  <c:pt idx="521">
                    <c:v>2.0000000000000002E-5</c:v>
                  </c:pt>
                  <c:pt idx="522">
                    <c:v>2.0000000000000002E-5</c:v>
                  </c:pt>
                  <c:pt idx="523">
                    <c:v>1.0000000000000001E-5</c:v>
                  </c:pt>
                  <c:pt idx="524">
                    <c:v>1.0000000000000001E-5</c:v>
                  </c:pt>
                  <c:pt idx="525">
                    <c:v>2.0000000000000002E-5</c:v>
                  </c:pt>
                  <c:pt idx="529">
                    <c:v>5.0000000000000001E-4</c:v>
                  </c:pt>
                  <c:pt idx="530">
                    <c:v>1E-3</c:v>
                  </c:pt>
                  <c:pt idx="531">
                    <c:v>4.0000000000000002E-4</c:v>
                  </c:pt>
                  <c:pt idx="532">
                    <c:v>4.0000000000000002E-4</c:v>
                  </c:pt>
                  <c:pt idx="533">
                    <c:v>1E-3</c:v>
                  </c:pt>
                  <c:pt idx="534">
                    <c:v>1E-4</c:v>
                  </c:pt>
                  <c:pt idx="538">
                    <c:v>1E-4</c:v>
                  </c:pt>
                  <c:pt idx="549">
                    <c:v>1E-4</c:v>
                  </c:pt>
                  <c:pt idx="553">
                    <c:v>1E-4</c:v>
                  </c:pt>
                  <c:pt idx="554">
                    <c:v>1E-4</c:v>
                  </c:pt>
                  <c:pt idx="555">
                    <c:v>1E-4</c:v>
                  </c:pt>
                  <c:pt idx="556">
                    <c:v>1E-4</c:v>
                  </c:pt>
                  <c:pt idx="557">
                    <c:v>1E-4</c:v>
                  </c:pt>
                  <c:pt idx="558">
                    <c:v>1E-4</c:v>
                  </c:pt>
                  <c:pt idx="559">
                    <c:v>2.0000000000000001E-4</c:v>
                  </c:pt>
                  <c:pt idx="560">
                    <c:v>5.0000000000000002E-5</c:v>
                  </c:pt>
                  <c:pt idx="561">
                    <c:v>5.0000000000000002E-5</c:v>
                  </c:pt>
                  <c:pt idx="562">
                    <c:v>1E-4</c:v>
                  </c:pt>
                  <c:pt idx="563">
                    <c:v>1E-4</c:v>
                  </c:pt>
                  <c:pt idx="572">
                    <c:v>1E-4</c:v>
                  </c:pt>
                  <c:pt idx="573">
                    <c:v>2.0000000000000001E-4</c:v>
                  </c:pt>
                  <c:pt idx="574">
                    <c:v>5.0000000000000001E-4</c:v>
                  </c:pt>
                  <c:pt idx="575">
                    <c:v>1E-4</c:v>
                  </c:pt>
                  <c:pt idx="576">
                    <c:v>5.0000000000000002E-5</c:v>
                  </c:pt>
                  <c:pt idx="577">
                    <c:v>5.0000000000000002E-5</c:v>
                  </c:pt>
                  <c:pt idx="578">
                    <c:v>5.0000000000000002E-5</c:v>
                  </c:pt>
                  <c:pt idx="579">
                    <c:v>5.0000000000000002E-5</c:v>
                  </c:pt>
                  <c:pt idx="580">
                    <c:v>1.0000000000000001E-5</c:v>
                  </c:pt>
                  <c:pt idx="581">
                    <c:v>5.0000000000000002E-5</c:v>
                  </c:pt>
                  <c:pt idx="582">
                    <c:v>5.0000000000000002E-5</c:v>
                  </c:pt>
                  <c:pt idx="583">
                    <c:v>1E-4</c:v>
                  </c:pt>
                  <c:pt idx="584">
                    <c:v>1E-4</c:v>
                  </c:pt>
                  <c:pt idx="588">
                    <c:v>1E-4</c:v>
                  </c:pt>
                  <c:pt idx="589">
                    <c:v>1E-4</c:v>
                  </c:pt>
                  <c:pt idx="590">
                    <c:v>1E-4</c:v>
                  </c:pt>
                  <c:pt idx="595">
                    <c:v>1.0000000000000001E-5</c:v>
                  </c:pt>
                  <c:pt idx="596">
                    <c:v>1.0000000000000001E-5</c:v>
                  </c:pt>
                  <c:pt idx="597">
                    <c:v>2.9999999999999997E-4</c:v>
                  </c:pt>
                  <c:pt idx="598">
                    <c:v>5.0000000000000001E-4</c:v>
                  </c:pt>
                  <c:pt idx="599">
                    <c:v>5.0000000000000002E-5</c:v>
                  </c:pt>
                  <c:pt idx="600">
                    <c:v>5.0000000000000002E-5</c:v>
                  </c:pt>
                  <c:pt idx="601">
                    <c:v>2.0000000000000001E-4</c:v>
                  </c:pt>
                  <c:pt idx="602">
                    <c:v>2.9999999999999997E-4</c:v>
                  </c:pt>
                  <c:pt idx="603">
                    <c:v>2.9999999999999997E-4</c:v>
                  </c:pt>
                  <c:pt idx="604">
                    <c:v>2.0000000000000001E-4</c:v>
                  </c:pt>
                  <c:pt idx="605">
                    <c:v>4.0000000000000002E-4</c:v>
                  </c:pt>
                  <c:pt idx="609">
                    <c:v>1.0000000000000001E-5</c:v>
                  </c:pt>
                  <c:pt idx="610">
                    <c:v>2.0000000000000002E-5</c:v>
                  </c:pt>
                  <c:pt idx="612">
                    <c:v>0</c:v>
                  </c:pt>
                  <c:pt idx="613">
                    <c:v>1.5E-3</c:v>
                  </c:pt>
                  <c:pt idx="614">
                    <c:v>4.0000000000000003E-5</c:v>
                  </c:pt>
                  <c:pt idx="617">
                    <c:v>2.0000000000000001E-4</c:v>
                  </c:pt>
                  <c:pt idx="618">
                    <c:v>0</c:v>
                  </c:pt>
                  <c:pt idx="619">
                    <c:v>1E-4</c:v>
                  </c:pt>
                  <c:pt idx="620">
                    <c:v>1E-4</c:v>
                  </c:pt>
                  <c:pt idx="621">
                    <c:v>1E-4</c:v>
                  </c:pt>
                  <c:pt idx="622">
                    <c:v>1E-4</c:v>
                  </c:pt>
                  <c:pt idx="623">
                    <c:v>1E-4</c:v>
                  </c:pt>
                  <c:pt idx="624">
                    <c:v>2.0000000000000001E-4</c:v>
                  </c:pt>
                  <c:pt idx="625">
                    <c:v>1E-4</c:v>
                  </c:pt>
                  <c:pt idx="629">
                    <c:v>5.0000000000000002E-5</c:v>
                  </c:pt>
                  <c:pt idx="630">
                    <c:v>2.0000000000000002E-5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1E-4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1.0000000000000001E-5</c:v>
                  </c:pt>
                  <c:pt idx="654">
                    <c:v>2.0000000000000002E-5</c:v>
                  </c:pt>
                  <c:pt idx="655">
                    <c:v>2.0000000000000001E-4</c:v>
                  </c:pt>
                  <c:pt idx="656">
                    <c:v>2.9999999999999997E-4</c:v>
                  </c:pt>
                  <c:pt idx="657">
                    <c:v>0</c:v>
                  </c:pt>
                  <c:pt idx="658">
                    <c:v>1E-4</c:v>
                  </c:pt>
                  <c:pt idx="659">
                    <c:v>4.0000000000000002E-4</c:v>
                  </c:pt>
                  <c:pt idx="660">
                    <c:v>2.0000000000000001E-4</c:v>
                  </c:pt>
                  <c:pt idx="661">
                    <c:v>8.2000000000000001E-5</c:v>
                  </c:pt>
                  <c:pt idx="662">
                    <c:v>2.1999999999999999E-5</c:v>
                  </c:pt>
                  <c:pt idx="663">
                    <c:v>2.0000000000000001E-4</c:v>
                  </c:pt>
                  <c:pt idx="664">
                    <c:v>2.0000000000000001E-4</c:v>
                  </c:pt>
                  <c:pt idx="665">
                    <c:v>1E-4</c:v>
                  </c:pt>
                  <c:pt idx="666">
                    <c:v>0</c:v>
                  </c:pt>
                  <c:pt idx="667">
                    <c:v>2.0000000000000001E-4</c:v>
                  </c:pt>
                  <c:pt idx="668">
                    <c:v>1E-4</c:v>
                  </c:pt>
                  <c:pt idx="669">
                    <c:v>1.0000000000000001E-5</c:v>
                  </c:pt>
                  <c:pt idx="670">
                    <c:v>2.0000000000000002E-5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1E-4</c:v>
                  </c:pt>
                  <c:pt idx="674">
                    <c:v>5.0000000000000001E-4</c:v>
                  </c:pt>
                  <c:pt idx="675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80">
                    <c:v>2.0000000000000002E-5</c:v>
                  </c:pt>
                  <c:pt idx="681">
                    <c:v>1.94E-4</c:v>
                  </c:pt>
                  <c:pt idx="682">
                    <c:v>2.0000000000000002E-5</c:v>
                  </c:pt>
                  <c:pt idx="683">
                    <c:v>1.1900000000000001E-4</c:v>
                  </c:pt>
                  <c:pt idx="684">
                    <c:v>1.5899999999999999E-4</c:v>
                  </c:pt>
                  <c:pt idx="685">
                    <c:v>1E-4</c:v>
                  </c:pt>
                  <c:pt idx="686">
                    <c:v>0</c:v>
                  </c:pt>
                  <c:pt idx="687">
                    <c:v>2.0000000000000001E-4</c:v>
                  </c:pt>
                  <c:pt idx="688">
                    <c:v>0</c:v>
                  </c:pt>
                  <c:pt idx="689">
                    <c:v>1E-4</c:v>
                  </c:pt>
                  <c:pt idx="690">
                    <c:v>0</c:v>
                  </c:pt>
                  <c:pt idx="691">
                    <c:v>1E-4</c:v>
                  </c:pt>
                  <c:pt idx="692">
                    <c:v>1.0000000000000001E-5</c:v>
                  </c:pt>
                  <c:pt idx="693">
                    <c:v>0</c:v>
                  </c:pt>
                  <c:pt idx="694">
                    <c:v>6.0000000000000002E-5</c:v>
                  </c:pt>
                  <c:pt idx="695">
                    <c:v>3.0000000000000001E-5</c:v>
                  </c:pt>
                  <c:pt idx="696">
                    <c:v>1.0000000000000001E-5</c:v>
                  </c:pt>
                  <c:pt idx="697">
                    <c:v>6.0000000000000001E-3</c:v>
                  </c:pt>
                  <c:pt idx="698">
                    <c:v>1E-3</c:v>
                  </c:pt>
                  <c:pt idx="699">
                    <c:v>2.0000000000000001E-4</c:v>
                  </c:pt>
                  <c:pt idx="700">
                    <c:v>0</c:v>
                  </c:pt>
                  <c:pt idx="701">
                    <c:v>2.0000000000000001E-4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1.0000000000000001E-5</c:v>
                  </c:pt>
                  <c:pt idx="715">
                    <c:v>0</c:v>
                  </c:pt>
                  <c:pt idx="716">
                    <c:v>2.0000000000000002E-5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1E-4</c:v>
                  </c:pt>
                  <c:pt idx="735">
                    <c:v>2.0000000000000001E-4</c:v>
                  </c:pt>
                  <c:pt idx="736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ED-4120-88F3-595D37A25B73}"/>
            </c:ext>
          </c:extLst>
        </c:ser>
        <c:ser>
          <c:idx val="7"/>
          <c:order val="5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Active!$O$21:$O$701</c:f>
              <c:numCache>
                <c:formatCode>General</c:formatCode>
                <c:ptCount val="681"/>
                <c:pt idx="0">
                  <c:v>-7.4884973271303057E-3</c:v>
                </c:pt>
                <c:pt idx="1">
                  <c:v>-7.4882538147845804E-3</c:v>
                </c:pt>
                <c:pt idx="2">
                  <c:v>-7.478540377882867E-3</c:v>
                </c:pt>
                <c:pt idx="3">
                  <c:v>-7.3749664601676628E-3</c:v>
                </c:pt>
                <c:pt idx="4">
                  <c:v>-7.2166699069824997E-3</c:v>
                </c:pt>
                <c:pt idx="5">
                  <c:v>-7.0362813726545818E-3</c:v>
                </c:pt>
                <c:pt idx="6">
                  <c:v>-7.0356049494720114E-3</c:v>
                </c:pt>
                <c:pt idx="7">
                  <c:v>-7.0353614371262861E-3</c:v>
                </c:pt>
                <c:pt idx="8">
                  <c:v>-7.0351449817078636E-3</c:v>
                </c:pt>
                <c:pt idx="9">
                  <c:v>-6.970397754672209E-3</c:v>
                </c:pt>
                <c:pt idx="10">
                  <c:v>-6.970397754672209E-3</c:v>
                </c:pt>
                <c:pt idx="11">
                  <c:v>-6.9694778191439133E-3</c:v>
                </c:pt>
                <c:pt idx="12">
                  <c:v>-6.9694778191439133E-3</c:v>
                </c:pt>
                <c:pt idx="13">
                  <c:v>-6.9010779069223777E-3</c:v>
                </c:pt>
                <c:pt idx="14">
                  <c:v>-6.8947465859335172E-3</c:v>
                </c:pt>
                <c:pt idx="15">
                  <c:v>-6.8947195290062144E-3</c:v>
                </c:pt>
                <c:pt idx="16">
                  <c:v>-6.8945030735877919E-3</c:v>
                </c:pt>
                <c:pt idx="17">
                  <c:v>-6.8917973808575094E-3</c:v>
                </c:pt>
                <c:pt idx="18">
                  <c:v>-6.8908774453292137E-3</c:v>
                </c:pt>
                <c:pt idx="19">
                  <c:v>-6.8904174775650659E-3</c:v>
                </c:pt>
                <c:pt idx="20">
                  <c:v>-6.8784042018426124E-3</c:v>
                </c:pt>
                <c:pt idx="21">
                  <c:v>-6.876997241622866E-3</c:v>
                </c:pt>
                <c:pt idx="22">
                  <c:v>-6.8693671881234694E-3</c:v>
                </c:pt>
                <c:pt idx="23">
                  <c:v>-6.8689072203593216E-3</c:v>
                </c:pt>
                <c:pt idx="24">
                  <c:v>-6.8679872848310258E-3</c:v>
                </c:pt>
                <c:pt idx="25">
                  <c:v>-6.8048905303608439E-3</c:v>
                </c:pt>
                <c:pt idx="26">
                  <c:v>-6.804430562596696E-3</c:v>
                </c:pt>
                <c:pt idx="27">
                  <c:v>-6.8000202834463362E-3</c:v>
                </c:pt>
                <c:pt idx="28">
                  <c:v>-6.7998038280279128E-3</c:v>
                </c:pt>
                <c:pt idx="29">
                  <c:v>-6.7995603156821875E-3</c:v>
                </c:pt>
                <c:pt idx="30">
                  <c:v>-6.7831367608093742E-3</c:v>
                </c:pt>
                <c:pt idx="31">
                  <c:v>-6.7768866106024221E-3</c:v>
                </c:pt>
                <c:pt idx="32">
                  <c:v>-6.7077832182710143E-3</c:v>
                </c:pt>
                <c:pt idx="33">
                  <c:v>-6.7070797381611402E-3</c:v>
                </c:pt>
                <c:pt idx="34">
                  <c:v>-6.7029400282838086E-3</c:v>
                </c:pt>
                <c:pt idx="35">
                  <c:v>-6.6994496846617445E-3</c:v>
                </c:pt>
                <c:pt idx="36">
                  <c:v>-6.6989897168975967E-3</c:v>
                </c:pt>
                <c:pt idx="37">
                  <c:v>-6.6966763496132051E-3</c:v>
                </c:pt>
                <c:pt idx="38">
                  <c:v>-6.6874228804756396E-3</c:v>
                </c:pt>
                <c:pt idx="39">
                  <c:v>-6.6400732576957005E-3</c:v>
                </c:pt>
                <c:pt idx="40">
                  <c:v>-6.6400597292320491E-3</c:v>
                </c:pt>
                <c:pt idx="41">
                  <c:v>-6.6384498420575307E-3</c:v>
                </c:pt>
                <c:pt idx="42">
                  <c:v>-6.6384363135938793E-3</c:v>
                </c:pt>
                <c:pt idx="43">
                  <c:v>-6.6321996918505786E-3</c:v>
                </c:pt>
                <c:pt idx="44">
                  <c:v>-6.6321861633869272E-3</c:v>
                </c:pt>
                <c:pt idx="45">
                  <c:v>-6.6162225762782627E-3</c:v>
                </c:pt>
                <c:pt idx="46">
                  <c:v>-6.6162225762782627E-3</c:v>
                </c:pt>
                <c:pt idx="47">
                  <c:v>-6.6127592895835014E-3</c:v>
                </c:pt>
                <c:pt idx="48">
                  <c:v>-6.6111358739453317E-3</c:v>
                </c:pt>
                <c:pt idx="49">
                  <c:v>-6.5507989260600377E-3</c:v>
                </c:pt>
                <c:pt idx="50">
                  <c:v>-6.5491755104218679E-3</c:v>
                </c:pt>
                <c:pt idx="51">
                  <c:v>-6.5438723526705152E-3</c:v>
                </c:pt>
                <c:pt idx="52">
                  <c:v>-6.5434123849063674E-3</c:v>
                </c:pt>
                <c:pt idx="53">
                  <c:v>-6.5433853279790646E-3</c:v>
                </c:pt>
                <c:pt idx="54">
                  <c:v>-6.5431959294879449E-3</c:v>
                </c:pt>
                <c:pt idx="55">
                  <c:v>-6.543168872560642E-3</c:v>
                </c:pt>
                <c:pt idx="56">
                  <c:v>-6.5429524171422195E-3</c:v>
                </c:pt>
                <c:pt idx="57">
                  <c:v>-6.5418160261955004E-3</c:v>
                </c:pt>
                <c:pt idx="58">
                  <c:v>-6.5417889692681976E-3</c:v>
                </c:pt>
                <c:pt idx="59">
                  <c:v>-6.5413290015040497E-3</c:v>
                </c:pt>
                <c:pt idx="60">
                  <c:v>-6.5397326427931828E-3</c:v>
                </c:pt>
                <c:pt idx="61">
                  <c:v>-6.5364858115168449E-3</c:v>
                </c:pt>
                <c:pt idx="62">
                  <c:v>-6.5364858115168449E-3</c:v>
                </c:pt>
                <c:pt idx="63">
                  <c:v>-6.5364587545895421E-3</c:v>
                </c:pt>
                <c:pt idx="64">
                  <c:v>-6.5362422991711196E-3</c:v>
                </c:pt>
                <c:pt idx="65">
                  <c:v>-6.5360258437526962E-3</c:v>
                </c:pt>
                <c:pt idx="66">
                  <c:v>-6.5359987868253934E-3</c:v>
                </c:pt>
                <c:pt idx="67">
                  <c:v>-6.5357823314069708E-3</c:v>
                </c:pt>
                <c:pt idx="68">
                  <c:v>-6.5336989480046541E-3</c:v>
                </c:pt>
                <c:pt idx="69">
                  <c:v>-6.5320755323664843E-3</c:v>
                </c:pt>
                <c:pt idx="70">
                  <c:v>-6.5318320200207589E-3</c:v>
                </c:pt>
                <c:pt idx="71">
                  <c:v>-6.5316155646023364E-3</c:v>
                </c:pt>
                <c:pt idx="72">
                  <c:v>-6.5306685721467379E-3</c:v>
                </c:pt>
                <c:pt idx="73">
                  <c:v>-6.5304521167283153E-3</c:v>
                </c:pt>
                <c:pt idx="74">
                  <c:v>-6.5276652532161245E-3</c:v>
                </c:pt>
                <c:pt idx="75">
                  <c:v>-6.52349848641149E-3</c:v>
                </c:pt>
                <c:pt idx="76">
                  <c:v>-6.4895961565010528E-3</c:v>
                </c:pt>
                <c:pt idx="77">
                  <c:v>-6.4823990138385022E-3</c:v>
                </c:pt>
                <c:pt idx="78">
                  <c:v>-6.4810191105460586E-3</c:v>
                </c:pt>
                <c:pt idx="79">
                  <c:v>-6.4777722792697199E-3</c:v>
                </c:pt>
                <c:pt idx="80">
                  <c:v>-6.4754453835216769E-3</c:v>
                </c:pt>
                <c:pt idx="81">
                  <c:v>-6.4736055124650846E-3</c:v>
                </c:pt>
                <c:pt idx="82">
                  <c:v>-6.4717656414084931E-3</c:v>
                </c:pt>
                <c:pt idx="83">
                  <c:v>-6.4717385844811903E-3</c:v>
                </c:pt>
                <c:pt idx="84">
                  <c:v>-6.4706021935344721E-3</c:v>
                </c:pt>
                <c:pt idx="85">
                  <c:v>-6.469465802587753E-3</c:v>
                </c:pt>
                <c:pt idx="86">
                  <c:v>-6.4673553622581325E-3</c:v>
                </c:pt>
                <c:pt idx="87">
                  <c:v>-6.4669224514212875E-3</c:v>
                </c:pt>
                <c:pt idx="88">
                  <c:v>-6.4668953944939846E-3</c:v>
                </c:pt>
                <c:pt idx="89">
                  <c:v>-6.4668683375666818E-3</c:v>
                </c:pt>
                <c:pt idx="90">
                  <c:v>-6.4664354267298368E-3</c:v>
                </c:pt>
                <c:pt idx="91">
                  <c:v>-6.4657319466199636E-3</c:v>
                </c:pt>
                <c:pt idx="92">
                  <c:v>-6.4657048896926608E-3</c:v>
                </c:pt>
                <c:pt idx="93">
                  <c:v>-6.4652719788558157E-3</c:v>
                </c:pt>
                <c:pt idx="94">
                  <c:v>-6.4652449219285129E-3</c:v>
                </c:pt>
                <c:pt idx="95">
                  <c:v>-6.4641355879090975E-3</c:v>
                </c:pt>
                <c:pt idx="96">
                  <c:v>-6.4638920755633721E-3</c:v>
                </c:pt>
                <c:pt idx="97">
                  <c:v>-6.4638650186360693E-3</c:v>
                </c:pt>
                <c:pt idx="98">
                  <c:v>-6.4634591647265262E-3</c:v>
                </c:pt>
                <c:pt idx="99">
                  <c:v>-6.4634321077992234E-3</c:v>
                </c:pt>
                <c:pt idx="100">
                  <c:v>-6.4634050508719206E-3</c:v>
                </c:pt>
                <c:pt idx="101">
                  <c:v>-6.4631885954534981E-3</c:v>
                </c:pt>
                <c:pt idx="102">
                  <c:v>-6.4629450831077727E-3</c:v>
                </c:pt>
                <c:pt idx="103">
                  <c:v>-6.4627286276893502E-3</c:v>
                </c:pt>
                <c:pt idx="104">
                  <c:v>-6.4618086921610545E-3</c:v>
                </c:pt>
                <c:pt idx="105">
                  <c:v>-6.4617816352337517E-3</c:v>
                </c:pt>
                <c:pt idx="106">
                  <c:v>-6.4579124946294482E-3</c:v>
                </c:pt>
                <c:pt idx="107">
                  <c:v>-6.4579124946294482E-3</c:v>
                </c:pt>
                <c:pt idx="108">
                  <c:v>-6.4576689822837229E-3</c:v>
                </c:pt>
                <c:pt idx="109">
                  <c:v>-6.4576689822837229E-3</c:v>
                </c:pt>
                <c:pt idx="110">
                  <c:v>-6.4573984130106947E-3</c:v>
                </c:pt>
                <c:pt idx="111">
                  <c:v>-6.4573984130106947E-3</c:v>
                </c:pt>
                <c:pt idx="112">
                  <c:v>-6.4558020542998277E-3</c:v>
                </c:pt>
                <c:pt idx="113">
                  <c:v>-6.4558020542998277E-3</c:v>
                </c:pt>
                <c:pt idx="114">
                  <c:v>-6.4557749973725249E-3</c:v>
                </c:pt>
                <c:pt idx="115">
                  <c:v>-6.4557749973725249E-3</c:v>
                </c:pt>
                <c:pt idx="116">
                  <c:v>-6.4555855988814052E-3</c:v>
                </c:pt>
                <c:pt idx="117">
                  <c:v>-6.4555855988814052E-3</c:v>
                </c:pt>
                <c:pt idx="118">
                  <c:v>-6.4555585419541024E-3</c:v>
                </c:pt>
                <c:pt idx="119">
                  <c:v>-6.4555585419541024E-3</c:v>
                </c:pt>
                <c:pt idx="120">
                  <c:v>-6.4555314850267996E-3</c:v>
                </c:pt>
                <c:pt idx="121">
                  <c:v>-6.4555314850267996E-3</c:v>
                </c:pt>
                <c:pt idx="122">
                  <c:v>-6.455315029608377E-3</c:v>
                </c:pt>
                <c:pt idx="123">
                  <c:v>-6.455315029608377E-3</c:v>
                </c:pt>
                <c:pt idx="124">
                  <c:v>-6.4546115494985038E-3</c:v>
                </c:pt>
                <c:pt idx="125">
                  <c:v>-6.4546115494985038E-3</c:v>
                </c:pt>
                <c:pt idx="126">
                  <c:v>-6.4544221510073841E-3</c:v>
                </c:pt>
                <c:pt idx="127">
                  <c:v>-6.4544221510073841E-3</c:v>
                </c:pt>
                <c:pt idx="128">
                  <c:v>-6.4543680371527785E-3</c:v>
                </c:pt>
                <c:pt idx="129">
                  <c:v>-6.4543680371527785E-3</c:v>
                </c:pt>
                <c:pt idx="130">
                  <c:v>-6.4539621832432354E-3</c:v>
                </c:pt>
                <c:pt idx="131">
                  <c:v>-6.4539621832432354E-3</c:v>
                </c:pt>
                <c:pt idx="132">
                  <c:v>-6.4539351263159326E-3</c:v>
                </c:pt>
                <c:pt idx="133">
                  <c:v>-6.4539351263159326E-3</c:v>
                </c:pt>
                <c:pt idx="134">
                  <c:v>-6.4527987353692143E-3</c:v>
                </c:pt>
                <c:pt idx="135">
                  <c:v>-6.4527987353692143E-3</c:v>
                </c:pt>
                <c:pt idx="136">
                  <c:v>-6.4509318073853201E-3</c:v>
                </c:pt>
                <c:pt idx="137">
                  <c:v>-6.4509318073853201E-3</c:v>
                </c:pt>
                <c:pt idx="138">
                  <c:v>-6.4507153519668976E-3</c:v>
                </c:pt>
                <c:pt idx="139">
                  <c:v>-6.4507153519668976E-3</c:v>
                </c:pt>
                <c:pt idx="140">
                  <c:v>-6.4453851372882412E-3</c:v>
                </c:pt>
                <c:pt idx="141">
                  <c:v>-6.4453851372882412E-3</c:v>
                </c:pt>
                <c:pt idx="142">
                  <c:v>-6.4451416249425159E-3</c:v>
                </c:pt>
                <c:pt idx="143">
                  <c:v>-6.4451416249425159E-3</c:v>
                </c:pt>
                <c:pt idx="144">
                  <c:v>-6.4435182093043461E-3</c:v>
                </c:pt>
                <c:pt idx="145">
                  <c:v>-6.4435182093043461E-3</c:v>
                </c:pt>
                <c:pt idx="146">
                  <c:v>-6.442354761430325E-3</c:v>
                </c:pt>
                <c:pt idx="147">
                  <c:v>-6.442354761430325E-3</c:v>
                </c:pt>
                <c:pt idx="148">
                  <c:v>-6.4418947936661771E-3</c:v>
                </c:pt>
                <c:pt idx="149">
                  <c:v>-6.4418947936661771E-3</c:v>
                </c:pt>
                <c:pt idx="150">
                  <c:v>-6.4414348259020293E-3</c:v>
                </c:pt>
                <c:pt idx="151">
                  <c:v>-6.4414348259020293E-3</c:v>
                </c:pt>
                <c:pt idx="152">
                  <c:v>-6.4409748581378806E-3</c:v>
                </c:pt>
                <c:pt idx="153">
                  <c:v>-6.4409748581378806E-3</c:v>
                </c:pt>
                <c:pt idx="154">
                  <c:v>-6.4007953210931893E-3</c:v>
                </c:pt>
                <c:pt idx="155">
                  <c:v>-6.3964120988701323E-3</c:v>
                </c:pt>
                <c:pt idx="156">
                  <c:v>-6.3912983396098993E-3</c:v>
                </c:pt>
                <c:pt idx="157">
                  <c:v>-6.3876185974967147E-3</c:v>
                </c:pt>
                <c:pt idx="158">
                  <c:v>-6.3868880604595387E-3</c:v>
                </c:pt>
                <c:pt idx="159">
                  <c:v>-6.386698661968419E-3</c:v>
                </c:pt>
                <c:pt idx="160">
                  <c:v>-6.386698661968419E-3</c:v>
                </c:pt>
                <c:pt idx="161">
                  <c:v>-6.3866716050411162E-3</c:v>
                </c:pt>
                <c:pt idx="162">
                  <c:v>-6.3862386942042711E-3</c:v>
                </c:pt>
                <c:pt idx="163">
                  <c:v>-6.3862116372769683E-3</c:v>
                </c:pt>
                <c:pt idx="164">
                  <c:v>-6.3855622710217008E-3</c:v>
                </c:pt>
                <c:pt idx="165">
                  <c:v>-6.3855487425580493E-3</c:v>
                </c:pt>
                <c:pt idx="166">
                  <c:v>-6.3855352140943979E-3</c:v>
                </c:pt>
                <c:pt idx="167">
                  <c:v>-6.3829648060006296E-3</c:v>
                </c:pt>
                <c:pt idx="168">
                  <c:v>-6.3818284150539114E-3</c:v>
                </c:pt>
                <c:pt idx="169">
                  <c:v>-6.3818013581266085E-3</c:v>
                </c:pt>
                <c:pt idx="170">
                  <c:v>-6.3815849027081852E-3</c:v>
                </c:pt>
                <c:pt idx="171">
                  <c:v>-6.3813684472897626E-3</c:v>
                </c:pt>
                <c:pt idx="172">
                  <c:v>-6.3809084795256148E-3</c:v>
                </c:pt>
                <c:pt idx="173">
                  <c:v>-6.3808949510619634E-3</c:v>
                </c:pt>
                <c:pt idx="174">
                  <c:v>-6.3802320563430444E-3</c:v>
                </c:pt>
                <c:pt idx="175">
                  <c:v>-6.3802049994157416E-3</c:v>
                </c:pt>
                <c:pt idx="176">
                  <c:v>-6.3801779424884388E-3</c:v>
                </c:pt>
                <c:pt idx="177">
                  <c:v>-6.3799614870700162E-3</c:v>
                </c:pt>
                <c:pt idx="178">
                  <c:v>-6.3797585601152451E-3</c:v>
                </c:pt>
                <c:pt idx="179">
                  <c:v>-6.3795015193058684E-3</c:v>
                </c:pt>
                <c:pt idx="180">
                  <c:v>-6.3794744623785656E-3</c:v>
                </c:pt>
                <c:pt idx="181">
                  <c:v>-6.3792850638874458E-3</c:v>
                </c:pt>
                <c:pt idx="182">
                  <c:v>-6.379258006960143E-3</c:v>
                </c:pt>
                <c:pt idx="183">
                  <c:v>-6.3790686084690233E-3</c:v>
                </c:pt>
                <c:pt idx="184">
                  <c:v>-6.3790144946144177E-3</c:v>
                </c:pt>
                <c:pt idx="185">
                  <c:v>-6.3787980391959952E-3</c:v>
                </c:pt>
                <c:pt idx="186">
                  <c:v>-6.3786086407048755E-3</c:v>
                </c:pt>
                <c:pt idx="187">
                  <c:v>-6.3779051605950014E-3</c:v>
                </c:pt>
                <c:pt idx="188">
                  <c:v>-6.3776887051765789E-3</c:v>
                </c:pt>
                <c:pt idx="189">
                  <c:v>-6.3776616482492761E-3</c:v>
                </c:pt>
                <c:pt idx="190">
                  <c:v>-6.3776345913219732E-3</c:v>
                </c:pt>
                <c:pt idx="191">
                  <c:v>-6.3769311112121E-3</c:v>
                </c:pt>
                <c:pt idx="192">
                  <c:v>-6.376498200375255E-3</c:v>
                </c:pt>
                <c:pt idx="193">
                  <c:v>-6.3750912401555086E-3</c:v>
                </c:pt>
                <c:pt idx="194">
                  <c:v>-6.3746583293186627E-3</c:v>
                </c:pt>
                <c:pt idx="195">
                  <c:v>-6.3746312723913599E-3</c:v>
                </c:pt>
                <c:pt idx="196">
                  <c:v>-6.3744148169729373E-3</c:v>
                </c:pt>
                <c:pt idx="197">
                  <c:v>-6.3744148169729373E-3</c:v>
                </c:pt>
                <c:pt idx="198">
                  <c:v>-6.3742254184818176E-3</c:v>
                </c:pt>
                <c:pt idx="199">
                  <c:v>-6.3741983615545148E-3</c:v>
                </c:pt>
                <c:pt idx="200">
                  <c:v>-6.3739819061360923E-3</c:v>
                </c:pt>
                <c:pt idx="201">
                  <c:v>-6.3730349136804938E-3</c:v>
                </c:pt>
                <c:pt idx="202">
                  <c:v>-6.3728184582620712E-3</c:v>
                </c:pt>
                <c:pt idx="203">
                  <c:v>-6.3726020028436487E-3</c:v>
                </c:pt>
                <c:pt idx="204">
                  <c:v>-6.3725478889890431E-3</c:v>
                </c:pt>
                <c:pt idx="205">
                  <c:v>-6.3723314335706206E-3</c:v>
                </c:pt>
                <c:pt idx="206">
                  <c:v>-6.3721420350795008E-3</c:v>
                </c:pt>
                <c:pt idx="207">
                  <c:v>-6.3720879212248952E-3</c:v>
                </c:pt>
                <c:pt idx="208">
                  <c:v>-6.3716279534607474E-3</c:v>
                </c:pt>
                <c:pt idx="209">
                  <c:v>-6.3714385549696276E-3</c:v>
                </c:pt>
                <c:pt idx="210">
                  <c:v>-6.3714114980423248E-3</c:v>
                </c:pt>
                <c:pt idx="211">
                  <c:v>-6.3711950426239014E-3</c:v>
                </c:pt>
                <c:pt idx="212">
                  <c:v>-6.3707350748597536E-3</c:v>
                </c:pt>
                <c:pt idx="213">
                  <c:v>-6.3707080179324508E-3</c:v>
                </c:pt>
                <c:pt idx="214">
                  <c:v>-6.3705186194413311E-3</c:v>
                </c:pt>
                <c:pt idx="215">
                  <c:v>-6.3704915625140282E-3</c:v>
                </c:pt>
                <c:pt idx="216">
                  <c:v>-6.3702751070956057E-3</c:v>
                </c:pt>
                <c:pt idx="217">
                  <c:v>-6.3702480501683029E-3</c:v>
                </c:pt>
                <c:pt idx="218">
                  <c:v>-6.3691116592215847E-3</c:v>
                </c:pt>
                <c:pt idx="219">
                  <c:v>-6.3672447312376895E-3</c:v>
                </c:pt>
                <c:pt idx="220">
                  <c:v>-6.3672176743103867E-3</c:v>
                </c:pt>
                <c:pt idx="221">
                  <c:v>-6.367028275819267E-3</c:v>
                </c:pt>
                <c:pt idx="222">
                  <c:v>-6.3670012188919642E-3</c:v>
                </c:pt>
                <c:pt idx="223">
                  <c:v>-6.3656483725268234E-3</c:v>
                </c:pt>
                <c:pt idx="224">
                  <c:v>-6.3656213155995206E-3</c:v>
                </c:pt>
                <c:pt idx="225">
                  <c:v>-6.3651613478353727E-3</c:v>
                </c:pt>
                <c:pt idx="226">
                  <c:v>-6.3644849246528015E-3</c:v>
                </c:pt>
                <c:pt idx="227">
                  <c:v>-6.3642143553797733E-3</c:v>
                </c:pt>
                <c:pt idx="228">
                  <c:v>-6.3616980611406106E-3</c:v>
                </c:pt>
                <c:pt idx="229">
                  <c:v>-6.3616980611406106E-3</c:v>
                </c:pt>
                <c:pt idx="230">
                  <c:v>-6.3609945810307374E-3</c:v>
                </c:pt>
                <c:pt idx="231">
                  <c:v>-6.3605346132665896E-3</c:v>
                </c:pt>
                <c:pt idx="232">
                  <c:v>-6.3593711653925685E-3</c:v>
                </c:pt>
                <c:pt idx="233">
                  <c:v>-6.3593711653925685E-3</c:v>
                </c:pt>
                <c:pt idx="234">
                  <c:v>-6.359154709974146E-3</c:v>
                </c:pt>
                <c:pt idx="235">
                  <c:v>-6.3591276530468432E-3</c:v>
                </c:pt>
                <c:pt idx="236">
                  <c:v>-6.3589111976284207E-3</c:v>
                </c:pt>
                <c:pt idx="237">
                  <c:v>-6.3514975995474466E-3</c:v>
                </c:pt>
                <c:pt idx="238">
                  <c:v>-6.3161883094172639E-3</c:v>
                </c:pt>
                <c:pt idx="239">
                  <c:v>-6.315728341653116E-3</c:v>
                </c:pt>
                <c:pt idx="240">
                  <c:v>-6.3148084061248194E-3</c:v>
                </c:pt>
                <c:pt idx="241">
                  <c:v>-6.3096946468645864E-3</c:v>
                </c:pt>
                <c:pt idx="242">
                  <c:v>-6.3089911667547124E-3</c:v>
                </c:pt>
                <c:pt idx="243">
                  <c:v>-6.3088017682635927E-3</c:v>
                </c:pt>
                <c:pt idx="244">
                  <c:v>-6.3087747113362899E-3</c:v>
                </c:pt>
                <c:pt idx="245">
                  <c:v>-6.3085582559178673E-3</c:v>
                </c:pt>
                <c:pt idx="246">
                  <c:v>-6.308314743572142E-3</c:v>
                </c:pt>
                <c:pt idx="247">
                  <c:v>-6.3080982881537195E-3</c:v>
                </c:pt>
                <c:pt idx="248">
                  <c:v>-6.3080712312264167E-3</c:v>
                </c:pt>
                <c:pt idx="249">
                  <c:v>-6.3078547758079941E-3</c:v>
                </c:pt>
                <c:pt idx="250">
                  <c:v>-6.3076383203895716E-3</c:v>
                </c:pt>
                <c:pt idx="251">
                  <c:v>-6.3076112634622688E-3</c:v>
                </c:pt>
                <c:pt idx="252">
                  <c:v>-6.3073677511165435E-3</c:v>
                </c:pt>
                <c:pt idx="253">
                  <c:v>-6.3067183848612759E-3</c:v>
                </c:pt>
                <c:pt idx="254">
                  <c:v>-6.3066913279339731E-3</c:v>
                </c:pt>
                <c:pt idx="255">
                  <c:v>-6.3032280412392118E-3</c:v>
                </c:pt>
                <c:pt idx="256">
                  <c:v>-6.3027951304023668E-3</c:v>
                </c:pt>
                <c:pt idx="257">
                  <c:v>-6.302768073475064E-3</c:v>
                </c:pt>
                <c:pt idx="258">
                  <c:v>-6.3027410165477612E-3</c:v>
                </c:pt>
                <c:pt idx="259">
                  <c:v>-6.3023081057109152E-3</c:v>
                </c:pt>
                <c:pt idx="260">
                  <c:v>-6.3020645933651899E-3</c:v>
                </c:pt>
                <c:pt idx="261">
                  <c:v>-6.3020375364378871E-3</c:v>
                </c:pt>
                <c:pt idx="262">
                  <c:v>-6.301604625601042E-3</c:v>
                </c:pt>
                <c:pt idx="263">
                  <c:v>-6.3013881701826195E-3</c:v>
                </c:pt>
                <c:pt idx="264">
                  <c:v>-6.3011446578368942E-3</c:v>
                </c:pt>
                <c:pt idx="265">
                  <c:v>-6.3011176009095914E-3</c:v>
                </c:pt>
                <c:pt idx="266">
                  <c:v>-6.3009282024184717E-3</c:v>
                </c:pt>
                <c:pt idx="267">
                  <c:v>-6.3006846900727463E-3</c:v>
                </c:pt>
                <c:pt idx="268">
                  <c:v>-6.3006576331454435E-3</c:v>
                </c:pt>
                <c:pt idx="269">
                  <c:v>-6.3000082668901759E-3</c:v>
                </c:pt>
                <c:pt idx="270">
                  <c:v>-6.2995482991260281E-3</c:v>
                </c:pt>
                <c:pt idx="271">
                  <c:v>-6.2993047867803027E-3</c:v>
                </c:pt>
                <c:pt idx="272">
                  <c:v>-6.2977084280694358E-3</c:v>
                </c:pt>
                <c:pt idx="273">
                  <c:v>-6.2976813711421329E-3</c:v>
                </c:pt>
                <c:pt idx="274">
                  <c:v>-6.2974649157237104E-3</c:v>
                </c:pt>
                <c:pt idx="275">
                  <c:v>-6.2974378587964076E-3</c:v>
                </c:pt>
                <c:pt idx="276">
                  <c:v>-6.2974108018691048E-3</c:v>
                </c:pt>
                <c:pt idx="277">
                  <c:v>-6.2971943464506823E-3</c:v>
                </c:pt>
                <c:pt idx="278">
                  <c:v>-6.2962744109223865E-3</c:v>
                </c:pt>
                <c:pt idx="279">
                  <c:v>-6.2949215645572449E-3</c:v>
                </c:pt>
                <c:pt idx="280">
                  <c:v>-6.2948945076299421E-3</c:v>
                </c:pt>
                <c:pt idx="281">
                  <c:v>-6.2928381811549281E-3</c:v>
                </c:pt>
                <c:pt idx="282">
                  <c:v>-6.2921617579723569E-3</c:v>
                </c:pt>
                <c:pt idx="283">
                  <c:v>-6.292134701045054E-3</c:v>
                </c:pt>
                <c:pt idx="284">
                  <c:v>-6.2921076441177512E-3</c:v>
                </c:pt>
                <c:pt idx="285">
                  <c:v>-6.2914582778624837E-3</c:v>
                </c:pt>
                <c:pt idx="286">
                  <c:v>-6.2914312209351808E-3</c:v>
                </c:pt>
                <c:pt idx="287">
                  <c:v>-6.291404164007878E-3</c:v>
                </c:pt>
                <c:pt idx="288">
                  <c:v>-6.2912147655167583E-3</c:v>
                </c:pt>
                <c:pt idx="289">
                  <c:v>-6.2907277408253076E-3</c:v>
                </c:pt>
                <c:pt idx="290">
                  <c:v>-6.2905112854068851E-3</c:v>
                </c:pt>
                <c:pt idx="291">
                  <c:v>-6.2879949911677224E-3</c:v>
                </c:pt>
                <c:pt idx="292">
                  <c:v>-6.2879949911677224E-3</c:v>
                </c:pt>
                <c:pt idx="293">
                  <c:v>-6.287981462704071E-3</c:v>
                </c:pt>
                <c:pt idx="294">
                  <c:v>-6.2879679342404196E-3</c:v>
                </c:pt>
                <c:pt idx="295">
                  <c:v>-6.2854245830739541E-3</c:v>
                </c:pt>
                <c:pt idx="296">
                  <c:v>-6.2853975261466513E-3</c:v>
                </c:pt>
                <c:pt idx="297">
                  <c:v>-6.2849646153098062E-3</c:v>
                </c:pt>
                <c:pt idx="298">
                  <c:v>-6.2849646153098062E-3</c:v>
                </c:pt>
                <c:pt idx="299">
                  <c:v>-6.2847481598913837E-3</c:v>
                </c:pt>
                <c:pt idx="300">
                  <c:v>-6.2847211029640809E-3</c:v>
                </c:pt>
                <c:pt idx="301">
                  <c:v>-6.2845046475456584E-3</c:v>
                </c:pt>
                <c:pt idx="302">
                  <c:v>-6.2844775906183556E-3</c:v>
                </c:pt>
                <c:pt idx="303">
                  <c:v>-6.284261135199933E-3</c:v>
                </c:pt>
                <c:pt idx="304">
                  <c:v>-6.2831247442532148E-3</c:v>
                </c:pt>
                <c:pt idx="305">
                  <c:v>-6.283097687325912E-3</c:v>
                </c:pt>
                <c:pt idx="306">
                  <c:v>-6.2828541749801866E-3</c:v>
                </c:pt>
                <c:pt idx="307">
                  <c:v>-6.2807978485051718E-3</c:v>
                </c:pt>
                <c:pt idx="308">
                  <c:v>-6.2807978485051718E-3</c:v>
                </c:pt>
                <c:pt idx="309">
                  <c:v>-6.2807843200415204E-3</c:v>
                </c:pt>
                <c:pt idx="310">
                  <c:v>-6.280770791577869E-3</c:v>
                </c:pt>
                <c:pt idx="311">
                  <c:v>-6.2805543361594465E-3</c:v>
                </c:pt>
                <c:pt idx="312">
                  <c:v>-6.2803378807410239E-3</c:v>
                </c:pt>
                <c:pt idx="313">
                  <c:v>-6.2800943683952986E-3</c:v>
                </c:pt>
                <c:pt idx="314">
                  <c:v>-6.2798508560495733E-3</c:v>
                </c:pt>
                <c:pt idx="315">
                  <c:v>-6.2798508560495733E-3</c:v>
                </c:pt>
                <c:pt idx="316">
                  <c:v>-6.2796344006311507E-3</c:v>
                </c:pt>
                <c:pt idx="317">
                  <c:v>-6.2796344006311507E-3</c:v>
                </c:pt>
                <c:pt idx="318">
                  <c:v>-6.2796344006311507E-3</c:v>
                </c:pt>
                <c:pt idx="319">
                  <c:v>-6.2796073437038479E-3</c:v>
                </c:pt>
                <c:pt idx="320">
                  <c:v>-6.2793908882854254E-3</c:v>
                </c:pt>
                <c:pt idx="321">
                  <c:v>-6.2791744328670029E-3</c:v>
                </c:pt>
                <c:pt idx="322">
                  <c:v>-6.2791473759397001E-3</c:v>
                </c:pt>
                <c:pt idx="323">
                  <c:v>-6.2791473759397001E-3</c:v>
                </c:pt>
                <c:pt idx="324">
                  <c:v>-6.2787144651028541E-3</c:v>
                </c:pt>
                <c:pt idx="325">
                  <c:v>-6.2786874081755513E-3</c:v>
                </c:pt>
                <c:pt idx="326">
                  <c:v>-6.2784709527571288E-3</c:v>
                </c:pt>
                <c:pt idx="327">
                  <c:v>-6.2784709527571288E-3</c:v>
                </c:pt>
                <c:pt idx="328">
                  <c:v>-6.2775510172288331E-3</c:v>
                </c:pt>
                <c:pt idx="329">
                  <c:v>-6.2766040247732345E-3</c:v>
                </c:pt>
                <c:pt idx="330">
                  <c:v>-6.2738442181883465E-3</c:v>
                </c:pt>
                <c:pt idx="331">
                  <c:v>-6.2715173224403035E-3</c:v>
                </c:pt>
                <c:pt idx="332">
                  <c:v>-6.2710573546761557E-3</c:v>
                </c:pt>
                <c:pt idx="333">
                  <c:v>-6.2389948958223107E-3</c:v>
                </c:pt>
                <c:pt idx="334">
                  <c:v>-6.2362080323101199E-3</c:v>
                </c:pt>
                <c:pt idx="335">
                  <c:v>-6.2359915768916974E-3</c:v>
                </c:pt>
                <c:pt idx="336">
                  <c:v>-6.2306613622130419E-3</c:v>
                </c:pt>
                <c:pt idx="337">
                  <c:v>-6.2299578821031687E-3</c:v>
                </c:pt>
                <c:pt idx="338">
                  <c:v>-6.2297414266847453E-3</c:v>
                </c:pt>
                <c:pt idx="339">
                  <c:v>-6.2294979143390199E-3</c:v>
                </c:pt>
                <c:pt idx="340">
                  <c:v>-6.2292544019932946E-3</c:v>
                </c:pt>
                <c:pt idx="341">
                  <c:v>-6.2281180110465763E-3</c:v>
                </c:pt>
                <c:pt idx="342">
                  <c:v>-6.2269545631725553E-3</c:v>
                </c:pt>
                <c:pt idx="343">
                  <c:v>-6.2269275062452525E-3</c:v>
                </c:pt>
                <c:pt idx="344">
                  <c:v>-6.2267381077541328E-3</c:v>
                </c:pt>
                <c:pt idx="345">
                  <c:v>-6.2267110508268299E-3</c:v>
                </c:pt>
                <c:pt idx="346">
                  <c:v>-6.2264945954084074E-3</c:v>
                </c:pt>
                <c:pt idx="347">
                  <c:v>-6.2264675384811046E-3</c:v>
                </c:pt>
                <c:pt idx="348">
                  <c:v>-6.2262510830626812E-3</c:v>
                </c:pt>
                <c:pt idx="349">
                  <c:v>-6.2257911152985334E-3</c:v>
                </c:pt>
                <c:pt idx="350">
                  <c:v>-6.2250876351886602E-3</c:v>
                </c:pt>
                <c:pt idx="351">
                  <c:v>-6.2248711797702376E-3</c:v>
                </c:pt>
                <c:pt idx="352">
                  <c:v>-6.2248441228429348E-3</c:v>
                </c:pt>
                <c:pt idx="353">
                  <c:v>-6.2246547243518151E-3</c:v>
                </c:pt>
                <c:pt idx="354">
                  <c:v>-6.2246276674245123E-3</c:v>
                </c:pt>
                <c:pt idx="355">
                  <c:v>-6.2223007716764693E-3</c:v>
                </c:pt>
                <c:pt idx="356">
                  <c:v>-6.2218678608396243E-3</c:v>
                </c:pt>
                <c:pt idx="357">
                  <c:v>-6.2218408039123214E-3</c:v>
                </c:pt>
                <c:pt idx="358">
                  <c:v>-6.2214078930754764E-3</c:v>
                </c:pt>
                <c:pt idx="359">
                  <c:v>-6.221394364611825E-3</c:v>
                </c:pt>
                <c:pt idx="360">
                  <c:v>-6.2211643807297511E-3</c:v>
                </c:pt>
                <c:pt idx="361">
                  <c:v>-6.2206773560383004E-3</c:v>
                </c:pt>
                <c:pt idx="362">
                  <c:v>-6.2204879575471807E-3</c:v>
                </c:pt>
                <c:pt idx="363">
                  <c:v>-6.2204609006198779E-3</c:v>
                </c:pt>
                <c:pt idx="364">
                  <c:v>-6.2188374849817081E-3</c:v>
                </c:pt>
                <c:pt idx="365">
                  <c:v>-6.2163211907425454E-3</c:v>
                </c:pt>
                <c:pt idx="366">
                  <c:v>-6.2128308471204813E-3</c:v>
                </c:pt>
                <c:pt idx="367">
                  <c:v>-6.2128037901931785E-3</c:v>
                </c:pt>
                <c:pt idx="368">
                  <c:v>-6.212587334774756E-3</c:v>
                </c:pt>
                <c:pt idx="369">
                  <c:v>-6.2103145528813195E-3</c:v>
                </c:pt>
                <c:pt idx="370">
                  <c:v>-6.2096110727714454E-3</c:v>
                </c:pt>
                <c:pt idx="371">
                  <c:v>-6.2096110727714454E-3</c:v>
                </c:pt>
                <c:pt idx="372">
                  <c:v>-6.2095569589168398E-3</c:v>
                </c:pt>
                <c:pt idx="373">
                  <c:v>-6.2093946173530229E-3</c:v>
                </c:pt>
                <c:pt idx="374">
                  <c:v>-6.2093675604257201E-3</c:v>
                </c:pt>
                <c:pt idx="375">
                  <c:v>-6.2093405034984173E-3</c:v>
                </c:pt>
                <c:pt idx="376">
                  <c:v>-6.2091240480799947E-3</c:v>
                </c:pt>
                <c:pt idx="377">
                  <c:v>-6.2084205679701215E-3</c:v>
                </c:pt>
                <c:pt idx="378">
                  <c:v>-6.2070136077503751E-3</c:v>
                </c:pt>
                <c:pt idx="379">
                  <c:v>-6.2068242092592554E-3</c:v>
                </c:pt>
                <c:pt idx="380">
                  <c:v>-6.2067971523319526E-3</c:v>
                </c:pt>
                <c:pt idx="381">
                  <c:v>-6.2040644026743674E-3</c:v>
                </c:pt>
                <c:pt idx="382">
                  <c:v>-6.2040373457470646E-3</c:v>
                </c:pt>
                <c:pt idx="383">
                  <c:v>-6.203117410218768E-3</c:v>
                </c:pt>
                <c:pt idx="384">
                  <c:v>-6.2030903532914652E-3</c:v>
                </c:pt>
                <c:pt idx="385">
                  <c:v>-6.2012504822348737E-3</c:v>
                </c:pt>
                <c:pt idx="386">
                  <c:v>-6.2007905144707259E-3</c:v>
                </c:pt>
                <c:pt idx="387">
                  <c:v>-6.2001140912881555E-3</c:v>
                </c:pt>
                <c:pt idx="388">
                  <c:v>-6.1994376681055842E-3</c:v>
                </c:pt>
                <c:pt idx="389">
                  <c:v>-6.1994106111782814E-3</c:v>
                </c:pt>
                <c:pt idx="390">
                  <c:v>-6.1980307078858378E-3</c:v>
                </c:pt>
                <c:pt idx="391">
                  <c:v>-6.1980307078858378E-3</c:v>
                </c:pt>
                <c:pt idx="392">
                  <c:v>-6.1978142524674153E-3</c:v>
                </c:pt>
                <c:pt idx="393">
                  <c:v>-6.1978142524674153E-3</c:v>
                </c:pt>
                <c:pt idx="394">
                  <c:v>-6.1977871955401125E-3</c:v>
                </c:pt>
                <c:pt idx="395">
                  <c:v>-6.19757074012169E-3</c:v>
                </c:pt>
                <c:pt idx="396">
                  <c:v>-6.1975572116580386E-3</c:v>
                </c:pt>
                <c:pt idx="397">
                  <c:v>-6.1973542847032674E-3</c:v>
                </c:pt>
                <c:pt idx="398">
                  <c:v>-6.1973272277759646E-3</c:v>
                </c:pt>
                <c:pt idx="399">
                  <c:v>-6.1968672600118159E-3</c:v>
                </c:pt>
                <c:pt idx="400">
                  <c:v>-6.1968402030845131E-3</c:v>
                </c:pt>
                <c:pt idx="401">
                  <c:v>-6.1961908368292455E-3</c:v>
                </c:pt>
                <c:pt idx="402">
                  <c:v>-6.1961637799019427E-3</c:v>
                </c:pt>
                <c:pt idx="403">
                  <c:v>-6.1945403642637738E-3</c:v>
                </c:pt>
                <c:pt idx="404">
                  <c:v>-6.1943239088453513E-3</c:v>
                </c:pt>
                <c:pt idx="405">
                  <c:v>-6.1942968519180484E-3</c:v>
                </c:pt>
                <c:pt idx="406">
                  <c:v>-6.1941074534269287E-3</c:v>
                </c:pt>
                <c:pt idx="407">
                  <c:v>-6.1938639410812034E-3</c:v>
                </c:pt>
                <c:pt idx="408">
                  <c:v>-6.1917805576788857E-3</c:v>
                </c:pt>
                <c:pt idx="409">
                  <c:v>-6.1915370453331604E-3</c:v>
                </c:pt>
                <c:pt idx="410">
                  <c:v>-6.1913205899147379E-3</c:v>
                </c:pt>
                <c:pt idx="411">
                  <c:v>-6.188533726402547E-3</c:v>
                </c:pt>
                <c:pt idx="412">
                  <c:v>-6.1478942215937079E-3</c:v>
                </c:pt>
                <c:pt idx="413">
                  <c:v>-6.14743425382956E-3</c:v>
                </c:pt>
                <c:pt idx="414">
                  <c:v>-6.1472177984111366E-3</c:v>
                </c:pt>
                <c:pt idx="415">
                  <c:v>-6.1471907414838338E-3</c:v>
                </c:pt>
                <c:pt idx="416">
                  <c:v>-6.146730773719686E-3</c:v>
                </c:pt>
                <c:pt idx="417">
                  <c:v>-6.1462708059555381E-3</c:v>
                </c:pt>
                <c:pt idx="418">
                  <c:v>-6.1448909026630945E-3</c:v>
                </c:pt>
                <c:pt idx="419">
                  <c:v>-6.1437274547890726E-3</c:v>
                </c:pt>
                <c:pt idx="420">
                  <c:v>-6.1418605268051783E-3</c:v>
                </c:pt>
                <c:pt idx="421">
                  <c:v>-6.1411841036226079E-3</c:v>
                </c:pt>
                <c:pt idx="422">
                  <c:v>-6.1411570466953051E-3</c:v>
                </c:pt>
                <c:pt idx="423">
                  <c:v>-6.1409405912768826E-3</c:v>
                </c:pt>
                <c:pt idx="424">
                  <c:v>-6.1406970789311573E-3</c:v>
                </c:pt>
                <c:pt idx="425">
                  <c:v>-6.1397771434028607E-3</c:v>
                </c:pt>
                <c:pt idx="426">
                  <c:v>-6.1376937600005439E-3</c:v>
                </c:pt>
                <c:pt idx="427">
                  <c:v>-6.1370173368179726E-3</c:v>
                </c:pt>
                <c:pt idx="428">
                  <c:v>-6.1369902798906698E-3</c:v>
                </c:pt>
                <c:pt idx="429">
                  <c:v>-6.1351774657613812E-3</c:v>
                </c:pt>
                <c:pt idx="430">
                  <c:v>-6.1344469287242052E-3</c:v>
                </c:pt>
                <c:pt idx="431">
                  <c:v>-6.1342575302330855E-3</c:v>
                </c:pt>
                <c:pt idx="432">
                  <c:v>-6.1335269931959086E-3</c:v>
                </c:pt>
                <c:pt idx="433">
                  <c:v>-6.1330940823590635E-3</c:v>
                </c:pt>
                <c:pt idx="434">
                  <c:v>-6.1312000974478665E-3</c:v>
                </c:pt>
                <c:pt idx="435">
                  <c:v>-6.1296037387369995E-3</c:v>
                </c:pt>
                <c:pt idx="436">
                  <c:v>-6.1281967785172531E-3</c:v>
                </c:pt>
                <c:pt idx="437">
                  <c:v>-6.1279803230988306E-3</c:v>
                </c:pt>
                <c:pt idx="438">
                  <c:v>-6.127060387570534E-3</c:v>
                </c:pt>
                <c:pt idx="439">
                  <c:v>-6.1263839643879636E-3</c:v>
                </c:pt>
                <c:pt idx="440">
                  <c:v>-6.1261404520422382E-3</c:v>
                </c:pt>
                <c:pt idx="441">
                  <c:v>-6.1252205165139425E-3</c:v>
                </c:pt>
                <c:pt idx="442">
                  <c:v>-6.1247605487497947E-3</c:v>
                </c:pt>
                <c:pt idx="443">
                  <c:v>-6.1247334918224918E-3</c:v>
                </c:pt>
                <c:pt idx="444">
                  <c:v>-6.1226501084201742E-3</c:v>
                </c:pt>
                <c:pt idx="445">
                  <c:v>-6.1222171975833291E-3</c:v>
                </c:pt>
                <c:pt idx="446">
                  <c:v>-6.1222171975833291E-3</c:v>
                </c:pt>
                <c:pt idx="447">
                  <c:v>-6.1222036691196777E-3</c:v>
                </c:pt>
                <c:pt idx="448">
                  <c:v>-6.1222036691196777E-3</c:v>
                </c:pt>
                <c:pt idx="449">
                  <c:v>-6.1201338141810115E-3</c:v>
                </c:pt>
                <c:pt idx="450">
                  <c:v>-6.1201067572537087E-3</c:v>
                </c:pt>
                <c:pt idx="451">
                  <c:v>-6.1196467894895608E-3</c:v>
                </c:pt>
                <c:pt idx="452">
                  <c:v>-6.1189433093796876E-3</c:v>
                </c:pt>
                <c:pt idx="453">
                  <c:v>-6.1187268539612651E-3</c:v>
                </c:pt>
                <c:pt idx="454">
                  <c:v>-6.1159670473763771E-3</c:v>
                </c:pt>
                <c:pt idx="455">
                  <c:v>-6.1157505919579545E-3</c:v>
                </c:pt>
                <c:pt idx="456">
                  <c:v>-6.1157370634943031E-3</c:v>
                </c:pt>
                <c:pt idx="457">
                  <c:v>-6.1155070796122292E-3</c:v>
                </c:pt>
                <c:pt idx="458">
                  <c:v>-6.1152906241938067E-3</c:v>
                </c:pt>
                <c:pt idx="459">
                  <c:v>-6.1145600871566307E-3</c:v>
                </c:pt>
                <c:pt idx="460">
                  <c:v>-6.1134236962099115E-3</c:v>
                </c:pt>
                <c:pt idx="461">
                  <c:v>-6.1131801838641862E-3</c:v>
                </c:pt>
                <c:pt idx="462">
                  <c:v>-6.1125037606816158E-3</c:v>
                </c:pt>
                <c:pt idx="463">
                  <c:v>-6.1120167359901651E-3</c:v>
                </c:pt>
                <c:pt idx="464">
                  <c:v>-6.1113403128075948E-3</c:v>
                </c:pt>
                <c:pt idx="465">
                  <c:v>-6.1060100981289384E-3</c:v>
                </c:pt>
                <c:pt idx="466">
                  <c:v>-6.1057665857832131E-3</c:v>
                </c:pt>
                <c:pt idx="467">
                  <c:v>-6.1043866824907686E-3</c:v>
                </c:pt>
                <c:pt idx="468">
                  <c:v>-6.0642071454460773E-3</c:v>
                </c:pt>
                <c:pt idx="469">
                  <c:v>-6.0628272421536337E-3</c:v>
                </c:pt>
                <c:pt idx="470">
                  <c:v>-6.0616637942796127E-3</c:v>
                </c:pt>
                <c:pt idx="471">
                  <c:v>-6.0598239232230204E-3</c:v>
                </c:pt>
                <c:pt idx="472">
                  <c:v>-6.0597968662957176E-3</c:v>
                </c:pt>
                <c:pt idx="473">
                  <c:v>-6.0586334184216965E-3</c:v>
                </c:pt>
                <c:pt idx="474">
                  <c:v>-6.0556300994910831E-3</c:v>
                </c:pt>
                <c:pt idx="475">
                  <c:v>-6.0528432359788923E-3</c:v>
                </c:pt>
                <c:pt idx="476">
                  <c:v>-6.0512468772680253E-3</c:v>
                </c:pt>
                <c:pt idx="477">
                  <c:v>-6.0510033649223E-3</c:v>
                </c:pt>
                <c:pt idx="478">
                  <c:v>-6.0502998848124268E-3</c:v>
                </c:pt>
                <c:pt idx="479">
                  <c:v>-6.0495964047025536E-3</c:v>
                </c:pt>
                <c:pt idx="480">
                  <c:v>-6.0468365981176655E-3</c:v>
                </c:pt>
                <c:pt idx="481">
                  <c:v>-6.0461331180077923E-3</c:v>
                </c:pt>
                <c:pt idx="482">
                  <c:v>-6.0459166625893698E-3</c:v>
                </c:pt>
                <c:pt idx="483">
                  <c:v>-6.0366902503791071E-3</c:v>
                </c:pt>
                <c:pt idx="484">
                  <c:v>-6.0355403309687375E-3</c:v>
                </c:pt>
                <c:pt idx="485">
                  <c:v>-6.0355268025050861E-3</c:v>
                </c:pt>
                <c:pt idx="486">
                  <c:v>-6.0355132740414347E-3</c:v>
                </c:pt>
                <c:pt idx="487">
                  <c:v>-6.0354997455777833E-3</c:v>
                </c:pt>
                <c:pt idx="488">
                  <c:v>-6.0354862171141319E-3</c:v>
                </c:pt>
                <c:pt idx="489">
                  <c:v>-5.9719430233434526E-3</c:v>
                </c:pt>
                <c:pt idx="490">
                  <c:v>-5.9539231097597732E-3</c:v>
                </c:pt>
                <c:pt idx="491">
                  <c:v>-5.9539231097597732E-3</c:v>
                </c:pt>
                <c:pt idx="492">
                  <c:v>-5.9539231097597732E-3</c:v>
                </c:pt>
                <c:pt idx="493">
                  <c:v>-5.9441961443944084E-3</c:v>
                </c:pt>
                <c:pt idx="494">
                  <c:v>-5.9377160103053824E-3</c:v>
                </c:pt>
                <c:pt idx="495">
                  <c:v>-5.8857125960293574E-3</c:v>
                </c:pt>
                <c:pt idx="496">
                  <c:v>-5.8697760658479948E-3</c:v>
                </c:pt>
                <c:pt idx="497">
                  <c:v>-5.8679361947914033E-3</c:v>
                </c:pt>
                <c:pt idx="498">
                  <c:v>-5.8679361947914033E-3</c:v>
                </c:pt>
                <c:pt idx="499">
                  <c:v>-5.8679091378641005E-3</c:v>
                </c:pt>
                <c:pt idx="500">
                  <c:v>-5.8679091378641005E-3</c:v>
                </c:pt>
                <c:pt idx="501">
                  <c:v>-5.8598191166005561E-3</c:v>
                </c:pt>
                <c:pt idx="502">
                  <c:v>-5.8598191166005561E-3</c:v>
                </c:pt>
                <c:pt idx="503">
                  <c:v>-5.8593591488364082E-3</c:v>
                </c:pt>
                <c:pt idx="504">
                  <c:v>-5.858655668726535E-3</c:v>
                </c:pt>
                <c:pt idx="505">
                  <c:v>-5.8586421402628836E-3</c:v>
                </c:pt>
                <c:pt idx="506">
                  <c:v>-5.8586286117992322E-3</c:v>
                </c:pt>
                <c:pt idx="507">
                  <c:v>-5.8078292307881833E-3</c:v>
                </c:pt>
                <c:pt idx="508">
                  <c:v>-5.804595927975496E-3</c:v>
                </c:pt>
                <c:pt idx="509">
                  <c:v>-5.7858454773546397E-3</c:v>
                </c:pt>
                <c:pt idx="510">
                  <c:v>-5.784925541826344E-3</c:v>
                </c:pt>
                <c:pt idx="511">
                  <c:v>-5.7779177976549122E-3</c:v>
                </c:pt>
                <c:pt idx="512">
                  <c:v>-5.7779042691912608E-3</c:v>
                </c:pt>
                <c:pt idx="513">
                  <c:v>-5.7778907407276094E-3</c:v>
                </c:pt>
                <c:pt idx="514">
                  <c:v>-5.7705853703558475E-3</c:v>
                </c:pt>
                <c:pt idx="515">
                  <c:v>-5.7687454992992561E-3</c:v>
                </c:pt>
                <c:pt idx="516">
                  <c:v>-5.7629553168564518E-3</c:v>
                </c:pt>
                <c:pt idx="517">
                  <c:v>-5.7204353556000662E-3</c:v>
                </c:pt>
                <c:pt idx="518">
                  <c:v>-5.7204218271364148E-3</c:v>
                </c:pt>
                <c:pt idx="519">
                  <c:v>-5.7181219883156746E-3</c:v>
                </c:pt>
                <c:pt idx="520">
                  <c:v>-5.7088414622508072E-3</c:v>
                </c:pt>
                <c:pt idx="521">
                  <c:v>-5.7058652002474966E-3</c:v>
                </c:pt>
                <c:pt idx="522">
                  <c:v>-5.7042417846093268E-3</c:v>
                </c:pt>
                <c:pt idx="523">
                  <c:v>-5.7035653614267564E-3</c:v>
                </c:pt>
                <c:pt idx="524">
                  <c:v>-5.7023748566254326E-3</c:v>
                </c:pt>
                <c:pt idx="525">
                  <c:v>-5.7016984334428613E-3</c:v>
                </c:pt>
                <c:pt idx="526">
                  <c:v>-5.7011031810421994E-3</c:v>
                </c:pt>
                <c:pt idx="527">
                  <c:v>-5.7010761241148965E-3</c:v>
                </c:pt>
                <c:pt idx="528">
                  <c:v>-5.6998991477772241E-3</c:v>
                </c:pt>
                <c:pt idx="529">
                  <c:v>-5.6901451254845565E-3</c:v>
                </c:pt>
                <c:pt idx="530">
                  <c:v>-5.6769278164971277E-3</c:v>
                </c:pt>
                <c:pt idx="531">
                  <c:v>-5.6769142880334763E-3</c:v>
                </c:pt>
                <c:pt idx="532">
                  <c:v>-5.6753044008589579E-3</c:v>
                </c:pt>
                <c:pt idx="533">
                  <c:v>-5.6343807983134393E-3</c:v>
                </c:pt>
                <c:pt idx="534">
                  <c:v>-5.6246403044844231E-3</c:v>
                </c:pt>
                <c:pt idx="535">
                  <c:v>-5.6118694347974908E-3</c:v>
                </c:pt>
                <c:pt idx="536">
                  <c:v>-5.6118559063338394E-3</c:v>
                </c:pt>
                <c:pt idx="537">
                  <c:v>-5.611842377870188E-3</c:v>
                </c:pt>
                <c:pt idx="538">
                  <c:v>-5.6043205520800035E-3</c:v>
                </c:pt>
                <c:pt idx="539">
                  <c:v>-5.5478527447990131E-3</c:v>
                </c:pt>
                <c:pt idx="540">
                  <c:v>-5.5471492646891399E-3</c:v>
                </c:pt>
                <c:pt idx="541">
                  <c:v>-5.5471492646891399E-3</c:v>
                </c:pt>
                <c:pt idx="542">
                  <c:v>-5.5471357362254885E-3</c:v>
                </c:pt>
                <c:pt idx="543">
                  <c:v>-5.5471357362254885E-3</c:v>
                </c:pt>
                <c:pt idx="544">
                  <c:v>-5.5471222077618371E-3</c:v>
                </c:pt>
                <c:pt idx="545">
                  <c:v>-5.5471222077618371E-3</c:v>
                </c:pt>
                <c:pt idx="546">
                  <c:v>-5.5390321864982927E-3</c:v>
                </c:pt>
                <c:pt idx="547">
                  <c:v>-5.5390186580346413E-3</c:v>
                </c:pt>
                <c:pt idx="548">
                  <c:v>-5.5390051295709898E-3</c:v>
                </c:pt>
                <c:pt idx="549">
                  <c:v>-5.5333772886920025E-3</c:v>
                </c:pt>
                <c:pt idx="550">
                  <c:v>-5.5247190719550998E-3</c:v>
                </c:pt>
                <c:pt idx="551">
                  <c:v>-5.5247055434914484E-3</c:v>
                </c:pt>
                <c:pt idx="552">
                  <c:v>-5.524692015027797E-3</c:v>
                </c:pt>
                <c:pt idx="553">
                  <c:v>-5.5227439162619935E-3</c:v>
                </c:pt>
                <c:pt idx="554">
                  <c:v>-5.5220674930794231E-3</c:v>
                </c:pt>
                <c:pt idx="555">
                  <c:v>-5.5206605328596758E-3</c:v>
                </c:pt>
                <c:pt idx="556">
                  <c:v>-5.5199570527498026E-3</c:v>
                </c:pt>
                <c:pt idx="557">
                  <c:v>-5.5194970849856547E-3</c:v>
                </c:pt>
                <c:pt idx="558">
                  <c:v>-5.517210774628566E-3</c:v>
                </c:pt>
                <c:pt idx="559">
                  <c:v>-5.5167372784007667E-3</c:v>
                </c:pt>
                <c:pt idx="560">
                  <c:v>-5.4566438428611981E-3</c:v>
                </c:pt>
                <c:pt idx="561">
                  <c:v>-5.4566167859338953E-3</c:v>
                </c:pt>
                <c:pt idx="562">
                  <c:v>-5.4565897290065925E-3</c:v>
                </c:pt>
                <c:pt idx="563">
                  <c:v>-5.4565762005429411E-3</c:v>
                </c:pt>
                <c:pt idx="564">
                  <c:v>-5.448634992379563E-3</c:v>
                </c:pt>
                <c:pt idx="565">
                  <c:v>-5.4486214639159116E-3</c:v>
                </c:pt>
                <c:pt idx="566">
                  <c:v>-5.4486079354522602E-3</c:v>
                </c:pt>
                <c:pt idx="567">
                  <c:v>-5.4481750246154152E-3</c:v>
                </c:pt>
                <c:pt idx="568">
                  <c:v>-5.4481614961517637E-3</c:v>
                </c:pt>
                <c:pt idx="569">
                  <c:v>-5.4479585691969918E-3</c:v>
                </c:pt>
                <c:pt idx="570">
                  <c:v>-5.4479450407333404E-3</c:v>
                </c:pt>
                <c:pt idx="571">
                  <c:v>-5.4479315122696889E-3</c:v>
                </c:pt>
                <c:pt idx="572">
                  <c:v>-5.4471198044506045E-3</c:v>
                </c:pt>
                <c:pt idx="573">
                  <c:v>-5.4453205187849673E-3</c:v>
                </c:pt>
                <c:pt idx="574">
                  <c:v>-5.4436024039012376E-3</c:v>
                </c:pt>
                <c:pt idx="575">
                  <c:v>-5.4383533600044897E-3</c:v>
                </c:pt>
                <c:pt idx="576">
                  <c:v>-5.4314267866149672E-3</c:v>
                </c:pt>
                <c:pt idx="577">
                  <c:v>-5.4311832742692419E-3</c:v>
                </c:pt>
                <c:pt idx="578">
                  <c:v>-5.4309668188508194E-3</c:v>
                </c:pt>
                <c:pt idx="579">
                  <c:v>-5.4223897728958251E-3</c:v>
                </c:pt>
                <c:pt idx="580">
                  <c:v>-5.4222003744047054E-3</c:v>
                </c:pt>
                <c:pt idx="581">
                  <c:v>-5.4219298051316773E-3</c:v>
                </c:pt>
                <c:pt idx="582">
                  <c:v>-5.4128927914125343E-3</c:v>
                </c:pt>
                <c:pt idx="583">
                  <c:v>-5.3801403809124676E-3</c:v>
                </c:pt>
                <c:pt idx="584">
                  <c:v>-5.3794369008025944E-3</c:v>
                </c:pt>
                <c:pt idx="585">
                  <c:v>-5.3786116645198577E-3</c:v>
                </c:pt>
                <c:pt idx="586">
                  <c:v>-5.3786116645198577E-3</c:v>
                </c:pt>
                <c:pt idx="587">
                  <c:v>-5.3785981360562063E-3</c:v>
                </c:pt>
                <c:pt idx="588">
                  <c:v>-5.3770829481272486E-3</c:v>
                </c:pt>
                <c:pt idx="589">
                  <c:v>-5.3770694196635972E-3</c:v>
                </c:pt>
                <c:pt idx="590">
                  <c:v>-5.3770558911999458E-3</c:v>
                </c:pt>
                <c:pt idx="591">
                  <c:v>-5.3737549460690015E-3</c:v>
                </c:pt>
                <c:pt idx="592">
                  <c:v>-5.3737414176053501E-3</c:v>
                </c:pt>
                <c:pt idx="593">
                  <c:v>-5.3622016381106958E-3</c:v>
                </c:pt>
                <c:pt idx="594">
                  <c:v>-5.3621881096470444E-3</c:v>
                </c:pt>
                <c:pt idx="595">
                  <c:v>-5.3606999786453896E-3</c:v>
                </c:pt>
                <c:pt idx="596">
                  <c:v>-5.3584001398246494E-3</c:v>
                </c:pt>
                <c:pt idx="597">
                  <c:v>-5.3577101881784276E-3</c:v>
                </c:pt>
                <c:pt idx="598">
                  <c:v>-5.3576966597147762E-3</c:v>
                </c:pt>
                <c:pt idx="599">
                  <c:v>-5.3535028359828389E-3</c:v>
                </c:pt>
                <c:pt idx="600">
                  <c:v>-5.3527993558729649E-3</c:v>
                </c:pt>
                <c:pt idx="601">
                  <c:v>-5.3526099573818452E-3</c:v>
                </c:pt>
                <c:pt idx="602">
                  <c:v>-5.3519335341992748E-3</c:v>
                </c:pt>
                <c:pt idx="603">
                  <c:v>-5.3519335341992748E-3</c:v>
                </c:pt>
                <c:pt idx="604">
                  <c:v>-5.3512300540894016E-3</c:v>
                </c:pt>
                <c:pt idx="605">
                  <c:v>-5.3512300540894016E-3</c:v>
                </c:pt>
                <c:pt idx="606">
                  <c:v>-5.3483079059406967E-3</c:v>
                </c:pt>
                <c:pt idx="607">
                  <c:v>-5.3482943774770452E-3</c:v>
                </c:pt>
                <c:pt idx="608">
                  <c:v>-5.3482808490133938E-3</c:v>
                </c:pt>
                <c:pt idx="609">
                  <c:v>-5.2809632138839718E-3</c:v>
                </c:pt>
                <c:pt idx="610">
                  <c:v>-5.280936156956669E-3</c:v>
                </c:pt>
                <c:pt idx="611">
                  <c:v>-5.2667042131953837E-3</c:v>
                </c:pt>
                <c:pt idx="612">
                  <c:v>-5.2587494765683543E-3</c:v>
                </c:pt>
                <c:pt idx="613">
                  <c:v>-5.1974114223728553E-3</c:v>
                </c:pt>
                <c:pt idx="614">
                  <c:v>-5.1914588983662351E-3</c:v>
                </c:pt>
                <c:pt idx="615">
                  <c:v>-5.1881038393806851E-3</c:v>
                </c:pt>
                <c:pt idx="616">
                  <c:v>-5.1880903109170337E-3</c:v>
                </c:pt>
                <c:pt idx="617">
                  <c:v>-5.1870892046068286E-3</c:v>
                </c:pt>
                <c:pt idx="618">
                  <c:v>-5.1870756761431772E-3</c:v>
                </c:pt>
                <c:pt idx="619">
                  <c:v>-5.1836394463757188E-3</c:v>
                </c:pt>
                <c:pt idx="620">
                  <c:v>-5.1836259179120674E-3</c:v>
                </c:pt>
                <c:pt idx="621">
                  <c:v>-5.1073389113817595E-3</c:v>
                </c:pt>
                <c:pt idx="622">
                  <c:v>-5.106892472081263E-3</c:v>
                </c:pt>
                <c:pt idx="623">
                  <c:v>-5.1068789436176116E-3</c:v>
                </c:pt>
                <c:pt idx="624">
                  <c:v>-5.1068654151539602E-3</c:v>
                </c:pt>
                <c:pt idx="625">
                  <c:v>-5.1068518866903088E-3</c:v>
                </c:pt>
                <c:pt idx="626">
                  <c:v>-5.1060401788712243E-3</c:v>
                </c:pt>
                <c:pt idx="627">
                  <c:v>-5.1058101949891504E-3</c:v>
                </c:pt>
                <c:pt idx="628">
                  <c:v>-5.105796666525499E-3</c:v>
                </c:pt>
                <c:pt idx="629">
                  <c:v>-5.1042814785965404E-3</c:v>
                </c:pt>
                <c:pt idx="630">
                  <c:v>-5.0306054655509551E-3</c:v>
                </c:pt>
                <c:pt idx="631">
                  <c:v>-5.0231918674699819E-3</c:v>
                </c:pt>
                <c:pt idx="632">
                  <c:v>-5.0231918674699819E-3</c:v>
                </c:pt>
                <c:pt idx="633">
                  <c:v>-5.0231783390063305E-3</c:v>
                </c:pt>
                <c:pt idx="634">
                  <c:v>-5.0231648105426791E-3</c:v>
                </c:pt>
                <c:pt idx="635">
                  <c:v>-5.0231648105426791E-3</c:v>
                </c:pt>
                <c:pt idx="636">
                  <c:v>-5.0222719319416853E-3</c:v>
                </c:pt>
                <c:pt idx="637">
                  <c:v>-5.0179834089641882E-3</c:v>
                </c:pt>
                <c:pt idx="638">
                  <c:v>-5.0179834089641882E-3</c:v>
                </c:pt>
                <c:pt idx="639">
                  <c:v>-5.0179698805005368E-3</c:v>
                </c:pt>
                <c:pt idx="640">
                  <c:v>-5.0179698805005368E-3</c:v>
                </c:pt>
                <c:pt idx="641">
                  <c:v>-5.0179698805005368E-3</c:v>
                </c:pt>
                <c:pt idx="642">
                  <c:v>-5.0179698805005368E-3</c:v>
                </c:pt>
                <c:pt idx="643">
                  <c:v>-5.0179563520368854E-3</c:v>
                </c:pt>
                <c:pt idx="644">
                  <c:v>-5.0179563520368854E-3</c:v>
                </c:pt>
                <c:pt idx="645">
                  <c:v>-5.0179563520368854E-3</c:v>
                </c:pt>
                <c:pt idx="646">
                  <c:v>-5.0179563520368854E-3</c:v>
                </c:pt>
                <c:pt idx="647">
                  <c:v>-5.017942823573234E-3</c:v>
                </c:pt>
                <c:pt idx="648">
                  <c:v>-5.0179292951095826E-3</c:v>
                </c:pt>
                <c:pt idx="649">
                  <c:v>-5.0179157666459312E-3</c:v>
                </c:pt>
                <c:pt idx="650">
                  <c:v>-5.0170228880449383E-3</c:v>
                </c:pt>
                <c:pt idx="651">
                  <c:v>-5.0170093595812868E-3</c:v>
                </c:pt>
                <c:pt idx="652">
                  <c:v>-5.0169958311176354E-3</c:v>
                </c:pt>
                <c:pt idx="653">
                  <c:v>-5.016982302653984E-3</c:v>
                </c:pt>
                <c:pt idx="654">
                  <c:v>-5.0123420396215495E-3</c:v>
                </c:pt>
                <c:pt idx="655">
                  <c:v>-5.0118685433937502E-3</c:v>
                </c:pt>
                <c:pt idx="656">
                  <c:v>-5.0118685433937502E-3</c:v>
                </c:pt>
                <c:pt idx="657">
                  <c:v>-5.0118550149300988E-3</c:v>
                </c:pt>
                <c:pt idx="658">
                  <c:v>-5.0118550149300988E-3</c:v>
                </c:pt>
                <c:pt idx="659">
                  <c:v>-5.0118414864664474E-3</c:v>
                </c:pt>
                <c:pt idx="660">
                  <c:v>-5.0118414864664474E-3</c:v>
                </c:pt>
                <c:pt idx="661">
                  <c:v>-5.0116250310480248E-3</c:v>
                </c:pt>
                <c:pt idx="662">
                  <c:v>-5.0116115025843734E-3</c:v>
                </c:pt>
                <c:pt idx="663">
                  <c:v>-5.0095416476457072E-3</c:v>
                </c:pt>
                <c:pt idx="664">
                  <c:v>-5.0095416476457072E-3</c:v>
                </c:pt>
                <c:pt idx="665">
                  <c:v>-5.0095281191820558E-3</c:v>
                </c:pt>
                <c:pt idx="666">
                  <c:v>-5.0095281191820558E-3</c:v>
                </c:pt>
                <c:pt idx="667">
                  <c:v>-5.0095145907184044E-3</c:v>
                </c:pt>
                <c:pt idx="668">
                  <c:v>-5.0095145907184044E-3</c:v>
                </c:pt>
                <c:pt idx="669">
                  <c:v>-4.9480818372773464E-3</c:v>
                </c:pt>
                <c:pt idx="670">
                  <c:v>-4.9422916548345422E-3</c:v>
                </c:pt>
                <c:pt idx="671">
                  <c:v>-4.9420481424888169E-3</c:v>
                </c:pt>
                <c:pt idx="672">
                  <c:v>-4.9420481424888169E-3</c:v>
                </c:pt>
                <c:pt idx="673">
                  <c:v>-4.9420346140251654E-3</c:v>
                </c:pt>
                <c:pt idx="674">
                  <c:v>-4.9420346140251654E-3</c:v>
                </c:pt>
                <c:pt idx="675">
                  <c:v>-4.9408846946147958E-3</c:v>
                </c:pt>
                <c:pt idx="676">
                  <c:v>-4.9277891418002297E-3</c:v>
                </c:pt>
                <c:pt idx="677">
                  <c:v>-4.9277891418002297E-3</c:v>
                </c:pt>
                <c:pt idx="678">
                  <c:v>-4.9277620848729269E-3</c:v>
                </c:pt>
                <c:pt idx="679">
                  <c:v>-4.9277620848729269E-3</c:v>
                </c:pt>
                <c:pt idx="680">
                  <c:v>-4.9209978530472213E-3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D-4120-88F3-595D37A25B73}"/>
            </c:ext>
          </c:extLst>
        </c:ser>
        <c:ser>
          <c:idx val="8"/>
          <c:order val="6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ED-4120-88F3-595D37A2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78560"/>
        <c:axId val="1"/>
      </c:scatterChart>
      <c:valAx>
        <c:axId val="851978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54843517138599"/>
              <c:y val="0.93783494105037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4515648286140089E-3"/>
              <c:y val="0.42626359807917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785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2354694485842028E-2"/>
          <c:y val="0.94141597252111975"/>
          <c:w val="0.87481371087928461"/>
          <c:h val="4.04040813226320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842753600754033"/>
          <c:y val="1.7730496453900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66E-2"/>
          <c:y val="0.13120612812405849"/>
          <c:w val="0.89253006003367419"/>
          <c:h val="0.67730731004581546"/>
        </c:manualLayout>
      </c:layout>
      <c:scatterChart>
        <c:scatterStyle val="lineMarker"/>
        <c:varyColors val="0"/>
        <c:ser>
          <c:idx val="2"/>
          <c:order val="0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Active!$D$593:$D$1048</c:f>
                <c:numCache>
                  <c:formatCode>General</c:formatCode>
                  <c:ptCount val="456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1E-4</c:v>
                  </c:pt>
                  <c:pt idx="163">
                    <c:v>2.0000000000000001E-4</c:v>
                  </c:pt>
                  <c:pt idx="164">
                    <c:v>1E-4</c:v>
                  </c:pt>
                </c:numCache>
              </c:numRef>
            </c:plus>
            <c:minus>
              <c:numRef>
                <c:f>Active!$D$593:$D$1048</c:f>
                <c:numCache>
                  <c:formatCode>General</c:formatCode>
                  <c:ptCount val="456"/>
                  <c:pt idx="0">
                    <c:v>1E-4</c:v>
                  </c:pt>
                  <c:pt idx="1">
                    <c:v>2.0000000000000001E-4</c:v>
                  </c:pt>
                  <c:pt idx="2">
                    <c:v>5.0000000000000001E-4</c:v>
                  </c:pt>
                  <c:pt idx="3">
                    <c:v>1E-4</c:v>
                  </c:pt>
                  <c:pt idx="4">
                    <c:v>5.0000000000000002E-5</c:v>
                  </c:pt>
                  <c:pt idx="5">
                    <c:v>5.0000000000000002E-5</c:v>
                  </c:pt>
                  <c:pt idx="6">
                    <c:v>5.0000000000000002E-5</c:v>
                  </c:pt>
                  <c:pt idx="7">
                    <c:v>5.0000000000000002E-5</c:v>
                  </c:pt>
                  <c:pt idx="8">
                    <c:v>1.0000000000000001E-5</c:v>
                  </c:pt>
                  <c:pt idx="9">
                    <c:v>5.0000000000000002E-5</c:v>
                  </c:pt>
                  <c:pt idx="10">
                    <c:v>5.0000000000000002E-5</c:v>
                  </c:pt>
                  <c:pt idx="11">
                    <c:v>1E-4</c:v>
                  </c:pt>
                  <c:pt idx="12">
                    <c:v>1E-4</c:v>
                  </c:pt>
                  <c:pt idx="16">
                    <c:v>1E-4</c:v>
                  </c:pt>
                  <c:pt idx="17">
                    <c:v>1E-4</c:v>
                  </c:pt>
                  <c:pt idx="18">
                    <c:v>1E-4</c:v>
                  </c:pt>
                  <c:pt idx="23">
                    <c:v>1.0000000000000001E-5</c:v>
                  </c:pt>
                  <c:pt idx="24">
                    <c:v>1.0000000000000001E-5</c:v>
                  </c:pt>
                  <c:pt idx="25">
                    <c:v>2.9999999999999997E-4</c:v>
                  </c:pt>
                  <c:pt idx="26">
                    <c:v>5.0000000000000001E-4</c:v>
                  </c:pt>
                  <c:pt idx="27">
                    <c:v>5.0000000000000002E-5</c:v>
                  </c:pt>
                  <c:pt idx="28">
                    <c:v>5.0000000000000002E-5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2.9999999999999997E-4</c:v>
                  </c:pt>
                  <c:pt idx="32">
                    <c:v>2.0000000000000001E-4</c:v>
                  </c:pt>
                  <c:pt idx="33">
                    <c:v>4.0000000000000002E-4</c:v>
                  </c:pt>
                  <c:pt idx="37">
                    <c:v>1.0000000000000001E-5</c:v>
                  </c:pt>
                  <c:pt idx="38">
                    <c:v>2.0000000000000002E-5</c:v>
                  </c:pt>
                  <c:pt idx="40">
                    <c:v>0</c:v>
                  </c:pt>
                  <c:pt idx="41">
                    <c:v>1.5E-3</c:v>
                  </c:pt>
                  <c:pt idx="42">
                    <c:v>4.0000000000000003E-5</c:v>
                  </c:pt>
                  <c:pt idx="45">
                    <c:v>2.0000000000000001E-4</c:v>
                  </c:pt>
                  <c:pt idx="46">
                    <c:v>0</c:v>
                  </c:pt>
                  <c:pt idx="47">
                    <c:v>1E-4</c:v>
                  </c:pt>
                  <c:pt idx="48">
                    <c:v>1E-4</c:v>
                  </c:pt>
                  <c:pt idx="49">
                    <c:v>1E-4</c:v>
                  </c:pt>
                  <c:pt idx="50">
                    <c:v>1E-4</c:v>
                  </c:pt>
                  <c:pt idx="51">
                    <c:v>1E-4</c:v>
                  </c:pt>
                  <c:pt idx="52">
                    <c:v>2.0000000000000001E-4</c:v>
                  </c:pt>
                  <c:pt idx="53">
                    <c:v>1E-4</c:v>
                  </c:pt>
                  <c:pt idx="57">
                    <c:v>5.0000000000000002E-5</c:v>
                  </c:pt>
                  <c:pt idx="58">
                    <c:v>2.0000000000000002E-5</c:v>
                  </c:pt>
                  <c:pt idx="59">
                    <c:v>0</c:v>
                  </c:pt>
                  <c:pt idx="60">
                    <c:v>0</c:v>
                  </c:pt>
                  <c:pt idx="61">
                    <c:v>1E-4</c:v>
                  </c:pt>
                  <c:pt idx="62">
                    <c:v>0</c:v>
                  </c:pt>
                  <c:pt idx="63">
                    <c:v>0</c:v>
                  </c:pt>
                  <c:pt idx="64">
                    <c:v>1.0000000000000001E-5</c:v>
                  </c:pt>
                  <c:pt idx="82">
                    <c:v>2.0000000000000002E-5</c:v>
                  </c:pt>
                  <c:pt idx="83">
                    <c:v>2.0000000000000001E-4</c:v>
                  </c:pt>
                  <c:pt idx="84">
                    <c:v>2.9999999999999997E-4</c:v>
                  </c:pt>
                  <c:pt idx="85">
                    <c:v>0</c:v>
                  </c:pt>
                  <c:pt idx="86">
                    <c:v>1E-4</c:v>
                  </c:pt>
                  <c:pt idx="87">
                    <c:v>4.0000000000000002E-4</c:v>
                  </c:pt>
                  <c:pt idx="88">
                    <c:v>2.0000000000000001E-4</c:v>
                  </c:pt>
                  <c:pt idx="89">
                    <c:v>8.2000000000000001E-5</c:v>
                  </c:pt>
                  <c:pt idx="90">
                    <c:v>2.1999999999999999E-5</c:v>
                  </c:pt>
                  <c:pt idx="91">
                    <c:v>2.0000000000000001E-4</c:v>
                  </c:pt>
                  <c:pt idx="92">
                    <c:v>2.0000000000000001E-4</c:v>
                  </c:pt>
                  <c:pt idx="93">
                    <c:v>1E-4</c:v>
                  </c:pt>
                  <c:pt idx="94">
                    <c:v>0</c:v>
                  </c:pt>
                  <c:pt idx="95">
                    <c:v>2.0000000000000001E-4</c:v>
                  </c:pt>
                  <c:pt idx="96">
                    <c:v>1E-4</c:v>
                  </c:pt>
                  <c:pt idx="97">
                    <c:v>1.0000000000000001E-5</c:v>
                  </c:pt>
                  <c:pt idx="98">
                    <c:v>2.0000000000000002E-5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1E-4</c:v>
                  </c:pt>
                  <c:pt idx="102">
                    <c:v>5.0000000000000001E-4</c:v>
                  </c:pt>
                  <c:pt idx="103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8">
                    <c:v>2.0000000000000002E-5</c:v>
                  </c:pt>
                  <c:pt idx="109">
                    <c:v>1.94E-4</c:v>
                  </c:pt>
                  <c:pt idx="110">
                    <c:v>2.0000000000000002E-5</c:v>
                  </c:pt>
                  <c:pt idx="111">
                    <c:v>1.1900000000000001E-4</c:v>
                  </c:pt>
                  <c:pt idx="112">
                    <c:v>1.5899999999999999E-4</c:v>
                  </c:pt>
                  <c:pt idx="113">
                    <c:v>1E-4</c:v>
                  </c:pt>
                  <c:pt idx="114">
                    <c:v>0</c:v>
                  </c:pt>
                  <c:pt idx="115">
                    <c:v>2.0000000000000001E-4</c:v>
                  </c:pt>
                  <c:pt idx="116">
                    <c:v>0</c:v>
                  </c:pt>
                  <c:pt idx="117">
                    <c:v>1E-4</c:v>
                  </c:pt>
                  <c:pt idx="118">
                    <c:v>0</c:v>
                  </c:pt>
                  <c:pt idx="119">
                    <c:v>1E-4</c:v>
                  </c:pt>
                  <c:pt idx="120">
                    <c:v>1.0000000000000001E-5</c:v>
                  </c:pt>
                  <c:pt idx="121">
                    <c:v>0</c:v>
                  </c:pt>
                  <c:pt idx="122">
                    <c:v>6.0000000000000002E-5</c:v>
                  </c:pt>
                  <c:pt idx="123">
                    <c:v>3.0000000000000001E-5</c:v>
                  </c:pt>
                  <c:pt idx="124">
                    <c:v>1.0000000000000001E-5</c:v>
                  </c:pt>
                  <c:pt idx="125">
                    <c:v>6.0000000000000001E-3</c:v>
                  </c:pt>
                  <c:pt idx="126">
                    <c:v>1E-3</c:v>
                  </c:pt>
                  <c:pt idx="127">
                    <c:v>2.0000000000000001E-4</c:v>
                  </c:pt>
                  <c:pt idx="128">
                    <c:v>0</c:v>
                  </c:pt>
                  <c:pt idx="129">
                    <c:v>2.0000000000000001E-4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1.0000000000000001E-5</c:v>
                  </c:pt>
                  <c:pt idx="143">
                    <c:v>0</c:v>
                  </c:pt>
                  <c:pt idx="144">
                    <c:v>2.0000000000000002E-5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1E-4</c:v>
                  </c:pt>
                  <c:pt idx="163">
                    <c:v>2.0000000000000001E-4</c:v>
                  </c:pt>
                  <c:pt idx="16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Active!$J$21:$J$1701</c:f>
              <c:numCache>
                <c:formatCode>General</c:formatCode>
                <c:ptCount val="1681"/>
                <c:pt idx="0">
                  <c:v>-8.5787296047783457E-3</c:v>
                </c:pt>
                <c:pt idx="1">
                  <c:v>-8.4540928000933491E-3</c:v>
                </c:pt>
                <c:pt idx="2">
                  <c:v>-8.3491359982872382E-3</c:v>
                </c:pt>
                <c:pt idx="3">
                  <c:v>-7.7369504069793038E-3</c:v>
                </c:pt>
                <c:pt idx="5">
                  <c:v>-6.017934407282155E-3</c:v>
                </c:pt>
                <c:pt idx="6">
                  <c:v>-6.0150544013595209E-3</c:v>
                </c:pt>
                <c:pt idx="7">
                  <c:v>-6.0204175970284268E-3</c:v>
                </c:pt>
                <c:pt idx="8">
                  <c:v>-6.0362959993653931E-3</c:v>
                </c:pt>
                <c:pt idx="9">
                  <c:v>-5.5734224006300792E-3</c:v>
                </c:pt>
                <c:pt idx="10">
                  <c:v>-5.5334224016405642E-3</c:v>
                </c:pt>
                <c:pt idx="11">
                  <c:v>-5.5959055971470661E-3</c:v>
                </c:pt>
                <c:pt idx="12">
                  <c:v>-5.5759055976523086E-3</c:v>
                </c:pt>
                <c:pt idx="13">
                  <c:v>-5.1534800004446879E-3</c:v>
                </c:pt>
                <c:pt idx="14">
                  <c:v>-5.1129232015227899E-3</c:v>
                </c:pt>
                <c:pt idx="15">
                  <c:v>-5.0324080075370148E-3</c:v>
                </c:pt>
                <c:pt idx="16">
                  <c:v>-5.0882864015875384E-3</c:v>
                </c:pt>
                <c:pt idx="17">
                  <c:v>-5.1367664054851048E-3</c:v>
                </c:pt>
                <c:pt idx="18">
                  <c:v>-5.0992495962418616E-3</c:v>
                </c:pt>
                <c:pt idx="19">
                  <c:v>-5.0304912001593038E-3</c:v>
                </c:pt>
                <c:pt idx="20">
                  <c:v>-4.9817424078355543E-3</c:v>
                </c:pt>
                <c:pt idx="21">
                  <c:v>-4.9949520034715533E-3</c:v>
                </c:pt>
                <c:pt idx="22">
                  <c:v>-4.9896655982593074E-3</c:v>
                </c:pt>
                <c:pt idx="23">
                  <c:v>-4.9209072021767497E-3</c:v>
                </c:pt>
                <c:pt idx="24">
                  <c:v>-4.9833903976832516E-3</c:v>
                </c:pt>
                <c:pt idx="25">
                  <c:v>-4.7219440020853654E-3</c:v>
                </c:pt>
                <c:pt idx="26">
                  <c:v>-4.7531856034765951E-3</c:v>
                </c:pt>
                <c:pt idx="27">
                  <c:v>-4.7292079980252311E-3</c:v>
                </c:pt>
                <c:pt idx="28">
                  <c:v>-4.6850864018779248E-3</c:v>
                </c:pt>
                <c:pt idx="29">
                  <c:v>-4.7604495994164608E-3</c:v>
                </c:pt>
                <c:pt idx="30">
                  <c:v>-4.2877232044702396E-3</c:v>
                </c:pt>
                <c:pt idx="31">
                  <c:v>-4.6887119970051572E-3</c:v>
                </c:pt>
                <c:pt idx="32">
                  <c:v>-5.2528912056004629E-3</c:v>
                </c:pt>
                <c:pt idx="33">
                  <c:v>-4.6594960003858432E-3</c:v>
                </c:pt>
                <c:pt idx="34">
                  <c:v>-4.740670403407421E-3</c:v>
                </c:pt>
                <c:pt idx="35">
                  <c:v>-4.7542095999233425E-3</c:v>
                </c:pt>
                <c:pt idx="36">
                  <c:v>-4.6854511965648271E-3</c:v>
                </c:pt>
                <c:pt idx="37">
                  <c:v>-4.301401597331278E-3</c:v>
                </c:pt>
                <c:pt idx="38">
                  <c:v>-4.6652032033307478E-3</c:v>
                </c:pt>
                <c:pt idx="39">
                  <c:v>-4.2636032012524083E-3</c:v>
                </c:pt>
                <c:pt idx="40">
                  <c:v>-4.9233456011279486E-3</c:v>
                </c:pt>
                <c:pt idx="41">
                  <c:v>-4.8326912001357414E-3</c:v>
                </c:pt>
                <c:pt idx="42">
                  <c:v>-4.7924335958668962E-3</c:v>
                </c:pt>
                <c:pt idx="43">
                  <c:v>-4.933680007525254E-3</c:v>
                </c:pt>
                <c:pt idx="44">
                  <c:v>-4.7934223985066637E-3</c:v>
                </c:pt>
                <c:pt idx="45">
                  <c:v>-4.9894544063135982E-3</c:v>
                </c:pt>
                <c:pt idx="46">
                  <c:v>-4.9894544063135982E-3</c:v>
                </c:pt>
                <c:pt idx="47">
                  <c:v>-4.7835088043939322E-3</c:v>
                </c:pt>
                <c:pt idx="48">
                  <c:v>-4.5525968016590923E-3</c:v>
                </c:pt>
                <c:pt idx="49">
                  <c:v>-4.8037008018582128E-3</c:v>
                </c:pt>
                <c:pt idx="50">
                  <c:v>-4.9727888035704382E-3</c:v>
                </c:pt>
                <c:pt idx="51">
                  <c:v>-5.0918096021632664E-3</c:v>
                </c:pt>
                <c:pt idx="98">
                  <c:v>-5.600635202426929E-3</c:v>
                </c:pt>
                <c:pt idx="99">
                  <c:v>-5.0201200065203011E-3</c:v>
                </c:pt>
                <c:pt idx="164">
                  <c:v>-5.597374401986599E-3</c:v>
                </c:pt>
                <c:pt idx="165">
                  <c:v>-5.3571168027701788E-3</c:v>
                </c:pt>
                <c:pt idx="166">
                  <c:v>-5.6168592054746114E-3</c:v>
                </c:pt>
                <c:pt idx="172">
                  <c:v>-5.6487600013497286E-3</c:v>
                </c:pt>
                <c:pt idx="173">
                  <c:v>-6.1085023990017362E-3</c:v>
                </c:pt>
                <c:pt idx="210">
                  <c:v>-5.4879247982171364E-3</c:v>
                </c:pt>
                <c:pt idx="228">
                  <c:v>-5.3829680036869831E-3</c:v>
                </c:pt>
                <c:pt idx="232">
                  <c:v>-5.3586607973556966E-3</c:v>
                </c:pt>
                <c:pt idx="297">
                  <c:v>-5.8418608023202978E-3</c:v>
                </c:pt>
                <c:pt idx="301">
                  <c:v>-5.4731024065404199E-3</c:v>
                </c:pt>
                <c:pt idx="302">
                  <c:v>-5.7925872024497949E-3</c:v>
                </c:pt>
                <c:pt idx="307">
                  <c:v>-5.6425200018566102E-3</c:v>
                </c:pt>
                <c:pt idx="309">
                  <c:v>-5.602262397587765E-3</c:v>
                </c:pt>
                <c:pt idx="310">
                  <c:v>-5.8620048075681552E-3</c:v>
                </c:pt>
                <c:pt idx="313">
                  <c:v>-5.749124800786376E-3</c:v>
                </c:pt>
                <c:pt idx="314">
                  <c:v>-5.624488003377337E-3</c:v>
                </c:pt>
                <c:pt idx="315">
                  <c:v>-5.624488003377337E-3</c:v>
                </c:pt>
                <c:pt idx="316">
                  <c:v>-5.7803664021776058E-3</c:v>
                </c:pt>
                <c:pt idx="317">
                  <c:v>-5.7803664021776058E-3</c:v>
                </c:pt>
                <c:pt idx="323">
                  <c:v>-5.7310928023071028E-3</c:v>
                </c:pt>
                <c:pt idx="327">
                  <c:v>-5.8182127977488562E-3</c:v>
                </c:pt>
                <c:pt idx="371">
                  <c:v>-4.2070288036484271E-3</c:v>
                </c:pt>
                <c:pt idx="391">
                  <c:v>-5.8465231995796785E-3</c:v>
                </c:pt>
                <c:pt idx="392">
                  <c:v>-6.1024016031296924E-3</c:v>
                </c:pt>
                <c:pt idx="394">
                  <c:v>-5.9218864043941721E-3</c:v>
                </c:pt>
                <c:pt idx="395">
                  <c:v>-5.9777647984446958E-3</c:v>
                </c:pt>
                <c:pt idx="396">
                  <c:v>-6.1375072036753409E-3</c:v>
                </c:pt>
                <c:pt idx="442">
                  <c:v>-6.3113615979091264E-3</c:v>
                </c:pt>
                <c:pt idx="445">
                  <c:v>-6.1529328013421036E-3</c:v>
                </c:pt>
                <c:pt idx="446">
                  <c:v>-6.1329328018473461E-3</c:v>
                </c:pt>
                <c:pt idx="447">
                  <c:v>-6.6326752057648264E-3</c:v>
                </c:pt>
                <c:pt idx="448">
                  <c:v>-5.9426752050057985E-3</c:v>
                </c:pt>
                <c:pt idx="484">
                  <c:v>-6.1124896019464359E-3</c:v>
                </c:pt>
                <c:pt idx="485">
                  <c:v>-6.3722320046508685E-3</c:v>
                </c:pt>
                <c:pt idx="486">
                  <c:v>-6.1319743981584907E-3</c:v>
                </c:pt>
                <c:pt idx="487">
                  <c:v>-6.2917167961131781E-3</c:v>
                </c:pt>
                <c:pt idx="488">
                  <c:v>-6.5514592060935684E-3</c:v>
                </c:pt>
                <c:pt idx="490">
                  <c:v>-6.3183887978084385E-3</c:v>
                </c:pt>
                <c:pt idx="491">
                  <c:v>-6.2483888032147661E-3</c:v>
                </c:pt>
                <c:pt idx="492">
                  <c:v>-6.0783888038713485E-3</c:v>
                </c:pt>
                <c:pt idx="497">
                  <c:v>-5.8810831978917122E-3</c:v>
                </c:pt>
                <c:pt idx="498">
                  <c:v>-5.8510832022875547E-3</c:v>
                </c:pt>
                <c:pt idx="499">
                  <c:v>-5.9505680037545972E-3</c:v>
                </c:pt>
                <c:pt idx="500">
                  <c:v>-5.8205680034006946E-3</c:v>
                </c:pt>
                <c:pt idx="501">
                  <c:v>-5.706523203116376E-3</c:v>
                </c:pt>
                <c:pt idx="502">
                  <c:v>-5.5665231993771158E-3</c:v>
                </c:pt>
                <c:pt idx="504">
                  <c:v>-5.9443696009111591E-3</c:v>
                </c:pt>
                <c:pt idx="505">
                  <c:v>-5.2041120070498437E-3</c:v>
                </c:pt>
                <c:pt idx="506">
                  <c:v>-5.6638544047018513E-3</c:v>
                </c:pt>
                <c:pt idx="529">
                  <c:v>-5.2957040024921298E-3</c:v>
                </c:pt>
                <c:pt idx="532">
                  <c:v>-5.4331167993950658E-3</c:v>
                </c:pt>
                <c:pt idx="597">
                  <c:v>-5.6456992024322972E-3</c:v>
                </c:pt>
                <c:pt idx="598">
                  <c:v>-5.1054416035185568E-3</c:v>
                </c:pt>
                <c:pt idx="601">
                  <c:v>-5.5685840052319691E-3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45-4A53-9636-8AA2290C3881}"/>
            </c:ext>
          </c:extLst>
        </c:ser>
        <c:ser>
          <c:idx val="3"/>
          <c:order val="1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Active!$K$21:$K$1701</c:f>
              <c:numCache>
                <c:formatCode>General</c:formatCode>
                <c:ptCount val="1681"/>
                <c:pt idx="4">
                  <c:v>-5.1827727947966196E-3</c:v>
                </c:pt>
                <c:pt idx="493">
                  <c:v>-5.5931744063855149E-3</c:v>
                </c:pt>
                <c:pt idx="507">
                  <c:v>-5.4965664021437988E-3</c:v>
                </c:pt>
                <c:pt idx="508">
                  <c:v>-6.3750000044819899E-3</c:v>
                </c:pt>
                <c:pt idx="511">
                  <c:v>-5.5870127980597317E-3</c:v>
                </c:pt>
                <c:pt idx="512">
                  <c:v>-5.6467551985406317E-3</c:v>
                </c:pt>
                <c:pt idx="513">
                  <c:v>-5.6064976015477441E-3</c:v>
                </c:pt>
                <c:pt idx="517">
                  <c:v>-5.4324704033206217E-3</c:v>
                </c:pt>
                <c:pt idx="518">
                  <c:v>-5.3922127990517765E-3</c:v>
                </c:pt>
                <c:pt idx="519">
                  <c:v>-5.8484208057052456E-3</c:v>
                </c:pt>
                <c:pt idx="520">
                  <c:v>-5.2317072040750645E-3</c:v>
                </c:pt>
                <c:pt idx="526">
                  <c:v>-5.304359998262953E-3</c:v>
                </c:pt>
                <c:pt idx="527">
                  <c:v>-5.3238448017509654E-3</c:v>
                </c:pt>
                <c:pt idx="528">
                  <c:v>-5.4214335978031158E-3</c:v>
                </c:pt>
                <c:pt idx="530">
                  <c:v>-5.6640288021299057E-3</c:v>
                </c:pt>
                <c:pt idx="531">
                  <c:v>-4.8237711962428875E-3</c:v>
                </c:pt>
                <c:pt idx="533">
                  <c:v>-5.3538768042926677E-3</c:v>
                </c:pt>
                <c:pt idx="534">
                  <c:v>-5.2684048059745692E-3</c:v>
                </c:pt>
                <c:pt idx="535">
                  <c:v>-5.465230395202525E-3</c:v>
                </c:pt>
                <c:pt idx="536">
                  <c:v>-5.2249728032620624E-3</c:v>
                </c:pt>
                <c:pt idx="537">
                  <c:v>-5.2847151964670047E-3</c:v>
                </c:pt>
                <c:pt idx="538">
                  <c:v>-5.4014896013541147E-3</c:v>
                </c:pt>
                <c:pt idx="539">
                  <c:v>-5.3662671998608857E-3</c:v>
                </c:pt>
                <c:pt idx="540">
                  <c:v>-5.372872001316864E-3</c:v>
                </c:pt>
                <c:pt idx="541">
                  <c:v>-5.372872001316864E-3</c:v>
                </c:pt>
                <c:pt idx="542">
                  <c:v>-6.0326144011924043E-3</c:v>
                </c:pt>
                <c:pt idx="543">
                  <c:v>-5.432614401797764E-3</c:v>
                </c:pt>
                <c:pt idx="544">
                  <c:v>-5.2923568000551313E-3</c:v>
                </c:pt>
                <c:pt idx="545">
                  <c:v>-5.1923568025813438E-3</c:v>
                </c:pt>
                <c:pt idx="546">
                  <c:v>-5.4183120009838603E-3</c:v>
                </c:pt>
                <c:pt idx="547">
                  <c:v>-5.4780544014647603E-3</c:v>
                </c:pt>
                <c:pt idx="548">
                  <c:v>-5.3377968069980852E-3</c:v>
                </c:pt>
                <c:pt idx="550">
                  <c:v>-6.22577120520873E-3</c:v>
                </c:pt>
                <c:pt idx="551">
                  <c:v>-3.885513600835111E-3</c:v>
                </c:pt>
                <c:pt idx="552">
                  <c:v>-4.9452560051577166E-3</c:v>
                </c:pt>
                <c:pt idx="553">
                  <c:v>-5.6981615998665802E-3</c:v>
                </c:pt>
                <c:pt idx="554">
                  <c:v>-5.4952816062723286E-3</c:v>
                </c:pt>
                <c:pt idx="558">
                  <c:v>-5.452803205116652E-3</c:v>
                </c:pt>
                <c:pt idx="559">
                  <c:v>-5.2437872000155039E-3</c:v>
                </c:pt>
                <c:pt idx="562">
                  <c:v>-5.488497597980313E-3</c:v>
                </c:pt>
                <c:pt idx="563">
                  <c:v>-5.4482400009874254E-3</c:v>
                </c:pt>
                <c:pt idx="564">
                  <c:v>-5.5170288032968529E-3</c:v>
                </c:pt>
                <c:pt idx="565">
                  <c:v>-6.2767712006461807E-3</c:v>
                </c:pt>
                <c:pt idx="566">
                  <c:v>-5.5365135995089076E-3</c:v>
                </c:pt>
                <c:pt idx="567">
                  <c:v>-5.6482704021618702E-3</c:v>
                </c:pt>
                <c:pt idx="568">
                  <c:v>-5.608012797893025E-3</c:v>
                </c:pt>
                <c:pt idx="569">
                  <c:v>-5.5041488012648188E-3</c:v>
                </c:pt>
                <c:pt idx="570">
                  <c:v>-5.7638912039692514E-3</c:v>
                </c:pt>
                <c:pt idx="571">
                  <c:v>-5.5236336047528312E-3</c:v>
                </c:pt>
                <c:pt idx="583">
                  <c:v>-5.5827999967732467E-3</c:v>
                </c:pt>
                <c:pt idx="584">
                  <c:v>-5.429404802271165E-3</c:v>
                </c:pt>
                <c:pt idx="585">
                  <c:v>-5.5436912007280625E-3</c:v>
                </c:pt>
                <c:pt idx="586">
                  <c:v>-5.5436912007280625E-3</c:v>
                </c:pt>
                <c:pt idx="587">
                  <c:v>-5.4034335989854299E-3</c:v>
                </c:pt>
                <c:pt idx="588">
                  <c:v>-4.8945824019028805E-3</c:v>
                </c:pt>
                <c:pt idx="589">
                  <c:v>-5.054324799857568E-3</c:v>
                </c:pt>
                <c:pt idx="590">
                  <c:v>-5.0140671955887228E-3</c:v>
                </c:pt>
                <c:pt idx="591">
                  <c:v>-5.0912127990159206E-3</c:v>
                </c:pt>
                <c:pt idx="592">
                  <c:v>-5.5509552039438859E-3</c:v>
                </c:pt>
                <c:pt idx="593">
                  <c:v>-5.4112223951960914E-3</c:v>
                </c:pt>
                <c:pt idx="594">
                  <c:v>-5.1709648032556288E-3</c:v>
                </c:pt>
                <c:pt idx="602">
                  <c:v>-5.7357039986527525E-3</c:v>
                </c:pt>
                <c:pt idx="603">
                  <c:v>-5.5357039964292198E-3</c:v>
                </c:pt>
                <c:pt idx="604">
                  <c:v>-5.5823088041506708E-3</c:v>
                </c:pt>
                <c:pt idx="605">
                  <c:v>-5.4823088066768833E-3</c:v>
                </c:pt>
                <c:pt idx="606">
                  <c:v>-5.6666671953280456E-3</c:v>
                </c:pt>
                <c:pt idx="607">
                  <c:v>-5.5264096008613706E-3</c:v>
                </c:pt>
                <c:pt idx="608">
                  <c:v>-5.5861520013422705E-3</c:v>
                </c:pt>
                <c:pt idx="612">
                  <c:v>-5.541355196328368E-3</c:v>
                </c:pt>
                <c:pt idx="613">
                  <c:v>-5.5333967975457199E-3</c:v>
                </c:pt>
                <c:pt idx="615">
                  <c:v>-5.436168001324404E-3</c:v>
                </c:pt>
                <c:pt idx="616">
                  <c:v>-4.8959103951347061E-3</c:v>
                </c:pt>
                <c:pt idx="617">
                  <c:v>-5.1668480009539053E-3</c:v>
                </c:pt>
                <c:pt idx="618">
                  <c:v>-5.5265904011321254E-3</c:v>
                </c:pt>
                <c:pt idx="619">
                  <c:v>-5.3411600019899197E-3</c:v>
                </c:pt>
                <c:pt idx="620">
                  <c:v>-5.2109023963566869E-3</c:v>
                </c:pt>
                <c:pt idx="621">
                  <c:v>-5.028296000091359E-3</c:v>
                </c:pt>
                <c:pt idx="622">
                  <c:v>-5.1497952008503489E-3</c:v>
                </c:pt>
                <c:pt idx="623">
                  <c:v>-5.0095375991077162E-3</c:v>
                </c:pt>
                <c:pt idx="624">
                  <c:v>-5.3692799992859364E-3</c:v>
                </c:pt>
                <c:pt idx="625">
                  <c:v>-5.2290223975433037E-3</c:v>
                </c:pt>
                <c:pt idx="626">
                  <c:v>-5.1335664029465988E-3</c:v>
                </c:pt>
                <c:pt idx="627">
                  <c:v>-4.8491872003069147E-3</c:v>
                </c:pt>
                <c:pt idx="628">
                  <c:v>-4.9089296007878147E-3</c:v>
                </c:pt>
                <c:pt idx="631">
                  <c:v>-4.8160240039578639E-3</c:v>
                </c:pt>
                <c:pt idx="632">
                  <c:v>-4.7960240044631064E-3</c:v>
                </c:pt>
                <c:pt idx="633">
                  <c:v>-4.5957663969602436E-3</c:v>
                </c:pt>
                <c:pt idx="634">
                  <c:v>-4.8155088006751612E-3</c:v>
                </c:pt>
                <c:pt idx="635">
                  <c:v>-4.7655088055762462E-3</c:v>
                </c:pt>
                <c:pt idx="637">
                  <c:v>-7.2968480017152615E-3</c:v>
                </c:pt>
                <c:pt idx="638">
                  <c:v>-5.7968480032286607E-3</c:v>
                </c:pt>
                <c:pt idx="639">
                  <c:v>-4.9565903973416425E-3</c:v>
                </c:pt>
                <c:pt idx="640">
                  <c:v>-4.9565903973416425E-3</c:v>
                </c:pt>
                <c:pt idx="641">
                  <c:v>-4.856590399867855E-3</c:v>
                </c:pt>
                <c:pt idx="642">
                  <c:v>-4.7565903951181099E-3</c:v>
                </c:pt>
                <c:pt idx="643">
                  <c:v>-5.0163328050985001E-3</c:v>
                </c:pt>
                <c:pt idx="644">
                  <c:v>-4.916332800348755E-3</c:v>
                </c:pt>
                <c:pt idx="645">
                  <c:v>-4.8163328028749675E-3</c:v>
                </c:pt>
                <c:pt idx="646">
                  <c:v>-4.5163328031776473E-3</c:v>
                </c:pt>
                <c:pt idx="647">
                  <c:v>-4.8760751960799098E-3</c:v>
                </c:pt>
                <c:pt idx="648">
                  <c:v>-5.0358176013105549E-3</c:v>
                </c:pt>
                <c:pt idx="649">
                  <c:v>-4.8955599995679222E-3</c:v>
                </c:pt>
                <c:pt idx="650">
                  <c:v>-5.0385584036121145E-3</c:v>
                </c:pt>
                <c:pt idx="651">
                  <c:v>-5.6983008034876548E-3</c:v>
                </c:pt>
                <c:pt idx="652">
                  <c:v>-5.0580431998241693E-3</c:v>
                </c:pt>
                <c:pt idx="653">
                  <c:v>-4.0177855989895761E-3</c:v>
                </c:pt>
                <c:pt idx="655">
                  <c:v>-4.9104127974715084E-3</c:v>
                </c:pt>
                <c:pt idx="656">
                  <c:v>-4.8004128038883209E-3</c:v>
                </c:pt>
                <c:pt idx="657">
                  <c:v>-4.9201551955775358E-3</c:v>
                </c:pt>
                <c:pt idx="658">
                  <c:v>-4.8601551970932633E-3</c:v>
                </c:pt>
                <c:pt idx="659">
                  <c:v>-5.1198975997976959E-3</c:v>
                </c:pt>
                <c:pt idx="660">
                  <c:v>-5.0498976052040234E-3</c:v>
                </c:pt>
                <c:pt idx="661">
                  <c:v>-4.7427760000573471E-3</c:v>
                </c:pt>
                <c:pt idx="662">
                  <c:v>-4.8255184010486118E-3</c:v>
                </c:pt>
                <c:pt idx="663">
                  <c:v>-4.776105604832992E-3</c:v>
                </c:pt>
                <c:pt idx="664">
                  <c:v>-4.5761056026094593E-3</c:v>
                </c:pt>
                <c:pt idx="665">
                  <c:v>-4.8658480009180494E-3</c:v>
                </c:pt>
                <c:pt idx="666">
                  <c:v>-4.8558480048086494E-3</c:v>
                </c:pt>
                <c:pt idx="667">
                  <c:v>-4.3455904014990665E-3</c:v>
                </c:pt>
                <c:pt idx="668">
                  <c:v>-3.7955903972033411E-3</c:v>
                </c:pt>
                <c:pt idx="671">
                  <c:v>-4.6509391977451742E-3</c:v>
                </c:pt>
                <c:pt idx="672">
                  <c:v>-4.5809392031515017E-3</c:v>
                </c:pt>
                <c:pt idx="673">
                  <c:v>-4.7706816039863043E-3</c:v>
                </c:pt>
                <c:pt idx="674">
                  <c:v>-4.6506816070177592E-3</c:v>
                </c:pt>
                <c:pt idx="675">
                  <c:v>-4.5887855958426371E-3</c:v>
                </c:pt>
                <c:pt idx="676">
                  <c:v>-4.9994288056041114E-3</c:v>
                </c:pt>
                <c:pt idx="677">
                  <c:v>-4.9994287401204929E-3</c:v>
                </c:pt>
                <c:pt idx="678">
                  <c:v>-5.1189137011533603E-3</c:v>
                </c:pt>
                <c:pt idx="679">
                  <c:v>-5.1189135992899537E-3</c:v>
                </c:pt>
                <c:pt idx="680">
                  <c:v>-4.7201135967043228E-3</c:v>
                </c:pt>
                <c:pt idx="681">
                  <c:v>-4.675096002756618E-3</c:v>
                </c:pt>
                <c:pt idx="683">
                  <c:v>-4.6523264027200639E-3</c:v>
                </c:pt>
                <c:pt idx="684">
                  <c:v>-4.5759472050121985E-3</c:v>
                </c:pt>
                <c:pt idx="685">
                  <c:v>-4.5446943986462429E-3</c:v>
                </c:pt>
                <c:pt idx="686">
                  <c:v>-4.6544368015020154E-3</c:v>
                </c:pt>
                <c:pt idx="687">
                  <c:v>-4.6141792045091279E-3</c:v>
                </c:pt>
                <c:pt idx="688">
                  <c:v>-4.6820720017421991E-3</c:v>
                </c:pt>
                <c:pt idx="689">
                  <c:v>-4.711814399342984E-3</c:v>
                </c:pt>
                <c:pt idx="690">
                  <c:v>-4.6515568028553389E-3</c:v>
                </c:pt>
                <c:pt idx="691">
                  <c:v>-4.5312992006074637E-3</c:v>
                </c:pt>
                <c:pt idx="693">
                  <c:v>-4.6762704005232081E-3</c:v>
                </c:pt>
                <c:pt idx="697">
                  <c:v>-4.553668804874178E-3</c:v>
                </c:pt>
                <c:pt idx="698">
                  <c:v>-4.5692896019318141E-3</c:v>
                </c:pt>
                <c:pt idx="699">
                  <c:v>-5.3344577754614875E-3</c:v>
                </c:pt>
                <c:pt idx="700">
                  <c:v>-4.9242001769016497E-3</c:v>
                </c:pt>
                <c:pt idx="701">
                  <c:v>-4.9939425007323734E-3</c:v>
                </c:pt>
                <c:pt idx="702">
                  <c:v>-5.9259359986754134E-3</c:v>
                </c:pt>
                <c:pt idx="703">
                  <c:v>-4.5259359976626001E-3</c:v>
                </c:pt>
                <c:pt idx="704">
                  <c:v>-4.8856783978408203E-3</c:v>
                </c:pt>
                <c:pt idx="705">
                  <c:v>-4.4856784006697126E-3</c:v>
                </c:pt>
                <c:pt idx="706">
                  <c:v>-5.0454208030714653E-3</c:v>
                </c:pt>
                <c:pt idx="707">
                  <c:v>-4.8051632038550451E-3</c:v>
                </c:pt>
                <c:pt idx="708">
                  <c:v>-4.4415568045224063E-3</c:v>
                </c:pt>
                <c:pt idx="709">
                  <c:v>-4.4571776015800424E-3</c:v>
                </c:pt>
                <c:pt idx="710">
                  <c:v>-4.7169199970085174E-3</c:v>
                </c:pt>
                <c:pt idx="711">
                  <c:v>-4.6169199995347299E-3</c:v>
                </c:pt>
                <c:pt idx="712">
                  <c:v>-4.4169199973111972E-3</c:v>
                </c:pt>
                <c:pt idx="713">
                  <c:v>-4.7113969121710397E-3</c:v>
                </c:pt>
                <c:pt idx="715">
                  <c:v>-4.7412686180905439E-3</c:v>
                </c:pt>
                <c:pt idx="717">
                  <c:v>-4.791763421962969E-3</c:v>
                </c:pt>
                <c:pt idx="718">
                  <c:v>-4.5515057136071846E-3</c:v>
                </c:pt>
                <c:pt idx="719">
                  <c:v>-4.8112480944837444E-3</c:v>
                </c:pt>
                <c:pt idx="720">
                  <c:v>-4.6709902162547223E-3</c:v>
                </c:pt>
                <c:pt idx="721">
                  <c:v>-4.6307326410897076E-3</c:v>
                </c:pt>
                <c:pt idx="722">
                  <c:v>-4.5904750586487353E-3</c:v>
                </c:pt>
                <c:pt idx="723">
                  <c:v>-5.4788623965578154E-3</c:v>
                </c:pt>
                <c:pt idx="724">
                  <c:v>-4.4788623999920674E-3</c:v>
                </c:pt>
                <c:pt idx="725">
                  <c:v>-4.4788623999920674E-3</c:v>
                </c:pt>
                <c:pt idx="726">
                  <c:v>-4.8386048001702875E-3</c:v>
                </c:pt>
                <c:pt idx="727">
                  <c:v>-4.8386048001702875E-3</c:v>
                </c:pt>
                <c:pt idx="728">
                  <c:v>-2.8386047997628339E-3</c:v>
                </c:pt>
                <c:pt idx="729">
                  <c:v>-6.1706448323093355E-3</c:v>
                </c:pt>
                <c:pt idx="730">
                  <c:v>-5.1706446683965623E-3</c:v>
                </c:pt>
                <c:pt idx="731">
                  <c:v>-5.1706446683965623E-3</c:v>
                </c:pt>
                <c:pt idx="732">
                  <c:v>-4.789848106156569E-3</c:v>
                </c:pt>
                <c:pt idx="733">
                  <c:v>-4.6495902352035046E-3</c:v>
                </c:pt>
                <c:pt idx="734">
                  <c:v>-4.6834383974783123E-3</c:v>
                </c:pt>
                <c:pt idx="735">
                  <c:v>-4.6431808004854247E-3</c:v>
                </c:pt>
                <c:pt idx="736">
                  <c:v>-8.5446640005102381E-3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45-4A53-9636-8AA2290C3881}"/>
            </c:ext>
          </c:extLst>
        </c:ser>
        <c:ser>
          <c:idx val="4"/>
          <c:order val="2"/>
          <c:tx>
            <c:strRef>
              <c:f>Active!$L$20</c:f>
              <c:strCache>
                <c:ptCount val="1"/>
                <c:pt idx="0">
                  <c:v>Baran (Merc)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Active!$L$21:$L$1701</c:f>
              <c:numCache>
                <c:formatCode>General</c:formatCode>
                <c:ptCount val="1681"/>
                <c:pt idx="549">
                  <c:v>-5.0202648344566114E-3</c:v>
                </c:pt>
                <c:pt idx="555">
                  <c:v>-5.0781208265107125E-3</c:v>
                </c:pt>
                <c:pt idx="556">
                  <c:v>-5.0847256352426484E-3</c:v>
                </c:pt>
                <c:pt idx="557">
                  <c:v>-5.1159672366338782E-3</c:v>
                </c:pt>
                <c:pt idx="560">
                  <c:v>-5.1291576310177334E-3</c:v>
                </c:pt>
                <c:pt idx="561">
                  <c:v>-5.1486424272297882E-3</c:v>
                </c:pt>
                <c:pt idx="572">
                  <c:v>-5.1378072312218137E-3</c:v>
                </c:pt>
                <c:pt idx="573">
                  <c:v>-4.9835464305942878E-3</c:v>
                </c:pt>
                <c:pt idx="575">
                  <c:v>-5.1508824326447211E-3</c:v>
                </c:pt>
                <c:pt idx="576">
                  <c:v>-5.1689912361325696E-3</c:v>
                </c:pt>
                <c:pt idx="577">
                  <c:v>-5.1843544279108755E-3</c:v>
                </c:pt>
                <c:pt idx="578">
                  <c:v>-5.2202328297425993E-3</c:v>
                </c:pt>
                <c:pt idx="579">
                  <c:v>-5.1669144377228804E-3</c:v>
                </c:pt>
                <c:pt idx="581">
                  <c:v>-5.1781560323433951E-3</c:v>
                </c:pt>
                <c:pt idx="582">
                  <c:v>-5.1060792320640758E-3</c:v>
                </c:pt>
                <c:pt idx="599">
                  <c:v>-5.2152152275084518E-3</c:v>
                </c:pt>
                <c:pt idx="600">
                  <c:v>-8.8218200326082297E-3</c:v>
                </c:pt>
                <c:pt idx="614">
                  <c:v>-4.9696824353304692E-3</c:v>
                </c:pt>
                <c:pt idx="629">
                  <c:v>-4.5897080344730057E-3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45-4A53-9636-8AA2290C3881}"/>
            </c:ext>
          </c:extLst>
        </c:ser>
        <c:ser>
          <c:idx val="5"/>
          <c:order val="3"/>
          <c:tx>
            <c:strRef>
              <c:f>Active!$M$20</c:f>
              <c:strCache>
                <c:ptCount val="1"/>
                <c:pt idx="0">
                  <c:v>Baran (SAAO)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Active!$M$21:$M$1701</c:f>
              <c:numCache>
                <c:formatCode>General</c:formatCode>
                <c:ptCount val="1681"/>
                <c:pt idx="496">
                  <c:v>-5.4364871684811078E-3</c:v>
                </c:pt>
                <c:pt idx="503">
                  <c:v>-5.4481351689901203E-3</c:v>
                </c:pt>
                <c:pt idx="509">
                  <c:v>-5.218336773396004E-3</c:v>
                </c:pt>
                <c:pt idx="510">
                  <c:v>-5.1808199714287184E-3</c:v>
                </c:pt>
                <c:pt idx="514">
                  <c:v>-5.1377639756537974E-3</c:v>
                </c:pt>
                <c:pt idx="515">
                  <c:v>-5.1327303663128987E-3</c:v>
                </c:pt>
                <c:pt idx="516">
                  <c:v>-5.1224775743321516E-3</c:v>
                </c:pt>
                <c:pt idx="521">
                  <c:v>-5.0154055716120638E-3</c:v>
                </c:pt>
                <c:pt idx="522">
                  <c:v>-5.0244935700902715E-3</c:v>
                </c:pt>
                <c:pt idx="523">
                  <c:v>-5.0316135675529949E-3</c:v>
                </c:pt>
                <c:pt idx="524">
                  <c:v>-5.0289447681279853E-3</c:v>
                </c:pt>
                <c:pt idx="525">
                  <c:v>-5.0060647699865513E-3</c:v>
                </c:pt>
                <c:pt idx="580">
                  <c:v>-5.2040487717022188E-3</c:v>
                </c:pt>
                <c:pt idx="595">
                  <c:v>-5.2029991711606272E-3</c:v>
                </c:pt>
                <c:pt idx="596">
                  <c:v>-5.1892071714974009E-3</c:v>
                </c:pt>
                <c:pt idx="609">
                  <c:v>-5.0847047677962109E-3</c:v>
                </c:pt>
                <c:pt idx="610">
                  <c:v>-5.0841895717894658E-3</c:v>
                </c:pt>
                <c:pt idx="630">
                  <c:v>-4.537559172604233E-3</c:v>
                </c:pt>
                <c:pt idx="636">
                  <c:v>-4.5288775727385655E-3</c:v>
                </c:pt>
                <c:pt idx="654">
                  <c:v>-4.4697991688735783E-3</c:v>
                </c:pt>
                <c:pt idx="669">
                  <c:v>-4.386199165310245E-3</c:v>
                </c:pt>
                <c:pt idx="670">
                  <c:v>-4.3959463728242554E-3</c:v>
                </c:pt>
                <c:pt idx="682">
                  <c:v>-4.3074663772131316E-3</c:v>
                </c:pt>
                <c:pt idx="692">
                  <c:v>-4.2536839682725258E-3</c:v>
                </c:pt>
                <c:pt idx="694">
                  <c:v>-4.1766407666727901E-3</c:v>
                </c:pt>
                <c:pt idx="695">
                  <c:v>-4.1751175667741336E-3</c:v>
                </c:pt>
                <c:pt idx="696">
                  <c:v>-4.2161063756793737E-3</c:v>
                </c:pt>
                <c:pt idx="714">
                  <c:v>-4.254375169693958E-3</c:v>
                </c:pt>
                <c:pt idx="716">
                  <c:v>-4.2473319699638523E-3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45-4A53-9636-8AA2290C3881}"/>
            </c:ext>
          </c:extLst>
        </c:ser>
        <c:ser>
          <c:idx val="6"/>
          <c:order val="4"/>
          <c:tx>
            <c:strRef>
              <c:f>Active!$N$20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Active!$F$21:$F$1701</c:f>
              <c:numCache>
                <c:formatCode>General</c:formatCode>
                <c:ptCount val="1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  <c:pt idx="681">
                  <c:v>37020</c:v>
                </c:pt>
                <c:pt idx="682">
                  <c:v>37020</c:v>
                </c:pt>
                <c:pt idx="683">
                  <c:v>37268</c:v>
                </c:pt>
                <c:pt idx="684">
                  <c:v>37276.5</c:v>
                </c:pt>
                <c:pt idx="685">
                  <c:v>37490.5</c:v>
                </c:pt>
                <c:pt idx="686">
                  <c:v>37491</c:v>
                </c:pt>
                <c:pt idx="687">
                  <c:v>37491.5</c:v>
                </c:pt>
                <c:pt idx="688">
                  <c:v>37515</c:v>
                </c:pt>
                <c:pt idx="689">
                  <c:v>37515.5</c:v>
                </c:pt>
                <c:pt idx="690">
                  <c:v>37516</c:v>
                </c:pt>
                <c:pt idx="691">
                  <c:v>37516.5</c:v>
                </c:pt>
                <c:pt idx="692">
                  <c:v>37532</c:v>
                </c:pt>
                <c:pt idx="693">
                  <c:v>37798</c:v>
                </c:pt>
                <c:pt idx="694">
                  <c:v>37798</c:v>
                </c:pt>
                <c:pt idx="695">
                  <c:v>39839</c:v>
                </c:pt>
                <c:pt idx="696">
                  <c:v>40070</c:v>
                </c:pt>
                <c:pt idx="697">
                  <c:v>40831</c:v>
                </c:pt>
                <c:pt idx="698">
                  <c:v>40839.5</c:v>
                </c:pt>
                <c:pt idx="699">
                  <c:v>43624.5</c:v>
                </c:pt>
                <c:pt idx="700">
                  <c:v>43625</c:v>
                </c:pt>
                <c:pt idx="701">
                  <c:v>43625.5</c:v>
                </c:pt>
                <c:pt idx="702">
                  <c:v>43757.5</c:v>
                </c:pt>
                <c:pt idx="703">
                  <c:v>43757.5</c:v>
                </c:pt>
                <c:pt idx="704">
                  <c:v>43758</c:v>
                </c:pt>
                <c:pt idx="705">
                  <c:v>43758</c:v>
                </c:pt>
                <c:pt idx="706">
                  <c:v>43758.5</c:v>
                </c:pt>
                <c:pt idx="707">
                  <c:v>43759</c:v>
                </c:pt>
                <c:pt idx="708">
                  <c:v>43766</c:v>
                </c:pt>
                <c:pt idx="709">
                  <c:v>43774.5</c:v>
                </c:pt>
                <c:pt idx="710">
                  <c:v>43775</c:v>
                </c:pt>
                <c:pt idx="711">
                  <c:v>43775</c:v>
                </c:pt>
                <c:pt idx="712">
                  <c:v>43775</c:v>
                </c:pt>
                <c:pt idx="713">
                  <c:v>43941</c:v>
                </c:pt>
                <c:pt idx="714">
                  <c:v>46401</c:v>
                </c:pt>
                <c:pt idx="715">
                  <c:v>46581</c:v>
                </c:pt>
                <c:pt idx="716">
                  <c:v>46667</c:v>
                </c:pt>
                <c:pt idx="717">
                  <c:v>46696.5</c:v>
                </c:pt>
                <c:pt idx="718">
                  <c:v>46697</c:v>
                </c:pt>
                <c:pt idx="719">
                  <c:v>46697.5</c:v>
                </c:pt>
                <c:pt idx="720">
                  <c:v>46698</c:v>
                </c:pt>
                <c:pt idx="721">
                  <c:v>46698.5</c:v>
                </c:pt>
                <c:pt idx="722">
                  <c:v>46699</c:v>
                </c:pt>
                <c:pt idx="723">
                  <c:v>53088</c:v>
                </c:pt>
                <c:pt idx="724">
                  <c:v>53088</c:v>
                </c:pt>
                <c:pt idx="725">
                  <c:v>53088</c:v>
                </c:pt>
                <c:pt idx="726">
                  <c:v>53088.5</c:v>
                </c:pt>
                <c:pt idx="727">
                  <c:v>53088.5</c:v>
                </c:pt>
                <c:pt idx="728">
                  <c:v>53088.5</c:v>
                </c:pt>
                <c:pt idx="729">
                  <c:v>56326</c:v>
                </c:pt>
                <c:pt idx="730">
                  <c:v>56326</c:v>
                </c:pt>
                <c:pt idx="731">
                  <c:v>56326</c:v>
                </c:pt>
                <c:pt idx="732">
                  <c:v>58385</c:v>
                </c:pt>
                <c:pt idx="733">
                  <c:v>58385.5</c:v>
                </c:pt>
                <c:pt idx="734">
                  <c:v>58708</c:v>
                </c:pt>
                <c:pt idx="735">
                  <c:v>58708.5</c:v>
                </c:pt>
                <c:pt idx="736">
                  <c:v>59055</c:v>
                </c:pt>
              </c:numCache>
            </c:numRef>
          </c:xVal>
          <c:yVal>
            <c:numRef>
              <c:f>Active!$N$21:$N$1701</c:f>
              <c:numCache>
                <c:formatCode>General</c:formatCode>
                <c:ptCount val="1681"/>
                <c:pt idx="574">
                  <c:v>-5.5412016008631326E-3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45-4A53-9636-8AA2290C3881}"/>
            </c:ext>
          </c:extLst>
        </c:ser>
        <c:ser>
          <c:idx val="7"/>
          <c:order val="5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Active!$O$21:$O$701</c:f>
              <c:numCache>
                <c:formatCode>General</c:formatCode>
                <c:ptCount val="681"/>
                <c:pt idx="0">
                  <c:v>-7.4884973271303057E-3</c:v>
                </c:pt>
                <c:pt idx="1">
                  <c:v>-7.4882538147845804E-3</c:v>
                </c:pt>
                <c:pt idx="2">
                  <c:v>-7.478540377882867E-3</c:v>
                </c:pt>
                <c:pt idx="3">
                  <c:v>-7.3749664601676628E-3</c:v>
                </c:pt>
                <c:pt idx="4">
                  <c:v>-7.2166699069824997E-3</c:v>
                </c:pt>
                <c:pt idx="5">
                  <c:v>-7.0362813726545818E-3</c:v>
                </c:pt>
                <c:pt idx="6">
                  <c:v>-7.0356049494720114E-3</c:v>
                </c:pt>
                <c:pt idx="7">
                  <c:v>-7.0353614371262861E-3</c:v>
                </c:pt>
                <c:pt idx="8">
                  <c:v>-7.0351449817078636E-3</c:v>
                </c:pt>
                <c:pt idx="9">
                  <c:v>-6.970397754672209E-3</c:v>
                </c:pt>
                <c:pt idx="10">
                  <c:v>-6.970397754672209E-3</c:v>
                </c:pt>
                <c:pt idx="11">
                  <c:v>-6.9694778191439133E-3</c:v>
                </c:pt>
                <c:pt idx="12">
                  <c:v>-6.9694778191439133E-3</c:v>
                </c:pt>
                <c:pt idx="13">
                  <c:v>-6.9010779069223777E-3</c:v>
                </c:pt>
                <c:pt idx="14">
                  <c:v>-6.8947465859335172E-3</c:v>
                </c:pt>
                <c:pt idx="15">
                  <c:v>-6.8947195290062144E-3</c:v>
                </c:pt>
                <c:pt idx="16">
                  <c:v>-6.8945030735877919E-3</c:v>
                </c:pt>
                <c:pt idx="17">
                  <c:v>-6.8917973808575094E-3</c:v>
                </c:pt>
                <c:pt idx="18">
                  <c:v>-6.8908774453292137E-3</c:v>
                </c:pt>
                <c:pt idx="19">
                  <c:v>-6.8904174775650659E-3</c:v>
                </c:pt>
                <c:pt idx="20">
                  <c:v>-6.8784042018426124E-3</c:v>
                </c:pt>
                <c:pt idx="21">
                  <c:v>-6.876997241622866E-3</c:v>
                </c:pt>
                <c:pt idx="22">
                  <c:v>-6.8693671881234694E-3</c:v>
                </c:pt>
                <c:pt idx="23">
                  <c:v>-6.8689072203593216E-3</c:v>
                </c:pt>
                <c:pt idx="24">
                  <c:v>-6.8679872848310258E-3</c:v>
                </c:pt>
                <c:pt idx="25">
                  <c:v>-6.8048905303608439E-3</c:v>
                </c:pt>
                <c:pt idx="26">
                  <c:v>-6.804430562596696E-3</c:v>
                </c:pt>
                <c:pt idx="27">
                  <c:v>-6.8000202834463362E-3</c:v>
                </c:pt>
                <c:pt idx="28">
                  <c:v>-6.7998038280279128E-3</c:v>
                </c:pt>
                <c:pt idx="29">
                  <c:v>-6.7995603156821875E-3</c:v>
                </c:pt>
                <c:pt idx="30">
                  <c:v>-6.7831367608093742E-3</c:v>
                </c:pt>
                <c:pt idx="31">
                  <c:v>-6.7768866106024221E-3</c:v>
                </c:pt>
                <c:pt idx="32">
                  <c:v>-6.7077832182710143E-3</c:v>
                </c:pt>
                <c:pt idx="33">
                  <c:v>-6.7070797381611402E-3</c:v>
                </c:pt>
                <c:pt idx="34">
                  <c:v>-6.7029400282838086E-3</c:v>
                </c:pt>
                <c:pt idx="35">
                  <c:v>-6.6994496846617445E-3</c:v>
                </c:pt>
                <c:pt idx="36">
                  <c:v>-6.6989897168975967E-3</c:v>
                </c:pt>
                <c:pt idx="37">
                  <c:v>-6.6966763496132051E-3</c:v>
                </c:pt>
                <c:pt idx="38">
                  <c:v>-6.6874228804756396E-3</c:v>
                </c:pt>
                <c:pt idx="39">
                  <c:v>-6.6400732576957005E-3</c:v>
                </c:pt>
                <c:pt idx="40">
                  <c:v>-6.6400597292320491E-3</c:v>
                </c:pt>
                <c:pt idx="41">
                  <c:v>-6.6384498420575307E-3</c:v>
                </c:pt>
                <c:pt idx="42">
                  <c:v>-6.6384363135938793E-3</c:v>
                </c:pt>
                <c:pt idx="43">
                  <c:v>-6.6321996918505786E-3</c:v>
                </c:pt>
                <c:pt idx="44">
                  <c:v>-6.6321861633869272E-3</c:v>
                </c:pt>
                <c:pt idx="45">
                  <c:v>-6.6162225762782627E-3</c:v>
                </c:pt>
                <c:pt idx="46">
                  <c:v>-6.6162225762782627E-3</c:v>
                </c:pt>
                <c:pt idx="47">
                  <c:v>-6.6127592895835014E-3</c:v>
                </c:pt>
                <c:pt idx="48">
                  <c:v>-6.6111358739453317E-3</c:v>
                </c:pt>
                <c:pt idx="49">
                  <c:v>-6.5507989260600377E-3</c:v>
                </c:pt>
                <c:pt idx="50">
                  <c:v>-6.5491755104218679E-3</c:v>
                </c:pt>
                <c:pt idx="51">
                  <c:v>-6.5438723526705152E-3</c:v>
                </c:pt>
                <c:pt idx="52">
                  <c:v>-6.5434123849063674E-3</c:v>
                </c:pt>
                <c:pt idx="53">
                  <c:v>-6.5433853279790646E-3</c:v>
                </c:pt>
                <c:pt idx="54">
                  <c:v>-6.5431959294879449E-3</c:v>
                </c:pt>
                <c:pt idx="55">
                  <c:v>-6.543168872560642E-3</c:v>
                </c:pt>
                <c:pt idx="56">
                  <c:v>-6.5429524171422195E-3</c:v>
                </c:pt>
                <c:pt idx="57">
                  <c:v>-6.5418160261955004E-3</c:v>
                </c:pt>
                <c:pt idx="58">
                  <c:v>-6.5417889692681976E-3</c:v>
                </c:pt>
                <c:pt idx="59">
                  <c:v>-6.5413290015040497E-3</c:v>
                </c:pt>
                <c:pt idx="60">
                  <c:v>-6.5397326427931828E-3</c:v>
                </c:pt>
                <c:pt idx="61">
                  <c:v>-6.5364858115168449E-3</c:v>
                </c:pt>
                <c:pt idx="62">
                  <c:v>-6.5364858115168449E-3</c:v>
                </c:pt>
                <c:pt idx="63">
                  <c:v>-6.5364587545895421E-3</c:v>
                </c:pt>
                <c:pt idx="64">
                  <c:v>-6.5362422991711196E-3</c:v>
                </c:pt>
                <c:pt idx="65">
                  <c:v>-6.5360258437526962E-3</c:v>
                </c:pt>
                <c:pt idx="66">
                  <c:v>-6.5359987868253934E-3</c:v>
                </c:pt>
                <c:pt idx="67">
                  <c:v>-6.5357823314069708E-3</c:v>
                </c:pt>
                <c:pt idx="68">
                  <c:v>-6.5336989480046541E-3</c:v>
                </c:pt>
                <c:pt idx="69">
                  <c:v>-6.5320755323664843E-3</c:v>
                </c:pt>
                <c:pt idx="70">
                  <c:v>-6.5318320200207589E-3</c:v>
                </c:pt>
                <c:pt idx="71">
                  <c:v>-6.5316155646023364E-3</c:v>
                </c:pt>
                <c:pt idx="72">
                  <c:v>-6.5306685721467379E-3</c:v>
                </c:pt>
                <c:pt idx="73">
                  <c:v>-6.5304521167283153E-3</c:v>
                </c:pt>
                <c:pt idx="74">
                  <c:v>-6.5276652532161245E-3</c:v>
                </c:pt>
                <c:pt idx="75">
                  <c:v>-6.52349848641149E-3</c:v>
                </c:pt>
                <c:pt idx="76">
                  <c:v>-6.4895961565010528E-3</c:v>
                </c:pt>
                <c:pt idx="77">
                  <c:v>-6.4823990138385022E-3</c:v>
                </c:pt>
                <c:pt idx="78">
                  <c:v>-6.4810191105460586E-3</c:v>
                </c:pt>
                <c:pt idx="79">
                  <c:v>-6.4777722792697199E-3</c:v>
                </c:pt>
                <c:pt idx="80">
                  <c:v>-6.4754453835216769E-3</c:v>
                </c:pt>
                <c:pt idx="81">
                  <c:v>-6.4736055124650846E-3</c:v>
                </c:pt>
                <c:pt idx="82">
                  <c:v>-6.4717656414084931E-3</c:v>
                </c:pt>
                <c:pt idx="83">
                  <c:v>-6.4717385844811903E-3</c:v>
                </c:pt>
                <c:pt idx="84">
                  <c:v>-6.4706021935344721E-3</c:v>
                </c:pt>
                <c:pt idx="85">
                  <c:v>-6.469465802587753E-3</c:v>
                </c:pt>
                <c:pt idx="86">
                  <c:v>-6.4673553622581325E-3</c:v>
                </c:pt>
                <c:pt idx="87">
                  <c:v>-6.4669224514212875E-3</c:v>
                </c:pt>
                <c:pt idx="88">
                  <c:v>-6.4668953944939846E-3</c:v>
                </c:pt>
                <c:pt idx="89">
                  <c:v>-6.4668683375666818E-3</c:v>
                </c:pt>
                <c:pt idx="90">
                  <c:v>-6.4664354267298368E-3</c:v>
                </c:pt>
                <c:pt idx="91">
                  <c:v>-6.4657319466199636E-3</c:v>
                </c:pt>
                <c:pt idx="92">
                  <c:v>-6.4657048896926608E-3</c:v>
                </c:pt>
                <c:pt idx="93">
                  <c:v>-6.4652719788558157E-3</c:v>
                </c:pt>
                <c:pt idx="94">
                  <c:v>-6.4652449219285129E-3</c:v>
                </c:pt>
                <c:pt idx="95">
                  <c:v>-6.4641355879090975E-3</c:v>
                </c:pt>
                <c:pt idx="96">
                  <c:v>-6.4638920755633721E-3</c:v>
                </c:pt>
                <c:pt idx="97">
                  <c:v>-6.4638650186360693E-3</c:v>
                </c:pt>
                <c:pt idx="98">
                  <c:v>-6.4634591647265262E-3</c:v>
                </c:pt>
                <c:pt idx="99">
                  <c:v>-6.4634321077992234E-3</c:v>
                </c:pt>
                <c:pt idx="100">
                  <c:v>-6.4634050508719206E-3</c:v>
                </c:pt>
                <c:pt idx="101">
                  <c:v>-6.4631885954534981E-3</c:v>
                </c:pt>
                <c:pt idx="102">
                  <c:v>-6.4629450831077727E-3</c:v>
                </c:pt>
                <c:pt idx="103">
                  <c:v>-6.4627286276893502E-3</c:v>
                </c:pt>
                <c:pt idx="104">
                  <c:v>-6.4618086921610545E-3</c:v>
                </c:pt>
                <c:pt idx="105">
                  <c:v>-6.4617816352337517E-3</c:v>
                </c:pt>
                <c:pt idx="106">
                  <c:v>-6.4579124946294482E-3</c:v>
                </c:pt>
                <c:pt idx="107">
                  <c:v>-6.4579124946294482E-3</c:v>
                </c:pt>
                <c:pt idx="108">
                  <c:v>-6.4576689822837229E-3</c:v>
                </c:pt>
                <c:pt idx="109">
                  <c:v>-6.4576689822837229E-3</c:v>
                </c:pt>
                <c:pt idx="110">
                  <c:v>-6.4573984130106947E-3</c:v>
                </c:pt>
                <c:pt idx="111">
                  <c:v>-6.4573984130106947E-3</c:v>
                </c:pt>
                <c:pt idx="112">
                  <c:v>-6.4558020542998277E-3</c:v>
                </c:pt>
                <c:pt idx="113">
                  <c:v>-6.4558020542998277E-3</c:v>
                </c:pt>
                <c:pt idx="114">
                  <c:v>-6.4557749973725249E-3</c:v>
                </c:pt>
                <c:pt idx="115">
                  <c:v>-6.4557749973725249E-3</c:v>
                </c:pt>
                <c:pt idx="116">
                  <c:v>-6.4555855988814052E-3</c:v>
                </c:pt>
                <c:pt idx="117">
                  <c:v>-6.4555855988814052E-3</c:v>
                </c:pt>
                <c:pt idx="118">
                  <c:v>-6.4555585419541024E-3</c:v>
                </c:pt>
                <c:pt idx="119">
                  <c:v>-6.4555585419541024E-3</c:v>
                </c:pt>
                <c:pt idx="120">
                  <c:v>-6.4555314850267996E-3</c:v>
                </c:pt>
                <c:pt idx="121">
                  <c:v>-6.4555314850267996E-3</c:v>
                </c:pt>
                <c:pt idx="122">
                  <c:v>-6.455315029608377E-3</c:v>
                </c:pt>
                <c:pt idx="123">
                  <c:v>-6.455315029608377E-3</c:v>
                </c:pt>
                <c:pt idx="124">
                  <c:v>-6.4546115494985038E-3</c:v>
                </c:pt>
                <c:pt idx="125">
                  <c:v>-6.4546115494985038E-3</c:v>
                </c:pt>
                <c:pt idx="126">
                  <c:v>-6.4544221510073841E-3</c:v>
                </c:pt>
                <c:pt idx="127">
                  <c:v>-6.4544221510073841E-3</c:v>
                </c:pt>
                <c:pt idx="128">
                  <c:v>-6.4543680371527785E-3</c:v>
                </c:pt>
                <c:pt idx="129">
                  <c:v>-6.4543680371527785E-3</c:v>
                </c:pt>
                <c:pt idx="130">
                  <c:v>-6.4539621832432354E-3</c:v>
                </c:pt>
                <c:pt idx="131">
                  <c:v>-6.4539621832432354E-3</c:v>
                </c:pt>
                <c:pt idx="132">
                  <c:v>-6.4539351263159326E-3</c:v>
                </c:pt>
                <c:pt idx="133">
                  <c:v>-6.4539351263159326E-3</c:v>
                </c:pt>
                <c:pt idx="134">
                  <c:v>-6.4527987353692143E-3</c:v>
                </c:pt>
                <c:pt idx="135">
                  <c:v>-6.4527987353692143E-3</c:v>
                </c:pt>
                <c:pt idx="136">
                  <c:v>-6.4509318073853201E-3</c:v>
                </c:pt>
                <c:pt idx="137">
                  <c:v>-6.4509318073853201E-3</c:v>
                </c:pt>
                <c:pt idx="138">
                  <c:v>-6.4507153519668976E-3</c:v>
                </c:pt>
                <c:pt idx="139">
                  <c:v>-6.4507153519668976E-3</c:v>
                </c:pt>
                <c:pt idx="140">
                  <c:v>-6.4453851372882412E-3</c:v>
                </c:pt>
                <c:pt idx="141">
                  <c:v>-6.4453851372882412E-3</c:v>
                </c:pt>
                <c:pt idx="142">
                  <c:v>-6.4451416249425159E-3</c:v>
                </c:pt>
                <c:pt idx="143">
                  <c:v>-6.4451416249425159E-3</c:v>
                </c:pt>
                <c:pt idx="144">
                  <c:v>-6.4435182093043461E-3</c:v>
                </c:pt>
                <c:pt idx="145">
                  <c:v>-6.4435182093043461E-3</c:v>
                </c:pt>
                <c:pt idx="146">
                  <c:v>-6.442354761430325E-3</c:v>
                </c:pt>
                <c:pt idx="147">
                  <c:v>-6.442354761430325E-3</c:v>
                </c:pt>
                <c:pt idx="148">
                  <c:v>-6.4418947936661771E-3</c:v>
                </c:pt>
                <c:pt idx="149">
                  <c:v>-6.4418947936661771E-3</c:v>
                </c:pt>
                <c:pt idx="150">
                  <c:v>-6.4414348259020293E-3</c:v>
                </c:pt>
                <c:pt idx="151">
                  <c:v>-6.4414348259020293E-3</c:v>
                </c:pt>
                <c:pt idx="152">
                  <c:v>-6.4409748581378806E-3</c:v>
                </c:pt>
                <c:pt idx="153">
                  <c:v>-6.4409748581378806E-3</c:v>
                </c:pt>
                <c:pt idx="154">
                  <c:v>-6.4007953210931893E-3</c:v>
                </c:pt>
                <c:pt idx="155">
                  <c:v>-6.3964120988701323E-3</c:v>
                </c:pt>
                <c:pt idx="156">
                  <c:v>-6.3912983396098993E-3</c:v>
                </c:pt>
                <c:pt idx="157">
                  <c:v>-6.3876185974967147E-3</c:v>
                </c:pt>
                <c:pt idx="158">
                  <c:v>-6.3868880604595387E-3</c:v>
                </c:pt>
                <c:pt idx="159">
                  <c:v>-6.386698661968419E-3</c:v>
                </c:pt>
                <c:pt idx="160">
                  <c:v>-6.386698661968419E-3</c:v>
                </c:pt>
                <c:pt idx="161">
                  <c:v>-6.3866716050411162E-3</c:v>
                </c:pt>
                <c:pt idx="162">
                  <c:v>-6.3862386942042711E-3</c:v>
                </c:pt>
                <c:pt idx="163">
                  <c:v>-6.3862116372769683E-3</c:v>
                </c:pt>
                <c:pt idx="164">
                  <c:v>-6.3855622710217008E-3</c:v>
                </c:pt>
                <c:pt idx="165">
                  <c:v>-6.3855487425580493E-3</c:v>
                </c:pt>
                <c:pt idx="166">
                  <c:v>-6.3855352140943979E-3</c:v>
                </c:pt>
                <c:pt idx="167">
                  <c:v>-6.3829648060006296E-3</c:v>
                </c:pt>
                <c:pt idx="168">
                  <c:v>-6.3818284150539114E-3</c:v>
                </c:pt>
                <c:pt idx="169">
                  <c:v>-6.3818013581266085E-3</c:v>
                </c:pt>
                <c:pt idx="170">
                  <c:v>-6.3815849027081852E-3</c:v>
                </c:pt>
                <c:pt idx="171">
                  <c:v>-6.3813684472897626E-3</c:v>
                </c:pt>
                <c:pt idx="172">
                  <c:v>-6.3809084795256148E-3</c:v>
                </c:pt>
                <c:pt idx="173">
                  <c:v>-6.3808949510619634E-3</c:v>
                </c:pt>
                <c:pt idx="174">
                  <c:v>-6.3802320563430444E-3</c:v>
                </c:pt>
                <c:pt idx="175">
                  <c:v>-6.3802049994157416E-3</c:v>
                </c:pt>
                <c:pt idx="176">
                  <c:v>-6.3801779424884388E-3</c:v>
                </c:pt>
                <c:pt idx="177">
                  <c:v>-6.3799614870700162E-3</c:v>
                </c:pt>
                <c:pt idx="178">
                  <c:v>-6.3797585601152451E-3</c:v>
                </c:pt>
                <c:pt idx="179">
                  <c:v>-6.3795015193058684E-3</c:v>
                </c:pt>
                <c:pt idx="180">
                  <c:v>-6.3794744623785656E-3</c:v>
                </c:pt>
                <c:pt idx="181">
                  <c:v>-6.3792850638874458E-3</c:v>
                </c:pt>
                <c:pt idx="182">
                  <c:v>-6.379258006960143E-3</c:v>
                </c:pt>
                <c:pt idx="183">
                  <c:v>-6.3790686084690233E-3</c:v>
                </c:pt>
                <c:pt idx="184">
                  <c:v>-6.3790144946144177E-3</c:v>
                </c:pt>
                <c:pt idx="185">
                  <c:v>-6.3787980391959952E-3</c:v>
                </c:pt>
                <c:pt idx="186">
                  <c:v>-6.3786086407048755E-3</c:v>
                </c:pt>
                <c:pt idx="187">
                  <c:v>-6.3779051605950014E-3</c:v>
                </c:pt>
                <c:pt idx="188">
                  <c:v>-6.3776887051765789E-3</c:v>
                </c:pt>
                <c:pt idx="189">
                  <c:v>-6.3776616482492761E-3</c:v>
                </c:pt>
                <c:pt idx="190">
                  <c:v>-6.3776345913219732E-3</c:v>
                </c:pt>
                <c:pt idx="191">
                  <c:v>-6.3769311112121E-3</c:v>
                </c:pt>
                <c:pt idx="192">
                  <c:v>-6.376498200375255E-3</c:v>
                </c:pt>
                <c:pt idx="193">
                  <c:v>-6.3750912401555086E-3</c:v>
                </c:pt>
                <c:pt idx="194">
                  <c:v>-6.3746583293186627E-3</c:v>
                </c:pt>
                <c:pt idx="195">
                  <c:v>-6.3746312723913599E-3</c:v>
                </c:pt>
                <c:pt idx="196">
                  <c:v>-6.3744148169729373E-3</c:v>
                </c:pt>
                <c:pt idx="197">
                  <c:v>-6.3744148169729373E-3</c:v>
                </c:pt>
                <c:pt idx="198">
                  <c:v>-6.3742254184818176E-3</c:v>
                </c:pt>
                <c:pt idx="199">
                  <c:v>-6.3741983615545148E-3</c:v>
                </c:pt>
                <c:pt idx="200">
                  <c:v>-6.3739819061360923E-3</c:v>
                </c:pt>
                <c:pt idx="201">
                  <c:v>-6.3730349136804938E-3</c:v>
                </c:pt>
                <c:pt idx="202">
                  <c:v>-6.3728184582620712E-3</c:v>
                </c:pt>
                <c:pt idx="203">
                  <c:v>-6.3726020028436487E-3</c:v>
                </c:pt>
                <c:pt idx="204">
                  <c:v>-6.3725478889890431E-3</c:v>
                </c:pt>
                <c:pt idx="205">
                  <c:v>-6.3723314335706206E-3</c:v>
                </c:pt>
                <c:pt idx="206">
                  <c:v>-6.3721420350795008E-3</c:v>
                </c:pt>
                <c:pt idx="207">
                  <c:v>-6.3720879212248952E-3</c:v>
                </c:pt>
                <c:pt idx="208">
                  <c:v>-6.3716279534607474E-3</c:v>
                </c:pt>
                <c:pt idx="209">
                  <c:v>-6.3714385549696276E-3</c:v>
                </c:pt>
                <c:pt idx="210">
                  <c:v>-6.3714114980423248E-3</c:v>
                </c:pt>
                <c:pt idx="211">
                  <c:v>-6.3711950426239014E-3</c:v>
                </c:pt>
                <c:pt idx="212">
                  <c:v>-6.3707350748597536E-3</c:v>
                </c:pt>
                <c:pt idx="213">
                  <c:v>-6.3707080179324508E-3</c:v>
                </c:pt>
                <c:pt idx="214">
                  <c:v>-6.3705186194413311E-3</c:v>
                </c:pt>
                <c:pt idx="215">
                  <c:v>-6.3704915625140282E-3</c:v>
                </c:pt>
                <c:pt idx="216">
                  <c:v>-6.3702751070956057E-3</c:v>
                </c:pt>
                <c:pt idx="217">
                  <c:v>-6.3702480501683029E-3</c:v>
                </c:pt>
                <c:pt idx="218">
                  <c:v>-6.3691116592215847E-3</c:v>
                </c:pt>
                <c:pt idx="219">
                  <c:v>-6.3672447312376895E-3</c:v>
                </c:pt>
                <c:pt idx="220">
                  <c:v>-6.3672176743103867E-3</c:v>
                </c:pt>
                <c:pt idx="221">
                  <c:v>-6.367028275819267E-3</c:v>
                </c:pt>
                <c:pt idx="222">
                  <c:v>-6.3670012188919642E-3</c:v>
                </c:pt>
                <c:pt idx="223">
                  <c:v>-6.3656483725268234E-3</c:v>
                </c:pt>
                <c:pt idx="224">
                  <c:v>-6.3656213155995206E-3</c:v>
                </c:pt>
                <c:pt idx="225">
                  <c:v>-6.3651613478353727E-3</c:v>
                </c:pt>
                <c:pt idx="226">
                  <c:v>-6.3644849246528015E-3</c:v>
                </c:pt>
                <c:pt idx="227">
                  <c:v>-6.3642143553797733E-3</c:v>
                </c:pt>
                <c:pt idx="228">
                  <c:v>-6.3616980611406106E-3</c:v>
                </c:pt>
                <c:pt idx="229">
                  <c:v>-6.3616980611406106E-3</c:v>
                </c:pt>
                <c:pt idx="230">
                  <c:v>-6.3609945810307374E-3</c:v>
                </c:pt>
                <c:pt idx="231">
                  <c:v>-6.3605346132665896E-3</c:v>
                </c:pt>
                <c:pt idx="232">
                  <c:v>-6.3593711653925685E-3</c:v>
                </c:pt>
                <c:pt idx="233">
                  <c:v>-6.3593711653925685E-3</c:v>
                </c:pt>
                <c:pt idx="234">
                  <c:v>-6.359154709974146E-3</c:v>
                </c:pt>
                <c:pt idx="235">
                  <c:v>-6.3591276530468432E-3</c:v>
                </c:pt>
                <c:pt idx="236">
                  <c:v>-6.3589111976284207E-3</c:v>
                </c:pt>
                <c:pt idx="237">
                  <c:v>-6.3514975995474466E-3</c:v>
                </c:pt>
                <c:pt idx="238">
                  <c:v>-6.3161883094172639E-3</c:v>
                </c:pt>
                <c:pt idx="239">
                  <c:v>-6.315728341653116E-3</c:v>
                </c:pt>
                <c:pt idx="240">
                  <c:v>-6.3148084061248194E-3</c:v>
                </c:pt>
                <c:pt idx="241">
                  <c:v>-6.3096946468645864E-3</c:v>
                </c:pt>
                <c:pt idx="242">
                  <c:v>-6.3089911667547124E-3</c:v>
                </c:pt>
                <c:pt idx="243">
                  <c:v>-6.3088017682635927E-3</c:v>
                </c:pt>
                <c:pt idx="244">
                  <c:v>-6.3087747113362899E-3</c:v>
                </c:pt>
                <c:pt idx="245">
                  <c:v>-6.3085582559178673E-3</c:v>
                </c:pt>
                <c:pt idx="246">
                  <c:v>-6.308314743572142E-3</c:v>
                </c:pt>
                <c:pt idx="247">
                  <c:v>-6.3080982881537195E-3</c:v>
                </c:pt>
                <c:pt idx="248">
                  <c:v>-6.3080712312264167E-3</c:v>
                </c:pt>
                <c:pt idx="249">
                  <c:v>-6.3078547758079941E-3</c:v>
                </c:pt>
                <c:pt idx="250">
                  <c:v>-6.3076383203895716E-3</c:v>
                </c:pt>
                <c:pt idx="251">
                  <c:v>-6.3076112634622688E-3</c:v>
                </c:pt>
                <c:pt idx="252">
                  <c:v>-6.3073677511165435E-3</c:v>
                </c:pt>
                <c:pt idx="253">
                  <c:v>-6.3067183848612759E-3</c:v>
                </c:pt>
                <c:pt idx="254">
                  <c:v>-6.3066913279339731E-3</c:v>
                </c:pt>
                <c:pt idx="255">
                  <c:v>-6.3032280412392118E-3</c:v>
                </c:pt>
                <c:pt idx="256">
                  <c:v>-6.3027951304023668E-3</c:v>
                </c:pt>
                <c:pt idx="257">
                  <c:v>-6.302768073475064E-3</c:v>
                </c:pt>
                <c:pt idx="258">
                  <c:v>-6.3027410165477612E-3</c:v>
                </c:pt>
                <c:pt idx="259">
                  <c:v>-6.3023081057109152E-3</c:v>
                </c:pt>
                <c:pt idx="260">
                  <c:v>-6.3020645933651899E-3</c:v>
                </c:pt>
                <c:pt idx="261">
                  <c:v>-6.3020375364378871E-3</c:v>
                </c:pt>
                <c:pt idx="262">
                  <c:v>-6.301604625601042E-3</c:v>
                </c:pt>
                <c:pt idx="263">
                  <c:v>-6.3013881701826195E-3</c:v>
                </c:pt>
                <c:pt idx="264">
                  <c:v>-6.3011446578368942E-3</c:v>
                </c:pt>
                <c:pt idx="265">
                  <c:v>-6.3011176009095914E-3</c:v>
                </c:pt>
                <c:pt idx="266">
                  <c:v>-6.3009282024184717E-3</c:v>
                </c:pt>
                <c:pt idx="267">
                  <c:v>-6.3006846900727463E-3</c:v>
                </c:pt>
                <c:pt idx="268">
                  <c:v>-6.3006576331454435E-3</c:v>
                </c:pt>
                <c:pt idx="269">
                  <c:v>-6.3000082668901759E-3</c:v>
                </c:pt>
                <c:pt idx="270">
                  <c:v>-6.2995482991260281E-3</c:v>
                </c:pt>
                <c:pt idx="271">
                  <c:v>-6.2993047867803027E-3</c:v>
                </c:pt>
                <c:pt idx="272">
                  <c:v>-6.2977084280694358E-3</c:v>
                </c:pt>
                <c:pt idx="273">
                  <c:v>-6.2976813711421329E-3</c:v>
                </c:pt>
                <c:pt idx="274">
                  <c:v>-6.2974649157237104E-3</c:v>
                </c:pt>
                <c:pt idx="275">
                  <c:v>-6.2974378587964076E-3</c:v>
                </c:pt>
                <c:pt idx="276">
                  <c:v>-6.2974108018691048E-3</c:v>
                </c:pt>
                <c:pt idx="277">
                  <c:v>-6.2971943464506823E-3</c:v>
                </c:pt>
                <c:pt idx="278">
                  <c:v>-6.2962744109223865E-3</c:v>
                </c:pt>
                <c:pt idx="279">
                  <c:v>-6.2949215645572449E-3</c:v>
                </c:pt>
                <c:pt idx="280">
                  <c:v>-6.2948945076299421E-3</c:v>
                </c:pt>
                <c:pt idx="281">
                  <c:v>-6.2928381811549281E-3</c:v>
                </c:pt>
                <c:pt idx="282">
                  <c:v>-6.2921617579723569E-3</c:v>
                </c:pt>
                <c:pt idx="283">
                  <c:v>-6.292134701045054E-3</c:v>
                </c:pt>
                <c:pt idx="284">
                  <c:v>-6.2921076441177512E-3</c:v>
                </c:pt>
                <c:pt idx="285">
                  <c:v>-6.2914582778624837E-3</c:v>
                </c:pt>
                <c:pt idx="286">
                  <c:v>-6.2914312209351808E-3</c:v>
                </c:pt>
                <c:pt idx="287">
                  <c:v>-6.291404164007878E-3</c:v>
                </c:pt>
                <c:pt idx="288">
                  <c:v>-6.2912147655167583E-3</c:v>
                </c:pt>
                <c:pt idx="289">
                  <c:v>-6.2907277408253076E-3</c:v>
                </c:pt>
                <c:pt idx="290">
                  <c:v>-6.2905112854068851E-3</c:v>
                </c:pt>
                <c:pt idx="291">
                  <c:v>-6.2879949911677224E-3</c:v>
                </c:pt>
                <c:pt idx="292">
                  <c:v>-6.2879949911677224E-3</c:v>
                </c:pt>
                <c:pt idx="293">
                  <c:v>-6.287981462704071E-3</c:v>
                </c:pt>
                <c:pt idx="294">
                  <c:v>-6.2879679342404196E-3</c:v>
                </c:pt>
                <c:pt idx="295">
                  <c:v>-6.2854245830739541E-3</c:v>
                </c:pt>
                <c:pt idx="296">
                  <c:v>-6.2853975261466513E-3</c:v>
                </c:pt>
                <c:pt idx="297">
                  <c:v>-6.2849646153098062E-3</c:v>
                </c:pt>
                <c:pt idx="298">
                  <c:v>-6.2849646153098062E-3</c:v>
                </c:pt>
                <c:pt idx="299">
                  <c:v>-6.2847481598913837E-3</c:v>
                </c:pt>
                <c:pt idx="300">
                  <c:v>-6.2847211029640809E-3</c:v>
                </c:pt>
                <c:pt idx="301">
                  <c:v>-6.2845046475456584E-3</c:v>
                </c:pt>
                <c:pt idx="302">
                  <c:v>-6.2844775906183556E-3</c:v>
                </c:pt>
                <c:pt idx="303">
                  <c:v>-6.284261135199933E-3</c:v>
                </c:pt>
                <c:pt idx="304">
                  <c:v>-6.2831247442532148E-3</c:v>
                </c:pt>
                <c:pt idx="305">
                  <c:v>-6.283097687325912E-3</c:v>
                </c:pt>
                <c:pt idx="306">
                  <c:v>-6.2828541749801866E-3</c:v>
                </c:pt>
                <c:pt idx="307">
                  <c:v>-6.2807978485051718E-3</c:v>
                </c:pt>
                <c:pt idx="308">
                  <c:v>-6.2807978485051718E-3</c:v>
                </c:pt>
                <c:pt idx="309">
                  <c:v>-6.2807843200415204E-3</c:v>
                </c:pt>
                <c:pt idx="310">
                  <c:v>-6.280770791577869E-3</c:v>
                </c:pt>
                <c:pt idx="311">
                  <c:v>-6.2805543361594465E-3</c:v>
                </c:pt>
                <c:pt idx="312">
                  <c:v>-6.2803378807410239E-3</c:v>
                </c:pt>
                <c:pt idx="313">
                  <c:v>-6.2800943683952986E-3</c:v>
                </c:pt>
                <c:pt idx="314">
                  <c:v>-6.2798508560495733E-3</c:v>
                </c:pt>
                <c:pt idx="315">
                  <c:v>-6.2798508560495733E-3</c:v>
                </c:pt>
                <c:pt idx="316">
                  <c:v>-6.2796344006311507E-3</c:v>
                </c:pt>
                <c:pt idx="317">
                  <c:v>-6.2796344006311507E-3</c:v>
                </c:pt>
                <c:pt idx="318">
                  <c:v>-6.2796344006311507E-3</c:v>
                </c:pt>
                <c:pt idx="319">
                  <c:v>-6.2796073437038479E-3</c:v>
                </c:pt>
                <c:pt idx="320">
                  <c:v>-6.2793908882854254E-3</c:v>
                </c:pt>
                <c:pt idx="321">
                  <c:v>-6.2791744328670029E-3</c:v>
                </c:pt>
                <c:pt idx="322">
                  <c:v>-6.2791473759397001E-3</c:v>
                </c:pt>
                <c:pt idx="323">
                  <c:v>-6.2791473759397001E-3</c:v>
                </c:pt>
                <c:pt idx="324">
                  <c:v>-6.2787144651028541E-3</c:v>
                </c:pt>
                <c:pt idx="325">
                  <c:v>-6.2786874081755513E-3</c:v>
                </c:pt>
                <c:pt idx="326">
                  <c:v>-6.2784709527571288E-3</c:v>
                </c:pt>
                <c:pt idx="327">
                  <c:v>-6.2784709527571288E-3</c:v>
                </c:pt>
                <c:pt idx="328">
                  <c:v>-6.2775510172288331E-3</c:v>
                </c:pt>
                <c:pt idx="329">
                  <c:v>-6.2766040247732345E-3</c:v>
                </c:pt>
                <c:pt idx="330">
                  <c:v>-6.2738442181883465E-3</c:v>
                </c:pt>
                <c:pt idx="331">
                  <c:v>-6.2715173224403035E-3</c:v>
                </c:pt>
                <c:pt idx="332">
                  <c:v>-6.2710573546761557E-3</c:v>
                </c:pt>
                <c:pt idx="333">
                  <c:v>-6.2389948958223107E-3</c:v>
                </c:pt>
                <c:pt idx="334">
                  <c:v>-6.2362080323101199E-3</c:v>
                </c:pt>
                <c:pt idx="335">
                  <c:v>-6.2359915768916974E-3</c:v>
                </c:pt>
                <c:pt idx="336">
                  <c:v>-6.2306613622130419E-3</c:v>
                </c:pt>
                <c:pt idx="337">
                  <c:v>-6.2299578821031687E-3</c:v>
                </c:pt>
                <c:pt idx="338">
                  <c:v>-6.2297414266847453E-3</c:v>
                </c:pt>
                <c:pt idx="339">
                  <c:v>-6.2294979143390199E-3</c:v>
                </c:pt>
                <c:pt idx="340">
                  <c:v>-6.2292544019932946E-3</c:v>
                </c:pt>
                <c:pt idx="341">
                  <c:v>-6.2281180110465763E-3</c:v>
                </c:pt>
                <c:pt idx="342">
                  <c:v>-6.2269545631725553E-3</c:v>
                </c:pt>
                <c:pt idx="343">
                  <c:v>-6.2269275062452525E-3</c:v>
                </c:pt>
                <c:pt idx="344">
                  <c:v>-6.2267381077541328E-3</c:v>
                </c:pt>
                <c:pt idx="345">
                  <c:v>-6.2267110508268299E-3</c:v>
                </c:pt>
                <c:pt idx="346">
                  <c:v>-6.2264945954084074E-3</c:v>
                </c:pt>
                <c:pt idx="347">
                  <c:v>-6.2264675384811046E-3</c:v>
                </c:pt>
                <c:pt idx="348">
                  <c:v>-6.2262510830626812E-3</c:v>
                </c:pt>
                <c:pt idx="349">
                  <c:v>-6.2257911152985334E-3</c:v>
                </c:pt>
                <c:pt idx="350">
                  <c:v>-6.2250876351886602E-3</c:v>
                </c:pt>
                <c:pt idx="351">
                  <c:v>-6.2248711797702376E-3</c:v>
                </c:pt>
                <c:pt idx="352">
                  <c:v>-6.2248441228429348E-3</c:v>
                </c:pt>
                <c:pt idx="353">
                  <c:v>-6.2246547243518151E-3</c:v>
                </c:pt>
                <c:pt idx="354">
                  <c:v>-6.2246276674245123E-3</c:v>
                </c:pt>
                <c:pt idx="355">
                  <c:v>-6.2223007716764693E-3</c:v>
                </c:pt>
                <c:pt idx="356">
                  <c:v>-6.2218678608396243E-3</c:v>
                </c:pt>
                <c:pt idx="357">
                  <c:v>-6.2218408039123214E-3</c:v>
                </c:pt>
                <c:pt idx="358">
                  <c:v>-6.2214078930754764E-3</c:v>
                </c:pt>
                <c:pt idx="359">
                  <c:v>-6.221394364611825E-3</c:v>
                </c:pt>
                <c:pt idx="360">
                  <c:v>-6.2211643807297511E-3</c:v>
                </c:pt>
                <c:pt idx="361">
                  <c:v>-6.2206773560383004E-3</c:v>
                </c:pt>
                <c:pt idx="362">
                  <c:v>-6.2204879575471807E-3</c:v>
                </c:pt>
                <c:pt idx="363">
                  <c:v>-6.2204609006198779E-3</c:v>
                </c:pt>
                <c:pt idx="364">
                  <c:v>-6.2188374849817081E-3</c:v>
                </c:pt>
                <c:pt idx="365">
                  <c:v>-6.2163211907425454E-3</c:v>
                </c:pt>
                <c:pt idx="366">
                  <c:v>-6.2128308471204813E-3</c:v>
                </c:pt>
                <c:pt idx="367">
                  <c:v>-6.2128037901931785E-3</c:v>
                </c:pt>
                <c:pt idx="368">
                  <c:v>-6.212587334774756E-3</c:v>
                </c:pt>
                <c:pt idx="369">
                  <c:v>-6.2103145528813195E-3</c:v>
                </c:pt>
                <c:pt idx="370">
                  <c:v>-6.2096110727714454E-3</c:v>
                </c:pt>
                <c:pt idx="371">
                  <c:v>-6.2096110727714454E-3</c:v>
                </c:pt>
                <c:pt idx="372">
                  <c:v>-6.2095569589168398E-3</c:v>
                </c:pt>
                <c:pt idx="373">
                  <c:v>-6.2093946173530229E-3</c:v>
                </c:pt>
                <c:pt idx="374">
                  <c:v>-6.2093675604257201E-3</c:v>
                </c:pt>
                <c:pt idx="375">
                  <c:v>-6.2093405034984173E-3</c:v>
                </c:pt>
                <c:pt idx="376">
                  <c:v>-6.2091240480799947E-3</c:v>
                </c:pt>
                <c:pt idx="377">
                  <c:v>-6.2084205679701215E-3</c:v>
                </c:pt>
                <c:pt idx="378">
                  <c:v>-6.2070136077503751E-3</c:v>
                </c:pt>
                <c:pt idx="379">
                  <c:v>-6.2068242092592554E-3</c:v>
                </c:pt>
                <c:pt idx="380">
                  <c:v>-6.2067971523319526E-3</c:v>
                </c:pt>
                <c:pt idx="381">
                  <c:v>-6.2040644026743674E-3</c:v>
                </c:pt>
                <c:pt idx="382">
                  <c:v>-6.2040373457470646E-3</c:v>
                </c:pt>
                <c:pt idx="383">
                  <c:v>-6.203117410218768E-3</c:v>
                </c:pt>
                <c:pt idx="384">
                  <c:v>-6.2030903532914652E-3</c:v>
                </c:pt>
                <c:pt idx="385">
                  <c:v>-6.2012504822348737E-3</c:v>
                </c:pt>
                <c:pt idx="386">
                  <c:v>-6.2007905144707259E-3</c:v>
                </c:pt>
                <c:pt idx="387">
                  <c:v>-6.2001140912881555E-3</c:v>
                </c:pt>
                <c:pt idx="388">
                  <c:v>-6.1994376681055842E-3</c:v>
                </c:pt>
                <c:pt idx="389">
                  <c:v>-6.1994106111782814E-3</c:v>
                </c:pt>
                <c:pt idx="390">
                  <c:v>-6.1980307078858378E-3</c:v>
                </c:pt>
                <c:pt idx="391">
                  <c:v>-6.1980307078858378E-3</c:v>
                </c:pt>
                <c:pt idx="392">
                  <c:v>-6.1978142524674153E-3</c:v>
                </c:pt>
                <c:pt idx="393">
                  <c:v>-6.1978142524674153E-3</c:v>
                </c:pt>
                <c:pt idx="394">
                  <c:v>-6.1977871955401125E-3</c:v>
                </c:pt>
                <c:pt idx="395">
                  <c:v>-6.19757074012169E-3</c:v>
                </c:pt>
                <c:pt idx="396">
                  <c:v>-6.1975572116580386E-3</c:v>
                </c:pt>
                <c:pt idx="397">
                  <c:v>-6.1973542847032674E-3</c:v>
                </c:pt>
                <c:pt idx="398">
                  <c:v>-6.1973272277759646E-3</c:v>
                </c:pt>
                <c:pt idx="399">
                  <c:v>-6.1968672600118159E-3</c:v>
                </c:pt>
                <c:pt idx="400">
                  <c:v>-6.1968402030845131E-3</c:v>
                </c:pt>
                <c:pt idx="401">
                  <c:v>-6.1961908368292455E-3</c:v>
                </c:pt>
                <c:pt idx="402">
                  <c:v>-6.1961637799019427E-3</c:v>
                </c:pt>
                <c:pt idx="403">
                  <c:v>-6.1945403642637738E-3</c:v>
                </c:pt>
                <c:pt idx="404">
                  <c:v>-6.1943239088453513E-3</c:v>
                </c:pt>
                <c:pt idx="405">
                  <c:v>-6.1942968519180484E-3</c:v>
                </c:pt>
                <c:pt idx="406">
                  <c:v>-6.1941074534269287E-3</c:v>
                </c:pt>
                <c:pt idx="407">
                  <c:v>-6.1938639410812034E-3</c:v>
                </c:pt>
                <c:pt idx="408">
                  <c:v>-6.1917805576788857E-3</c:v>
                </c:pt>
                <c:pt idx="409">
                  <c:v>-6.1915370453331604E-3</c:v>
                </c:pt>
                <c:pt idx="410">
                  <c:v>-6.1913205899147379E-3</c:v>
                </c:pt>
                <c:pt idx="411">
                  <c:v>-6.188533726402547E-3</c:v>
                </c:pt>
                <c:pt idx="412">
                  <c:v>-6.1478942215937079E-3</c:v>
                </c:pt>
                <c:pt idx="413">
                  <c:v>-6.14743425382956E-3</c:v>
                </c:pt>
                <c:pt idx="414">
                  <c:v>-6.1472177984111366E-3</c:v>
                </c:pt>
                <c:pt idx="415">
                  <c:v>-6.1471907414838338E-3</c:v>
                </c:pt>
                <c:pt idx="416">
                  <c:v>-6.146730773719686E-3</c:v>
                </c:pt>
                <c:pt idx="417">
                  <c:v>-6.1462708059555381E-3</c:v>
                </c:pt>
                <c:pt idx="418">
                  <c:v>-6.1448909026630945E-3</c:v>
                </c:pt>
                <c:pt idx="419">
                  <c:v>-6.1437274547890726E-3</c:v>
                </c:pt>
                <c:pt idx="420">
                  <c:v>-6.1418605268051783E-3</c:v>
                </c:pt>
                <c:pt idx="421">
                  <c:v>-6.1411841036226079E-3</c:v>
                </c:pt>
                <c:pt idx="422">
                  <c:v>-6.1411570466953051E-3</c:v>
                </c:pt>
                <c:pt idx="423">
                  <c:v>-6.1409405912768826E-3</c:v>
                </c:pt>
                <c:pt idx="424">
                  <c:v>-6.1406970789311573E-3</c:v>
                </c:pt>
                <c:pt idx="425">
                  <c:v>-6.1397771434028607E-3</c:v>
                </c:pt>
                <c:pt idx="426">
                  <c:v>-6.1376937600005439E-3</c:v>
                </c:pt>
                <c:pt idx="427">
                  <c:v>-6.1370173368179726E-3</c:v>
                </c:pt>
                <c:pt idx="428">
                  <c:v>-6.1369902798906698E-3</c:v>
                </c:pt>
                <c:pt idx="429">
                  <c:v>-6.1351774657613812E-3</c:v>
                </c:pt>
                <c:pt idx="430">
                  <c:v>-6.1344469287242052E-3</c:v>
                </c:pt>
                <c:pt idx="431">
                  <c:v>-6.1342575302330855E-3</c:v>
                </c:pt>
                <c:pt idx="432">
                  <c:v>-6.1335269931959086E-3</c:v>
                </c:pt>
                <c:pt idx="433">
                  <c:v>-6.1330940823590635E-3</c:v>
                </c:pt>
                <c:pt idx="434">
                  <c:v>-6.1312000974478665E-3</c:v>
                </c:pt>
                <c:pt idx="435">
                  <c:v>-6.1296037387369995E-3</c:v>
                </c:pt>
                <c:pt idx="436">
                  <c:v>-6.1281967785172531E-3</c:v>
                </c:pt>
                <c:pt idx="437">
                  <c:v>-6.1279803230988306E-3</c:v>
                </c:pt>
                <c:pt idx="438">
                  <c:v>-6.127060387570534E-3</c:v>
                </c:pt>
                <c:pt idx="439">
                  <c:v>-6.1263839643879636E-3</c:v>
                </c:pt>
                <c:pt idx="440">
                  <c:v>-6.1261404520422382E-3</c:v>
                </c:pt>
                <c:pt idx="441">
                  <c:v>-6.1252205165139425E-3</c:v>
                </c:pt>
                <c:pt idx="442">
                  <c:v>-6.1247605487497947E-3</c:v>
                </c:pt>
                <c:pt idx="443">
                  <c:v>-6.1247334918224918E-3</c:v>
                </c:pt>
                <c:pt idx="444">
                  <c:v>-6.1226501084201742E-3</c:v>
                </c:pt>
                <c:pt idx="445">
                  <c:v>-6.1222171975833291E-3</c:v>
                </c:pt>
                <c:pt idx="446">
                  <c:v>-6.1222171975833291E-3</c:v>
                </c:pt>
                <c:pt idx="447">
                  <c:v>-6.1222036691196777E-3</c:v>
                </c:pt>
                <c:pt idx="448">
                  <c:v>-6.1222036691196777E-3</c:v>
                </c:pt>
                <c:pt idx="449">
                  <c:v>-6.1201338141810115E-3</c:v>
                </c:pt>
                <c:pt idx="450">
                  <c:v>-6.1201067572537087E-3</c:v>
                </c:pt>
                <c:pt idx="451">
                  <c:v>-6.1196467894895608E-3</c:v>
                </c:pt>
                <c:pt idx="452">
                  <c:v>-6.1189433093796876E-3</c:v>
                </c:pt>
                <c:pt idx="453">
                  <c:v>-6.1187268539612651E-3</c:v>
                </c:pt>
                <c:pt idx="454">
                  <c:v>-6.1159670473763771E-3</c:v>
                </c:pt>
                <c:pt idx="455">
                  <c:v>-6.1157505919579545E-3</c:v>
                </c:pt>
                <c:pt idx="456">
                  <c:v>-6.1157370634943031E-3</c:v>
                </c:pt>
                <c:pt idx="457">
                  <c:v>-6.1155070796122292E-3</c:v>
                </c:pt>
                <c:pt idx="458">
                  <c:v>-6.1152906241938067E-3</c:v>
                </c:pt>
                <c:pt idx="459">
                  <c:v>-6.1145600871566307E-3</c:v>
                </c:pt>
                <c:pt idx="460">
                  <c:v>-6.1134236962099115E-3</c:v>
                </c:pt>
                <c:pt idx="461">
                  <c:v>-6.1131801838641862E-3</c:v>
                </c:pt>
                <c:pt idx="462">
                  <c:v>-6.1125037606816158E-3</c:v>
                </c:pt>
                <c:pt idx="463">
                  <c:v>-6.1120167359901651E-3</c:v>
                </c:pt>
                <c:pt idx="464">
                  <c:v>-6.1113403128075948E-3</c:v>
                </c:pt>
                <c:pt idx="465">
                  <c:v>-6.1060100981289384E-3</c:v>
                </c:pt>
                <c:pt idx="466">
                  <c:v>-6.1057665857832131E-3</c:v>
                </c:pt>
                <c:pt idx="467">
                  <c:v>-6.1043866824907686E-3</c:v>
                </c:pt>
                <c:pt idx="468">
                  <c:v>-6.0642071454460773E-3</c:v>
                </c:pt>
                <c:pt idx="469">
                  <c:v>-6.0628272421536337E-3</c:v>
                </c:pt>
                <c:pt idx="470">
                  <c:v>-6.0616637942796127E-3</c:v>
                </c:pt>
                <c:pt idx="471">
                  <c:v>-6.0598239232230204E-3</c:v>
                </c:pt>
                <c:pt idx="472">
                  <c:v>-6.0597968662957176E-3</c:v>
                </c:pt>
                <c:pt idx="473">
                  <c:v>-6.0586334184216965E-3</c:v>
                </c:pt>
                <c:pt idx="474">
                  <c:v>-6.0556300994910831E-3</c:v>
                </c:pt>
                <c:pt idx="475">
                  <c:v>-6.0528432359788923E-3</c:v>
                </c:pt>
                <c:pt idx="476">
                  <c:v>-6.0512468772680253E-3</c:v>
                </c:pt>
                <c:pt idx="477">
                  <c:v>-6.0510033649223E-3</c:v>
                </c:pt>
                <c:pt idx="478">
                  <c:v>-6.0502998848124268E-3</c:v>
                </c:pt>
                <c:pt idx="479">
                  <c:v>-6.0495964047025536E-3</c:v>
                </c:pt>
                <c:pt idx="480">
                  <c:v>-6.0468365981176655E-3</c:v>
                </c:pt>
                <c:pt idx="481">
                  <c:v>-6.0461331180077923E-3</c:v>
                </c:pt>
                <c:pt idx="482">
                  <c:v>-6.0459166625893698E-3</c:v>
                </c:pt>
                <c:pt idx="483">
                  <c:v>-6.0366902503791071E-3</c:v>
                </c:pt>
                <c:pt idx="484">
                  <c:v>-6.0355403309687375E-3</c:v>
                </c:pt>
                <c:pt idx="485">
                  <c:v>-6.0355268025050861E-3</c:v>
                </c:pt>
                <c:pt idx="486">
                  <c:v>-6.0355132740414347E-3</c:v>
                </c:pt>
                <c:pt idx="487">
                  <c:v>-6.0354997455777833E-3</c:v>
                </c:pt>
                <c:pt idx="488">
                  <c:v>-6.0354862171141319E-3</c:v>
                </c:pt>
                <c:pt idx="489">
                  <c:v>-5.9719430233434526E-3</c:v>
                </c:pt>
                <c:pt idx="490">
                  <c:v>-5.9539231097597732E-3</c:v>
                </c:pt>
                <c:pt idx="491">
                  <c:v>-5.9539231097597732E-3</c:v>
                </c:pt>
                <c:pt idx="492">
                  <c:v>-5.9539231097597732E-3</c:v>
                </c:pt>
                <c:pt idx="493">
                  <c:v>-5.9441961443944084E-3</c:v>
                </c:pt>
                <c:pt idx="494">
                  <c:v>-5.9377160103053824E-3</c:v>
                </c:pt>
                <c:pt idx="495">
                  <c:v>-5.8857125960293574E-3</c:v>
                </c:pt>
                <c:pt idx="496">
                  <c:v>-5.8697760658479948E-3</c:v>
                </c:pt>
                <c:pt idx="497">
                  <c:v>-5.8679361947914033E-3</c:v>
                </c:pt>
                <c:pt idx="498">
                  <c:v>-5.8679361947914033E-3</c:v>
                </c:pt>
                <c:pt idx="499">
                  <c:v>-5.8679091378641005E-3</c:v>
                </c:pt>
                <c:pt idx="500">
                  <c:v>-5.8679091378641005E-3</c:v>
                </c:pt>
                <c:pt idx="501">
                  <c:v>-5.8598191166005561E-3</c:v>
                </c:pt>
                <c:pt idx="502">
                  <c:v>-5.8598191166005561E-3</c:v>
                </c:pt>
                <c:pt idx="503">
                  <c:v>-5.8593591488364082E-3</c:v>
                </c:pt>
                <c:pt idx="504">
                  <c:v>-5.858655668726535E-3</c:v>
                </c:pt>
                <c:pt idx="505">
                  <c:v>-5.8586421402628836E-3</c:v>
                </c:pt>
                <c:pt idx="506">
                  <c:v>-5.8586286117992322E-3</c:v>
                </c:pt>
                <c:pt idx="507">
                  <c:v>-5.8078292307881833E-3</c:v>
                </c:pt>
                <c:pt idx="508">
                  <c:v>-5.804595927975496E-3</c:v>
                </c:pt>
                <c:pt idx="509">
                  <c:v>-5.7858454773546397E-3</c:v>
                </c:pt>
                <c:pt idx="510">
                  <c:v>-5.784925541826344E-3</c:v>
                </c:pt>
                <c:pt idx="511">
                  <c:v>-5.7779177976549122E-3</c:v>
                </c:pt>
                <c:pt idx="512">
                  <c:v>-5.7779042691912608E-3</c:v>
                </c:pt>
                <c:pt idx="513">
                  <c:v>-5.7778907407276094E-3</c:v>
                </c:pt>
                <c:pt idx="514">
                  <c:v>-5.7705853703558475E-3</c:v>
                </c:pt>
                <c:pt idx="515">
                  <c:v>-5.7687454992992561E-3</c:v>
                </c:pt>
                <c:pt idx="516">
                  <c:v>-5.7629553168564518E-3</c:v>
                </c:pt>
                <c:pt idx="517">
                  <c:v>-5.7204353556000662E-3</c:v>
                </c:pt>
                <c:pt idx="518">
                  <c:v>-5.7204218271364148E-3</c:v>
                </c:pt>
                <c:pt idx="519">
                  <c:v>-5.7181219883156746E-3</c:v>
                </c:pt>
                <c:pt idx="520">
                  <c:v>-5.7088414622508072E-3</c:v>
                </c:pt>
                <c:pt idx="521">
                  <c:v>-5.7058652002474966E-3</c:v>
                </c:pt>
                <c:pt idx="522">
                  <c:v>-5.7042417846093268E-3</c:v>
                </c:pt>
                <c:pt idx="523">
                  <c:v>-5.7035653614267564E-3</c:v>
                </c:pt>
                <c:pt idx="524">
                  <c:v>-5.7023748566254326E-3</c:v>
                </c:pt>
                <c:pt idx="525">
                  <c:v>-5.7016984334428613E-3</c:v>
                </c:pt>
                <c:pt idx="526">
                  <c:v>-5.7011031810421994E-3</c:v>
                </c:pt>
                <c:pt idx="527">
                  <c:v>-5.7010761241148965E-3</c:v>
                </c:pt>
                <c:pt idx="528">
                  <c:v>-5.6998991477772241E-3</c:v>
                </c:pt>
                <c:pt idx="529">
                  <c:v>-5.6901451254845565E-3</c:v>
                </c:pt>
                <c:pt idx="530">
                  <c:v>-5.6769278164971277E-3</c:v>
                </c:pt>
                <c:pt idx="531">
                  <c:v>-5.6769142880334763E-3</c:v>
                </c:pt>
                <c:pt idx="532">
                  <c:v>-5.6753044008589579E-3</c:v>
                </c:pt>
                <c:pt idx="533">
                  <c:v>-5.6343807983134393E-3</c:v>
                </c:pt>
                <c:pt idx="534">
                  <c:v>-5.6246403044844231E-3</c:v>
                </c:pt>
                <c:pt idx="535">
                  <c:v>-5.6118694347974908E-3</c:v>
                </c:pt>
                <c:pt idx="536">
                  <c:v>-5.6118559063338394E-3</c:v>
                </c:pt>
                <c:pt idx="537">
                  <c:v>-5.611842377870188E-3</c:v>
                </c:pt>
                <c:pt idx="538">
                  <c:v>-5.6043205520800035E-3</c:v>
                </c:pt>
                <c:pt idx="539">
                  <c:v>-5.5478527447990131E-3</c:v>
                </c:pt>
                <c:pt idx="540">
                  <c:v>-5.5471492646891399E-3</c:v>
                </c:pt>
                <c:pt idx="541">
                  <c:v>-5.5471492646891399E-3</c:v>
                </c:pt>
                <c:pt idx="542">
                  <c:v>-5.5471357362254885E-3</c:v>
                </c:pt>
                <c:pt idx="543">
                  <c:v>-5.5471357362254885E-3</c:v>
                </c:pt>
                <c:pt idx="544">
                  <c:v>-5.5471222077618371E-3</c:v>
                </c:pt>
                <c:pt idx="545">
                  <c:v>-5.5471222077618371E-3</c:v>
                </c:pt>
                <c:pt idx="546">
                  <c:v>-5.5390321864982927E-3</c:v>
                </c:pt>
                <c:pt idx="547">
                  <c:v>-5.5390186580346413E-3</c:v>
                </c:pt>
                <c:pt idx="548">
                  <c:v>-5.5390051295709898E-3</c:v>
                </c:pt>
                <c:pt idx="549">
                  <c:v>-5.5333772886920025E-3</c:v>
                </c:pt>
                <c:pt idx="550">
                  <c:v>-5.5247190719550998E-3</c:v>
                </c:pt>
                <c:pt idx="551">
                  <c:v>-5.5247055434914484E-3</c:v>
                </c:pt>
                <c:pt idx="552">
                  <c:v>-5.524692015027797E-3</c:v>
                </c:pt>
                <c:pt idx="553">
                  <c:v>-5.5227439162619935E-3</c:v>
                </c:pt>
                <c:pt idx="554">
                  <c:v>-5.5220674930794231E-3</c:v>
                </c:pt>
                <c:pt idx="555">
                  <c:v>-5.5206605328596758E-3</c:v>
                </c:pt>
                <c:pt idx="556">
                  <c:v>-5.5199570527498026E-3</c:v>
                </c:pt>
                <c:pt idx="557">
                  <c:v>-5.5194970849856547E-3</c:v>
                </c:pt>
                <c:pt idx="558">
                  <c:v>-5.517210774628566E-3</c:v>
                </c:pt>
                <c:pt idx="559">
                  <c:v>-5.5167372784007667E-3</c:v>
                </c:pt>
                <c:pt idx="560">
                  <c:v>-5.4566438428611981E-3</c:v>
                </c:pt>
                <c:pt idx="561">
                  <c:v>-5.4566167859338953E-3</c:v>
                </c:pt>
                <c:pt idx="562">
                  <c:v>-5.4565897290065925E-3</c:v>
                </c:pt>
                <c:pt idx="563">
                  <c:v>-5.4565762005429411E-3</c:v>
                </c:pt>
                <c:pt idx="564">
                  <c:v>-5.448634992379563E-3</c:v>
                </c:pt>
                <c:pt idx="565">
                  <c:v>-5.4486214639159116E-3</c:v>
                </c:pt>
                <c:pt idx="566">
                  <c:v>-5.4486079354522602E-3</c:v>
                </c:pt>
                <c:pt idx="567">
                  <c:v>-5.4481750246154152E-3</c:v>
                </c:pt>
                <c:pt idx="568">
                  <c:v>-5.4481614961517637E-3</c:v>
                </c:pt>
                <c:pt idx="569">
                  <c:v>-5.4479585691969918E-3</c:v>
                </c:pt>
                <c:pt idx="570">
                  <c:v>-5.4479450407333404E-3</c:v>
                </c:pt>
                <c:pt idx="571">
                  <c:v>-5.4479315122696889E-3</c:v>
                </c:pt>
                <c:pt idx="572">
                  <c:v>-5.4471198044506045E-3</c:v>
                </c:pt>
                <c:pt idx="573">
                  <c:v>-5.4453205187849673E-3</c:v>
                </c:pt>
                <c:pt idx="574">
                  <c:v>-5.4436024039012376E-3</c:v>
                </c:pt>
                <c:pt idx="575">
                  <c:v>-5.4383533600044897E-3</c:v>
                </c:pt>
                <c:pt idx="576">
                  <c:v>-5.4314267866149672E-3</c:v>
                </c:pt>
                <c:pt idx="577">
                  <c:v>-5.4311832742692419E-3</c:v>
                </c:pt>
                <c:pt idx="578">
                  <c:v>-5.4309668188508194E-3</c:v>
                </c:pt>
                <c:pt idx="579">
                  <c:v>-5.4223897728958251E-3</c:v>
                </c:pt>
                <c:pt idx="580">
                  <c:v>-5.4222003744047054E-3</c:v>
                </c:pt>
                <c:pt idx="581">
                  <c:v>-5.4219298051316773E-3</c:v>
                </c:pt>
                <c:pt idx="582">
                  <c:v>-5.4128927914125343E-3</c:v>
                </c:pt>
                <c:pt idx="583">
                  <c:v>-5.3801403809124676E-3</c:v>
                </c:pt>
                <c:pt idx="584">
                  <c:v>-5.3794369008025944E-3</c:v>
                </c:pt>
                <c:pt idx="585">
                  <c:v>-5.3786116645198577E-3</c:v>
                </c:pt>
                <c:pt idx="586">
                  <c:v>-5.3786116645198577E-3</c:v>
                </c:pt>
                <c:pt idx="587">
                  <c:v>-5.3785981360562063E-3</c:v>
                </c:pt>
                <c:pt idx="588">
                  <c:v>-5.3770829481272486E-3</c:v>
                </c:pt>
                <c:pt idx="589">
                  <c:v>-5.3770694196635972E-3</c:v>
                </c:pt>
                <c:pt idx="590">
                  <c:v>-5.3770558911999458E-3</c:v>
                </c:pt>
                <c:pt idx="591">
                  <c:v>-5.3737549460690015E-3</c:v>
                </c:pt>
                <c:pt idx="592">
                  <c:v>-5.3737414176053501E-3</c:v>
                </c:pt>
                <c:pt idx="593">
                  <c:v>-5.3622016381106958E-3</c:v>
                </c:pt>
                <c:pt idx="594">
                  <c:v>-5.3621881096470444E-3</c:v>
                </c:pt>
                <c:pt idx="595">
                  <c:v>-5.3606999786453896E-3</c:v>
                </c:pt>
                <c:pt idx="596">
                  <c:v>-5.3584001398246494E-3</c:v>
                </c:pt>
                <c:pt idx="597">
                  <c:v>-5.3577101881784276E-3</c:v>
                </c:pt>
                <c:pt idx="598">
                  <c:v>-5.3576966597147762E-3</c:v>
                </c:pt>
                <c:pt idx="599">
                  <c:v>-5.3535028359828389E-3</c:v>
                </c:pt>
                <c:pt idx="600">
                  <c:v>-5.3527993558729649E-3</c:v>
                </c:pt>
                <c:pt idx="601">
                  <c:v>-5.3526099573818452E-3</c:v>
                </c:pt>
                <c:pt idx="602">
                  <c:v>-5.3519335341992748E-3</c:v>
                </c:pt>
                <c:pt idx="603">
                  <c:v>-5.3519335341992748E-3</c:v>
                </c:pt>
                <c:pt idx="604">
                  <c:v>-5.3512300540894016E-3</c:v>
                </c:pt>
                <c:pt idx="605">
                  <c:v>-5.3512300540894016E-3</c:v>
                </c:pt>
                <c:pt idx="606">
                  <c:v>-5.3483079059406967E-3</c:v>
                </c:pt>
                <c:pt idx="607">
                  <c:v>-5.3482943774770452E-3</c:v>
                </c:pt>
                <c:pt idx="608">
                  <c:v>-5.3482808490133938E-3</c:v>
                </c:pt>
                <c:pt idx="609">
                  <c:v>-5.2809632138839718E-3</c:v>
                </c:pt>
                <c:pt idx="610">
                  <c:v>-5.280936156956669E-3</c:v>
                </c:pt>
                <c:pt idx="611">
                  <c:v>-5.2667042131953837E-3</c:v>
                </c:pt>
                <c:pt idx="612">
                  <c:v>-5.2587494765683543E-3</c:v>
                </c:pt>
                <c:pt idx="613">
                  <c:v>-5.1974114223728553E-3</c:v>
                </c:pt>
                <c:pt idx="614">
                  <c:v>-5.1914588983662351E-3</c:v>
                </c:pt>
                <c:pt idx="615">
                  <c:v>-5.1881038393806851E-3</c:v>
                </c:pt>
                <c:pt idx="616">
                  <c:v>-5.1880903109170337E-3</c:v>
                </c:pt>
                <c:pt idx="617">
                  <c:v>-5.1870892046068286E-3</c:v>
                </c:pt>
                <c:pt idx="618">
                  <c:v>-5.1870756761431772E-3</c:v>
                </c:pt>
                <c:pt idx="619">
                  <c:v>-5.1836394463757188E-3</c:v>
                </c:pt>
                <c:pt idx="620">
                  <c:v>-5.1836259179120674E-3</c:v>
                </c:pt>
                <c:pt idx="621">
                  <c:v>-5.1073389113817595E-3</c:v>
                </c:pt>
                <c:pt idx="622">
                  <c:v>-5.106892472081263E-3</c:v>
                </c:pt>
                <c:pt idx="623">
                  <c:v>-5.1068789436176116E-3</c:v>
                </c:pt>
                <c:pt idx="624">
                  <c:v>-5.1068654151539602E-3</c:v>
                </c:pt>
                <c:pt idx="625">
                  <c:v>-5.1068518866903088E-3</c:v>
                </c:pt>
                <c:pt idx="626">
                  <c:v>-5.1060401788712243E-3</c:v>
                </c:pt>
                <c:pt idx="627">
                  <c:v>-5.1058101949891504E-3</c:v>
                </c:pt>
                <c:pt idx="628">
                  <c:v>-5.105796666525499E-3</c:v>
                </c:pt>
                <c:pt idx="629">
                  <c:v>-5.1042814785965404E-3</c:v>
                </c:pt>
                <c:pt idx="630">
                  <c:v>-5.0306054655509551E-3</c:v>
                </c:pt>
                <c:pt idx="631">
                  <c:v>-5.0231918674699819E-3</c:v>
                </c:pt>
                <c:pt idx="632">
                  <c:v>-5.0231918674699819E-3</c:v>
                </c:pt>
                <c:pt idx="633">
                  <c:v>-5.0231783390063305E-3</c:v>
                </c:pt>
                <c:pt idx="634">
                  <c:v>-5.0231648105426791E-3</c:v>
                </c:pt>
                <c:pt idx="635">
                  <c:v>-5.0231648105426791E-3</c:v>
                </c:pt>
                <c:pt idx="636">
                  <c:v>-5.0222719319416853E-3</c:v>
                </c:pt>
                <c:pt idx="637">
                  <c:v>-5.0179834089641882E-3</c:v>
                </c:pt>
                <c:pt idx="638">
                  <c:v>-5.0179834089641882E-3</c:v>
                </c:pt>
                <c:pt idx="639">
                  <c:v>-5.0179698805005368E-3</c:v>
                </c:pt>
                <c:pt idx="640">
                  <c:v>-5.0179698805005368E-3</c:v>
                </c:pt>
                <c:pt idx="641">
                  <c:v>-5.0179698805005368E-3</c:v>
                </c:pt>
                <c:pt idx="642">
                  <c:v>-5.0179698805005368E-3</c:v>
                </c:pt>
                <c:pt idx="643">
                  <c:v>-5.0179563520368854E-3</c:v>
                </c:pt>
                <c:pt idx="644">
                  <c:v>-5.0179563520368854E-3</c:v>
                </c:pt>
                <c:pt idx="645">
                  <c:v>-5.0179563520368854E-3</c:v>
                </c:pt>
                <c:pt idx="646">
                  <c:v>-5.0179563520368854E-3</c:v>
                </c:pt>
                <c:pt idx="647">
                  <c:v>-5.017942823573234E-3</c:v>
                </c:pt>
                <c:pt idx="648">
                  <c:v>-5.0179292951095826E-3</c:v>
                </c:pt>
                <c:pt idx="649">
                  <c:v>-5.0179157666459312E-3</c:v>
                </c:pt>
                <c:pt idx="650">
                  <c:v>-5.0170228880449383E-3</c:v>
                </c:pt>
                <c:pt idx="651">
                  <c:v>-5.0170093595812868E-3</c:v>
                </c:pt>
                <c:pt idx="652">
                  <c:v>-5.0169958311176354E-3</c:v>
                </c:pt>
                <c:pt idx="653">
                  <c:v>-5.016982302653984E-3</c:v>
                </c:pt>
                <c:pt idx="654">
                  <c:v>-5.0123420396215495E-3</c:v>
                </c:pt>
                <c:pt idx="655">
                  <c:v>-5.0118685433937502E-3</c:v>
                </c:pt>
                <c:pt idx="656">
                  <c:v>-5.0118685433937502E-3</c:v>
                </c:pt>
                <c:pt idx="657">
                  <c:v>-5.0118550149300988E-3</c:v>
                </c:pt>
                <c:pt idx="658">
                  <c:v>-5.0118550149300988E-3</c:v>
                </c:pt>
                <c:pt idx="659">
                  <c:v>-5.0118414864664474E-3</c:v>
                </c:pt>
                <c:pt idx="660">
                  <c:v>-5.0118414864664474E-3</c:v>
                </c:pt>
                <c:pt idx="661">
                  <c:v>-5.0116250310480248E-3</c:v>
                </c:pt>
                <c:pt idx="662">
                  <c:v>-5.0116115025843734E-3</c:v>
                </c:pt>
                <c:pt idx="663">
                  <c:v>-5.0095416476457072E-3</c:v>
                </c:pt>
                <c:pt idx="664">
                  <c:v>-5.0095416476457072E-3</c:v>
                </c:pt>
                <c:pt idx="665">
                  <c:v>-5.0095281191820558E-3</c:v>
                </c:pt>
                <c:pt idx="666">
                  <c:v>-5.0095281191820558E-3</c:v>
                </c:pt>
                <c:pt idx="667">
                  <c:v>-5.0095145907184044E-3</c:v>
                </c:pt>
                <c:pt idx="668">
                  <c:v>-5.0095145907184044E-3</c:v>
                </c:pt>
                <c:pt idx="669">
                  <c:v>-4.9480818372773464E-3</c:v>
                </c:pt>
                <c:pt idx="670">
                  <c:v>-4.9422916548345422E-3</c:v>
                </c:pt>
                <c:pt idx="671">
                  <c:v>-4.9420481424888169E-3</c:v>
                </c:pt>
                <c:pt idx="672">
                  <c:v>-4.9420481424888169E-3</c:v>
                </c:pt>
                <c:pt idx="673">
                  <c:v>-4.9420346140251654E-3</c:v>
                </c:pt>
                <c:pt idx="674">
                  <c:v>-4.9420346140251654E-3</c:v>
                </c:pt>
                <c:pt idx="675">
                  <c:v>-4.9408846946147958E-3</c:v>
                </c:pt>
                <c:pt idx="676">
                  <c:v>-4.9277891418002297E-3</c:v>
                </c:pt>
                <c:pt idx="677">
                  <c:v>-4.9277891418002297E-3</c:v>
                </c:pt>
                <c:pt idx="678">
                  <c:v>-4.9277620848729269E-3</c:v>
                </c:pt>
                <c:pt idx="679">
                  <c:v>-4.9277620848729269E-3</c:v>
                </c:pt>
                <c:pt idx="680">
                  <c:v>-4.9209978530472213E-3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45-4A53-9636-8AA2290C3881}"/>
            </c:ext>
          </c:extLst>
        </c:ser>
        <c:ser>
          <c:idx val="8"/>
          <c:order val="6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Active!$F$21:$F$701</c:f>
              <c:numCache>
                <c:formatCode>General</c:formatCode>
                <c:ptCount val="681"/>
                <c:pt idx="0">
                  <c:v>-60110.5</c:v>
                </c:pt>
                <c:pt idx="1">
                  <c:v>-60101.5</c:v>
                </c:pt>
                <c:pt idx="2">
                  <c:v>-59742.5</c:v>
                </c:pt>
                <c:pt idx="3">
                  <c:v>-55914.5</c:v>
                </c:pt>
                <c:pt idx="4">
                  <c:v>-50064</c:v>
                </c:pt>
                <c:pt idx="5">
                  <c:v>-43397</c:v>
                </c:pt>
                <c:pt idx="6">
                  <c:v>-43372</c:v>
                </c:pt>
                <c:pt idx="7">
                  <c:v>-43363</c:v>
                </c:pt>
                <c:pt idx="8">
                  <c:v>-43355</c:v>
                </c:pt>
                <c:pt idx="9">
                  <c:v>-40962</c:v>
                </c:pt>
                <c:pt idx="10">
                  <c:v>-40962</c:v>
                </c:pt>
                <c:pt idx="11">
                  <c:v>-40928</c:v>
                </c:pt>
                <c:pt idx="12">
                  <c:v>-40928</c:v>
                </c:pt>
                <c:pt idx="13">
                  <c:v>-38400</c:v>
                </c:pt>
                <c:pt idx="14">
                  <c:v>-38166</c:v>
                </c:pt>
                <c:pt idx="15">
                  <c:v>-38165</c:v>
                </c:pt>
                <c:pt idx="16">
                  <c:v>-38157</c:v>
                </c:pt>
                <c:pt idx="17">
                  <c:v>-38057</c:v>
                </c:pt>
                <c:pt idx="18">
                  <c:v>-38023</c:v>
                </c:pt>
                <c:pt idx="19">
                  <c:v>-38006</c:v>
                </c:pt>
                <c:pt idx="20">
                  <c:v>-37562</c:v>
                </c:pt>
                <c:pt idx="21">
                  <c:v>-37510</c:v>
                </c:pt>
                <c:pt idx="22">
                  <c:v>-37228</c:v>
                </c:pt>
                <c:pt idx="23">
                  <c:v>-37211</c:v>
                </c:pt>
                <c:pt idx="24">
                  <c:v>-37177</c:v>
                </c:pt>
                <c:pt idx="25">
                  <c:v>-34845</c:v>
                </c:pt>
                <c:pt idx="26">
                  <c:v>-34828</c:v>
                </c:pt>
                <c:pt idx="27">
                  <c:v>-34665</c:v>
                </c:pt>
                <c:pt idx="28">
                  <c:v>-34657</c:v>
                </c:pt>
                <c:pt idx="29">
                  <c:v>-34648</c:v>
                </c:pt>
                <c:pt idx="30">
                  <c:v>-34041</c:v>
                </c:pt>
                <c:pt idx="31">
                  <c:v>-33810</c:v>
                </c:pt>
                <c:pt idx="32">
                  <c:v>-31256</c:v>
                </c:pt>
                <c:pt idx="33">
                  <c:v>-31230</c:v>
                </c:pt>
                <c:pt idx="34">
                  <c:v>-31077</c:v>
                </c:pt>
                <c:pt idx="35">
                  <c:v>-30948</c:v>
                </c:pt>
                <c:pt idx="36">
                  <c:v>-30931</c:v>
                </c:pt>
                <c:pt idx="37">
                  <c:v>-30845.5</c:v>
                </c:pt>
                <c:pt idx="38">
                  <c:v>-30503.5</c:v>
                </c:pt>
                <c:pt idx="39">
                  <c:v>-28753.5</c:v>
                </c:pt>
                <c:pt idx="40">
                  <c:v>-28753</c:v>
                </c:pt>
                <c:pt idx="41">
                  <c:v>-28693.5</c:v>
                </c:pt>
                <c:pt idx="42">
                  <c:v>-28693</c:v>
                </c:pt>
                <c:pt idx="43">
                  <c:v>-28462.5</c:v>
                </c:pt>
                <c:pt idx="44">
                  <c:v>-28462</c:v>
                </c:pt>
                <c:pt idx="45">
                  <c:v>-27872</c:v>
                </c:pt>
                <c:pt idx="46">
                  <c:v>-27872</c:v>
                </c:pt>
                <c:pt idx="47">
                  <c:v>-27744</c:v>
                </c:pt>
                <c:pt idx="48">
                  <c:v>-27684</c:v>
                </c:pt>
                <c:pt idx="49">
                  <c:v>-25454</c:v>
                </c:pt>
                <c:pt idx="50">
                  <c:v>-25394</c:v>
                </c:pt>
                <c:pt idx="51">
                  <c:v>-25198</c:v>
                </c:pt>
                <c:pt idx="52">
                  <c:v>-25181</c:v>
                </c:pt>
                <c:pt idx="53">
                  <c:v>-25180</c:v>
                </c:pt>
                <c:pt idx="54">
                  <c:v>-25173</c:v>
                </c:pt>
                <c:pt idx="55">
                  <c:v>-25172</c:v>
                </c:pt>
                <c:pt idx="56">
                  <c:v>-25164</c:v>
                </c:pt>
                <c:pt idx="57">
                  <c:v>-25122</c:v>
                </c:pt>
                <c:pt idx="58">
                  <c:v>-25121</c:v>
                </c:pt>
                <c:pt idx="59">
                  <c:v>-25104</c:v>
                </c:pt>
                <c:pt idx="60">
                  <c:v>-25045</c:v>
                </c:pt>
                <c:pt idx="61">
                  <c:v>-24925</c:v>
                </c:pt>
                <c:pt idx="62">
                  <c:v>-24925</c:v>
                </c:pt>
                <c:pt idx="63">
                  <c:v>-24924</c:v>
                </c:pt>
                <c:pt idx="64">
                  <c:v>-24916</c:v>
                </c:pt>
                <c:pt idx="65">
                  <c:v>-24908</c:v>
                </c:pt>
                <c:pt idx="66">
                  <c:v>-24907</c:v>
                </c:pt>
                <c:pt idx="67">
                  <c:v>-24899</c:v>
                </c:pt>
                <c:pt idx="68">
                  <c:v>-24822</c:v>
                </c:pt>
                <c:pt idx="69">
                  <c:v>-24762</c:v>
                </c:pt>
                <c:pt idx="70">
                  <c:v>-24753</c:v>
                </c:pt>
                <c:pt idx="71">
                  <c:v>-24745</c:v>
                </c:pt>
                <c:pt idx="72">
                  <c:v>-24710</c:v>
                </c:pt>
                <c:pt idx="73">
                  <c:v>-24702</c:v>
                </c:pt>
                <c:pt idx="74">
                  <c:v>-24599</c:v>
                </c:pt>
                <c:pt idx="75">
                  <c:v>-24445</c:v>
                </c:pt>
                <c:pt idx="76">
                  <c:v>-23192</c:v>
                </c:pt>
                <c:pt idx="77">
                  <c:v>-22926</c:v>
                </c:pt>
                <c:pt idx="78">
                  <c:v>-22875</c:v>
                </c:pt>
                <c:pt idx="79">
                  <c:v>-22755</c:v>
                </c:pt>
                <c:pt idx="80">
                  <c:v>-22669</c:v>
                </c:pt>
                <c:pt idx="81">
                  <c:v>-22601</c:v>
                </c:pt>
                <c:pt idx="82">
                  <c:v>-22533</c:v>
                </c:pt>
                <c:pt idx="83">
                  <c:v>-22532</c:v>
                </c:pt>
                <c:pt idx="84">
                  <c:v>-22490</c:v>
                </c:pt>
                <c:pt idx="85">
                  <c:v>-22448</c:v>
                </c:pt>
                <c:pt idx="86">
                  <c:v>-22370</c:v>
                </c:pt>
                <c:pt idx="87">
                  <c:v>-22354</c:v>
                </c:pt>
                <c:pt idx="88">
                  <c:v>-22353</c:v>
                </c:pt>
                <c:pt idx="89">
                  <c:v>-22352</c:v>
                </c:pt>
                <c:pt idx="90">
                  <c:v>-22336</c:v>
                </c:pt>
                <c:pt idx="91">
                  <c:v>-22310</c:v>
                </c:pt>
                <c:pt idx="92">
                  <c:v>-22309</c:v>
                </c:pt>
                <c:pt idx="93">
                  <c:v>-22293</c:v>
                </c:pt>
                <c:pt idx="94">
                  <c:v>-22292</c:v>
                </c:pt>
                <c:pt idx="95">
                  <c:v>-22251</c:v>
                </c:pt>
                <c:pt idx="96">
                  <c:v>-22242</c:v>
                </c:pt>
                <c:pt idx="97">
                  <c:v>-22241</c:v>
                </c:pt>
                <c:pt idx="98">
                  <c:v>-22226</c:v>
                </c:pt>
                <c:pt idx="99">
                  <c:v>-22225</c:v>
                </c:pt>
                <c:pt idx="100">
                  <c:v>-22224</c:v>
                </c:pt>
                <c:pt idx="101">
                  <c:v>-22216</c:v>
                </c:pt>
                <c:pt idx="102">
                  <c:v>-22207</c:v>
                </c:pt>
                <c:pt idx="103">
                  <c:v>-22199</c:v>
                </c:pt>
                <c:pt idx="104">
                  <c:v>-22165</c:v>
                </c:pt>
                <c:pt idx="105">
                  <c:v>-22164</c:v>
                </c:pt>
                <c:pt idx="106">
                  <c:v>-22021</c:v>
                </c:pt>
                <c:pt idx="107">
                  <c:v>-22021</c:v>
                </c:pt>
                <c:pt idx="108">
                  <c:v>-22012</c:v>
                </c:pt>
                <c:pt idx="109">
                  <c:v>-22012</c:v>
                </c:pt>
                <c:pt idx="110">
                  <c:v>-22002</c:v>
                </c:pt>
                <c:pt idx="111">
                  <c:v>-22002</c:v>
                </c:pt>
                <c:pt idx="112">
                  <c:v>-21943</c:v>
                </c:pt>
                <c:pt idx="113">
                  <c:v>-21943</c:v>
                </c:pt>
                <c:pt idx="114">
                  <c:v>-21942</c:v>
                </c:pt>
                <c:pt idx="115">
                  <c:v>-21942</c:v>
                </c:pt>
                <c:pt idx="116">
                  <c:v>-21935</c:v>
                </c:pt>
                <c:pt idx="117">
                  <c:v>-21935</c:v>
                </c:pt>
                <c:pt idx="118">
                  <c:v>-21934</c:v>
                </c:pt>
                <c:pt idx="119">
                  <c:v>-21934</c:v>
                </c:pt>
                <c:pt idx="120">
                  <c:v>-21933</c:v>
                </c:pt>
                <c:pt idx="121">
                  <c:v>-21933</c:v>
                </c:pt>
                <c:pt idx="122">
                  <c:v>-21925</c:v>
                </c:pt>
                <c:pt idx="123">
                  <c:v>-21925</c:v>
                </c:pt>
                <c:pt idx="124">
                  <c:v>-21899</c:v>
                </c:pt>
                <c:pt idx="125">
                  <c:v>-21899</c:v>
                </c:pt>
                <c:pt idx="126">
                  <c:v>-21892</c:v>
                </c:pt>
                <c:pt idx="127">
                  <c:v>-21892</c:v>
                </c:pt>
                <c:pt idx="128">
                  <c:v>-21890</c:v>
                </c:pt>
                <c:pt idx="129">
                  <c:v>-21890</c:v>
                </c:pt>
                <c:pt idx="130">
                  <c:v>-21875</c:v>
                </c:pt>
                <c:pt idx="131">
                  <c:v>-21875</c:v>
                </c:pt>
                <c:pt idx="132">
                  <c:v>-21874</c:v>
                </c:pt>
                <c:pt idx="133">
                  <c:v>-21874</c:v>
                </c:pt>
                <c:pt idx="134">
                  <c:v>-21832</c:v>
                </c:pt>
                <c:pt idx="135">
                  <c:v>-21832</c:v>
                </c:pt>
                <c:pt idx="136">
                  <c:v>-21763</c:v>
                </c:pt>
                <c:pt idx="137">
                  <c:v>-21763</c:v>
                </c:pt>
                <c:pt idx="138">
                  <c:v>-21755</c:v>
                </c:pt>
                <c:pt idx="139">
                  <c:v>-21755</c:v>
                </c:pt>
                <c:pt idx="140">
                  <c:v>-21558</c:v>
                </c:pt>
                <c:pt idx="141">
                  <c:v>-21558</c:v>
                </c:pt>
                <c:pt idx="142">
                  <c:v>-21549</c:v>
                </c:pt>
                <c:pt idx="143">
                  <c:v>-21549</c:v>
                </c:pt>
                <c:pt idx="144">
                  <c:v>-21489</c:v>
                </c:pt>
                <c:pt idx="145">
                  <c:v>-21489</c:v>
                </c:pt>
                <c:pt idx="146">
                  <c:v>-21446</c:v>
                </c:pt>
                <c:pt idx="147">
                  <c:v>-21446</c:v>
                </c:pt>
                <c:pt idx="148">
                  <c:v>-21429</c:v>
                </c:pt>
                <c:pt idx="149">
                  <c:v>-21429</c:v>
                </c:pt>
                <c:pt idx="150">
                  <c:v>-21412</c:v>
                </c:pt>
                <c:pt idx="151">
                  <c:v>-21412</c:v>
                </c:pt>
                <c:pt idx="152">
                  <c:v>-21395</c:v>
                </c:pt>
                <c:pt idx="153">
                  <c:v>-21395</c:v>
                </c:pt>
                <c:pt idx="154">
                  <c:v>-19910</c:v>
                </c:pt>
                <c:pt idx="155">
                  <c:v>-19748</c:v>
                </c:pt>
                <c:pt idx="156">
                  <c:v>-19559</c:v>
                </c:pt>
                <c:pt idx="157">
                  <c:v>-19423</c:v>
                </c:pt>
                <c:pt idx="158">
                  <c:v>-19396</c:v>
                </c:pt>
                <c:pt idx="159">
                  <c:v>-19389</c:v>
                </c:pt>
                <c:pt idx="160">
                  <c:v>-19389</c:v>
                </c:pt>
                <c:pt idx="161">
                  <c:v>-19388</c:v>
                </c:pt>
                <c:pt idx="162">
                  <c:v>-19372</c:v>
                </c:pt>
                <c:pt idx="163">
                  <c:v>-19371</c:v>
                </c:pt>
                <c:pt idx="164">
                  <c:v>-19347</c:v>
                </c:pt>
                <c:pt idx="165">
                  <c:v>-19346.5</c:v>
                </c:pt>
                <c:pt idx="166">
                  <c:v>-19346</c:v>
                </c:pt>
                <c:pt idx="167">
                  <c:v>-19251</c:v>
                </c:pt>
                <c:pt idx="168">
                  <c:v>-19209</c:v>
                </c:pt>
                <c:pt idx="169">
                  <c:v>-19208</c:v>
                </c:pt>
                <c:pt idx="170">
                  <c:v>-19200</c:v>
                </c:pt>
                <c:pt idx="171">
                  <c:v>-19192</c:v>
                </c:pt>
                <c:pt idx="172">
                  <c:v>-19175</c:v>
                </c:pt>
                <c:pt idx="173">
                  <c:v>-19174.5</c:v>
                </c:pt>
                <c:pt idx="174">
                  <c:v>-19150</c:v>
                </c:pt>
                <c:pt idx="175">
                  <c:v>-19149</c:v>
                </c:pt>
                <c:pt idx="176">
                  <c:v>-19148</c:v>
                </c:pt>
                <c:pt idx="177">
                  <c:v>-19140</c:v>
                </c:pt>
                <c:pt idx="178">
                  <c:v>-19132.5</c:v>
                </c:pt>
                <c:pt idx="179">
                  <c:v>-19123</c:v>
                </c:pt>
                <c:pt idx="180">
                  <c:v>-19122</c:v>
                </c:pt>
                <c:pt idx="181">
                  <c:v>-19115</c:v>
                </c:pt>
                <c:pt idx="182">
                  <c:v>-19114</c:v>
                </c:pt>
                <c:pt idx="183">
                  <c:v>-19107</c:v>
                </c:pt>
                <c:pt idx="184">
                  <c:v>-19105</c:v>
                </c:pt>
                <c:pt idx="185">
                  <c:v>-19097</c:v>
                </c:pt>
                <c:pt idx="186">
                  <c:v>-19090</c:v>
                </c:pt>
                <c:pt idx="187">
                  <c:v>-19064</c:v>
                </c:pt>
                <c:pt idx="188">
                  <c:v>-19056</c:v>
                </c:pt>
                <c:pt idx="189">
                  <c:v>-19055</c:v>
                </c:pt>
                <c:pt idx="190">
                  <c:v>-19054</c:v>
                </c:pt>
                <c:pt idx="191">
                  <c:v>-19028</c:v>
                </c:pt>
                <c:pt idx="192">
                  <c:v>-19012</c:v>
                </c:pt>
                <c:pt idx="193">
                  <c:v>-18960</c:v>
                </c:pt>
                <c:pt idx="194">
                  <c:v>-18944</c:v>
                </c:pt>
                <c:pt idx="195">
                  <c:v>-18943</c:v>
                </c:pt>
                <c:pt idx="196">
                  <c:v>-18935</c:v>
                </c:pt>
                <c:pt idx="197">
                  <c:v>-18935</c:v>
                </c:pt>
                <c:pt idx="198">
                  <c:v>-18928</c:v>
                </c:pt>
                <c:pt idx="199">
                  <c:v>-18927</c:v>
                </c:pt>
                <c:pt idx="200">
                  <c:v>-18919</c:v>
                </c:pt>
                <c:pt idx="201">
                  <c:v>-18884</c:v>
                </c:pt>
                <c:pt idx="202">
                  <c:v>-18876</c:v>
                </c:pt>
                <c:pt idx="203">
                  <c:v>-18868</c:v>
                </c:pt>
                <c:pt idx="204">
                  <c:v>-18866</c:v>
                </c:pt>
                <c:pt idx="205">
                  <c:v>-18858</c:v>
                </c:pt>
                <c:pt idx="206">
                  <c:v>-18851</c:v>
                </c:pt>
                <c:pt idx="207">
                  <c:v>-18849</c:v>
                </c:pt>
                <c:pt idx="208">
                  <c:v>-18832</c:v>
                </c:pt>
                <c:pt idx="209">
                  <c:v>-18825</c:v>
                </c:pt>
                <c:pt idx="210">
                  <c:v>-18824</c:v>
                </c:pt>
                <c:pt idx="211">
                  <c:v>-18816</c:v>
                </c:pt>
                <c:pt idx="212">
                  <c:v>-18799</c:v>
                </c:pt>
                <c:pt idx="213">
                  <c:v>-18798</c:v>
                </c:pt>
                <c:pt idx="214">
                  <c:v>-18791</c:v>
                </c:pt>
                <c:pt idx="215">
                  <c:v>-18790</c:v>
                </c:pt>
                <c:pt idx="216">
                  <c:v>-18782</c:v>
                </c:pt>
                <c:pt idx="217">
                  <c:v>-18781</c:v>
                </c:pt>
                <c:pt idx="218">
                  <c:v>-18739</c:v>
                </c:pt>
                <c:pt idx="219">
                  <c:v>-18670</c:v>
                </c:pt>
                <c:pt idx="220">
                  <c:v>-18669</c:v>
                </c:pt>
                <c:pt idx="221">
                  <c:v>-18662</c:v>
                </c:pt>
                <c:pt idx="222">
                  <c:v>-18661</c:v>
                </c:pt>
                <c:pt idx="223">
                  <c:v>-18611</c:v>
                </c:pt>
                <c:pt idx="224">
                  <c:v>-18610</c:v>
                </c:pt>
                <c:pt idx="225">
                  <c:v>-18593</c:v>
                </c:pt>
                <c:pt idx="226">
                  <c:v>-18568</c:v>
                </c:pt>
                <c:pt idx="227">
                  <c:v>-18558</c:v>
                </c:pt>
                <c:pt idx="228">
                  <c:v>-18465</c:v>
                </c:pt>
                <c:pt idx="229">
                  <c:v>-18465</c:v>
                </c:pt>
                <c:pt idx="230">
                  <c:v>-18439</c:v>
                </c:pt>
                <c:pt idx="231">
                  <c:v>-18422</c:v>
                </c:pt>
                <c:pt idx="232">
                  <c:v>-18379</c:v>
                </c:pt>
                <c:pt idx="233">
                  <c:v>-18379</c:v>
                </c:pt>
                <c:pt idx="234">
                  <c:v>-18371</c:v>
                </c:pt>
                <c:pt idx="235">
                  <c:v>-18370</c:v>
                </c:pt>
                <c:pt idx="236">
                  <c:v>-18362</c:v>
                </c:pt>
                <c:pt idx="237">
                  <c:v>-18088</c:v>
                </c:pt>
                <c:pt idx="238">
                  <c:v>-16783</c:v>
                </c:pt>
                <c:pt idx="239">
                  <c:v>-16766</c:v>
                </c:pt>
                <c:pt idx="240">
                  <c:v>-16732</c:v>
                </c:pt>
                <c:pt idx="241">
                  <c:v>-16543</c:v>
                </c:pt>
                <c:pt idx="242">
                  <c:v>-16517</c:v>
                </c:pt>
                <c:pt idx="243">
                  <c:v>-16510</c:v>
                </c:pt>
                <c:pt idx="244">
                  <c:v>-16509</c:v>
                </c:pt>
                <c:pt idx="245">
                  <c:v>-16501</c:v>
                </c:pt>
                <c:pt idx="246">
                  <c:v>-16492</c:v>
                </c:pt>
                <c:pt idx="247">
                  <c:v>-16484</c:v>
                </c:pt>
                <c:pt idx="248">
                  <c:v>-16483</c:v>
                </c:pt>
                <c:pt idx="249">
                  <c:v>-16475</c:v>
                </c:pt>
                <c:pt idx="250">
                  <c:v>-16467</c:v>
                </c:pt>
                <c:pt idx="251">
                  <c:v>-16466</c:v>
                </c:pt>
                <c:pt idx="252">
                  <c:v>-16457</c:v>
                </c:pt>
                <c:pt idx="253">
                  <c:v>-16433</c:v>
                </c:pt>
                <c:pt idx="254">
                  <c:v>-16432</c:v>
                </c:pt>
                <c:pt idx="255">
                  <c:v>-16304</c:v>
                </c:pt>
                <c:pt idx="256">
                  <c:v>-16288</c:v>
                </c:pt>
                <c:pt idx="257">
                  <c:v>-16287</c:v>
                </c:pt>
                <c:pt idx="258">
                  <c:v>-16286</c:v>
                </c:pt>
                <c:pt idx="259">
                  <c:v>-16270</c:v>
                </c:pt>
                <c:pt idx="260">
                  <c:v>-16261</c:v>
                </c:pt>
                <c:pt idx="261">
                  <c:v>-16260</c:v>
                </c:pt>
                <c:pt idx="262">
                  <c:v>-16244</c:v>
                </c:pt>
                <c:pt idx="263">
                  <c:v>-16236</c:v>
                </c:pt>
                <c:pt idx="264">
                  <c:v>-16227</c:v>
                </c:pt>
                <c:pt idx="265">
                  <c:v>-16226</c:v>
                </c:pt>
                <c:pt idx="266">
                  <c:v>-16219</c:v>
                </c:pt>
                <c:pt idx="267">
                  <c:v>-16210</c:v>
                </c:pt>
                <c:pt idx="268">
                  <c:v>-16209</c:v>
                </c:pt>
                <c:pt idx="269">
                  <c:v>-16185</c:v>
                </c:pt>
                <c:pt idx="270">
                  <c:v>-16168</c:v>
                </c:pt>
                <c:pt idx="271">
                  <c:v>-16159</c:v>
                </c:pt>
                <c:pt idx="272">
                  <c:v>-16100</c:v>
                </c:pt>
                <c:pt idx="273">
                  <c:v>-16099</c:v>
                </c:pt>
                <c:pt idx="274">
                  <c:v>-16091</c:v>
                </c:pt>
                <c:pt idx="275">
                  <c:v>-16090</c:v>
                </c:pt>
                <c:pt idx="276">
                  <c:v>-16089</c:v>
                </c:pt>
                <c:pt idx="277">
                  <c:v>-16081</c:v>
                </c:pt>
                <c:pt idx="278">
                  <c:v>-16047</c:v>
                </c:pt>
                <c:pt idx="279">
                  <c:v>-15997</c:v>
                </c:pt>
                <c:pt idx="280">
                  <c:v>-15996</c:v>
                </c:pt>
                <c:pt idx="281">
                  <c:v>-15920</c:v>
                </c:pt>
                <c:pt idx="282">
                  <c:v>-15895</c:v>
                </c:pt>
                <c:pt idx="283">
                  <c:v>-15894</c:v>
                </c:pt>
                <c:pt idx="284">
                  <c:v>-15893</c:v>
                </c:pt>
                <c:pt idx="285">
                  <c:v>-15869</c:v>
                </c:pt>
                <c:pt idx="286">
                  <c:v>-15868</c:v>
                </c:pt>
                <c:pt idx="287">
                  <c:v>-15867</c:v>
                </c:pt>
                <c:pt idx="288">
                  <c:v>-15860</c:v>
                </c:pt>
                <c:pt idx="289">
                  <c:v>-15842</c:v>
                </c:pt>
                <c:pt idx="290">
                  <c:v>-15834</c:v>
                </c:pt>
                <c:pt idx="291">
                  <c:v>-15741</c:v>
                </c:pt>
                <c:pt idx="292">
                  <c:v>-15741</c:v>
                </c:pt>
                <c:pt idx="293">
                  <c:v>-15740.5</c:v>
                </c:pt>
                <c:pt idx="294">
                  <c:v>-15740</c:v>
                </c:pt>
                <c:pt idx="295">
                  <c:v>-15646</c:v>
                </c:pt>
                <c:pt idx="296">
                  <c:v>-15645</c:v>
                </c:pt>
                <c:pt idx="297">
                  <c:v>-15629</c:v>
                </c:pt>
                <c:pt idx="298">
                  <c:v>-15629</c:v>
                </c:pt>
                <c:pt idx="299">
                  <c:v>-15621</c:v>
                </c:pt>
                <c:pt idx="300">
                  <c:v>-15620</c:v>
                </c:pt>
                <c:pt idx="301">
                  <c:v>-15612</c:v>
                </c:pt>
                <c:pt idx="302">
                  <c:v>-15611</c:v>
                </c:pt>
                <c:pt idx="303">
                  <c:v>-15603</c:v>
                </c:pt>
                <c:pt idx="304">
                  <c:v>-15561</c:v>
                </c:pt>
                <c:pt idx="305">
                  <c:v>-15560</c:v>
                </c:pt>
                <c:pt idx="306">
                  <c:v>-15551</c:v>
                </c:pt>
                <c:pt idx="307">
                  <c:v>-15475</c:v>
                </c:pt>
                <c:pt idx="308">
                  <c:v>-15475</c:v>
                </c:pt>
                <c:pt idx="309">
                  <c:v>-15474.5</c:v>
                </c:pt>
                <c:pt idx="310">
                  <c:v>-15474</c:v>
                </c:pt>
                <c:pt idx="311">
                  <c:v>-15466</c:v>
                </c:pt>
                <c:pt idx="312">
                  <c:v>-15458</c:v>
                </c:pt>
                <c:pt idx="313">
                  <c:v>-15449</c:v>
                </c:pt>
                <c:pt idx="314">
                  <c:v>-15440</c:v>
                </c:pt>
                <c:pt idx="315">
                  <c:v>-15440</c:v>
                </c:pt>
                <c:pt idx="316">
                  <c:v>-15432</c:v>
                </c:pt>
                <c:pt idx="317">
                  <c:v>-15432</c:v>
                </c:pt>
                <c:pt idx="318">
                  <c:v>-15432</c:v>
                </c:pt>
                <c:pt idx="319">
                  <c:v>-15431</c:v>
                </c:pt>
                <c:pt idx="320">
                  <c:v>-15423</c:v>
                </c:pt>
                <c:pt idx="321">
                  <c:v>-15415</c:v>
                </c:pt>
                <c:pt idx="322">
                  <c:v>-15414</c:v>
                </c:pt>
                <c:pt idx="323">
                  <c:v>-15414</c:v>
                </c:pt>
                <c:pt idx="324">
                  <c:v>-15398</c:v>
                </c:pt>
                <c:pt idx="325">
                  <c:v>-15397</c:v>
                </c:pt>
                <c:pt idx="326">
                  <c:v>-15389</c:v>
                </c:pt>
                <c:pt idx="327">
                  <c:v>-15389</c:v>
                </c:pt>
                <c:pt idx="328">
                  <c:v>-15355</c:v>
                </c:pt>
                <c:pt idx="329">
                  <c:v>-15320</c:v>
                </c:pt>
                <c:pt idx="330">
                  <c:v>-15218</c:v>
                </c:pt>
                <c:pt idx="331">
                  <c:v>-15132</c:v>
                </c:pt>
                <c:pt idx="332">
                  <c:v>-15115</c:v>
                </c:pt>
                <c:pt idx="333">
                  <c:v>-13930</c:v>
                </c:pt>
                <c:pt idx="334">
                  <c:v>-13827</c:v>
                </c:pt>
                <c:pt idx="335">
                  <c:v>-13819</c:v>
                </c:pt>
                <c:pt idx="336">
                  <c:v>-13622</c:v>
                </c:pt>
                <c:pt idx="337">
                  <c:v>-13596</c:v>
                </c:pt>
                <c:pt idx="338">
                  <c:v>-13588</c:v>
                </c:pt>
                <c:pt idx="339">
                  <c:v>-13579</c:v>
                </c:pt>
                <c:pt idx="340">
                  <c:v>-13570</c:v>
                </c:pt>
                <c:pt idx="341">
                  <c:v>-13528</c:v>
                </c:pt>
                <c:pt idx="342">
                  <c:v>-13485</c:v>
                </c:pt>
                <c:pt idx="343">
                  <c:v>-13484</c:v>
                </c:pt>
                <c:pt idx="344">
                  <c:v>-13477</c:v>
                </c:pt>
                <c:pt idx="345">
                  <c:v>-13476</c:v>
                </c:pt>
                <c:pt idx="346">
                  <c:v>-13468</c:v>
                </c:pt>
                <c:pt idx="347">
                  <c:v>-13467</c:v>
                </c:pt>
                <c:pt idx="348">
                  <c:v>-13459</c:v>
                </c:pt>
                <c:pt idx="349">
                  <c:v>-13442</c:v>
                </c:pt>
                <c:pt idx="350">
                  <c:v>-13416</c:v>
                </c:pt>
                <c:pt idx="351">
                  <c:v>-13408</c:v>
                </c:pt>
                <c:pt idx="352">
                  <c:v>-13407</c:v>
                </c:pt>
                <c:pt idx="353">
                  <c:v>-13400</c:v>
                </c:pt>
                <c:pt idx="354">
                  <c:v>-13399</c:v>
                </c:pt>
                <c:pt idx="355">
                  <c:v>-13313</c:v>
                </c:pt>
                <c:pt idx="356">
                  <c:v>-13297</c:v>
                </c:pt>
                <c:pt idx="357">
                  <c:v>-13296</c:v>
                </c:pt>
                <c:pt idx="358">
                  <c:v>-13280</c:v>
                </c:pt>
                <c:pt idx="359">
                  <c:v>-13279.5</c:v>
                </c:pt>
                <c:pt idx="360">
                  <c:v>-13271</c:v>
                </c:pt>
                <c:pt idx="361">
                  <c:v>-13253</c:v>
                </c:pt>
                <c:pt idx="362">
                  <c:v>-13246</c:v>
                </c:pt>
                <c:pt idx="363">
                  <c:v>-13245</c:v>
                </c:pt>
                <c:pt idx="364">
                  <c:v>-13185</c:v>
                </c:pt>
                <c:pt idx="365">
                  <c:v>-13092</c:v>
                </c:pt>
                <c:pt idx="366">
                  <c:v>-12963</c:v>
                </c:pt>
                <c:pt idx="367">
                  <c:v>-12962</c:v>
                </c:pt>
                <c:pt idx="368">
                  <c:v>-12954</c:v>
                </c:pt>
                <c:pt idx="369">
                  <c:v>-12870</c:v>
                </c:pt>
                <c:pt idx="370">
                  <c:v>-12844</c:v>
                </c:pt>
                <c:pt idx="371">
                  <c:v>-12844</c:v>
                </c:pt>
                <c:pt idx="372">
                  <c:v>-12842</c:v>
                </c:pt>
                <c:pt idx="373">
                  <c:v>-12836</c:v>
                </c:pt>
                <c:pt idx="374">
                  <c:v>-12835</c:v>
                </c:pt>
                <c:pt idx="375">
                  <c:v>-12834</c:v>
                </c:pt>
                <c:pt idx="376">
                  <c:v>-12826</c:v>
                </c:pt>
                <c:pt idx="377">
                  <c:v>-12800</c:v>
                </c:pt>
                <c:pt idx="378">
                  <c:v>-12748</c:v>
                </c:pt>
                <c:pt idx="379">
                  <c:v>-12741</c:v>
                </c:pt>
                <c:pt idx="380">
                  <c:v>-12740</c:v>
                </c:pt>
                <c:pt idx="381">
                  <c:v>-12639</c:v>
                </c:pt>
                <c:pt idx="382">
                  <c:v>-12638</c:v>
                </c:pt>
                <c:pt idx="383">
                  <c:v>-12604</c:v>
                </c:pt>
                <c:pt idx="384">
                  <c:v>-12603</c:v>
                </c:pt>
                <c:pt idx="385">
                  <c:v>-12535</c:v>
                </c:pt>
                <c:pt idx="386">
                  <c:v>-12518</c:v>
                </c:pt>
                <c:pt idx="387">
                  <c:v>-12493</c:v>
                </c:pt>
                <c:pt idx="388">
                  <c:v>-12468</c:v>
                </c:pt>
                <c:pt idx="389">
                  <c:v>-12467</c:v>
                </c:pt>
                <c:pt idx="390">
                  <c:v>-12416</c:v>
                </c:pt>
                <c:pt idx="391">
                  <c:v>-12416</c:v>
                </c:pt>
                <c:pt idx="392">
                  <c:v>-12408</c:v>
                </c:pt>
                <c:pt idx="393">
                  <c:v>-12408</c:v>
                </c:pt>
                <c:pt idx="394">
                  <c:v>-12407</c:v>
                </c:pt>
                <c:pt idx="395">
                  <c:v>-12399</c:v>
                </c:pt>
                <c:pt idx="396">
                  <c:v>-12398.5</c:v>
                </c:pt>
                <c:pt idx="397">
                  <c:v>-12391</c:v>
                </c:pt>
                <c:pt idx="398">
                  <c:v>-12390</c:v>
                </c:pt>
                <c:pt idx="399">
                  <c:v>-12373</c:v>
                </c:pt>
                <c:pt idx="400">
                  <c:v>-12372</c:v>
                </c:pt>
                <c:pt idx="401">
                  <c:v>-12348</c:v>
                </c:pt>
                <c:pt idx="402">
                  <c:v>-12347</c:v>
                </c:pt>
                <c:pt idx="403">
                  <c:v>-12287</c:v>
                </c:pt>
                <c:pt idx="404">
                  <c:v>-12279</c:v>
                </c:pt>
                <c:pt idx="405">
                  <c:v>-12278</c:v>
                </c:pt>
                <c:pt idx="406">
                  <c:v>-12271</c:v>
                </c:pt>
                <c:pt idx="407">
                  <c:v>-12262</c:v>
                </c:pt>
                <c:pt idx="408">
                  <c:v>-12185</c:v>
                </c:pt>
                <c:pt idx="409">
                  <c:v>-12176</c:v>
                </c:pt>
                <c:pt idx="410">
                  <c:v>-12168</c:v>
                </c:pt>
                <c:pt idx="411">
                  <c:v>-12065</c:v>
                </c:pt>
                <c:pt idx="412">
                  <c:v>-10563</c:v>
                </c:pt>
                <c:pt idx="413">
                  <c:v>-10546</c:v>
                </c:pt>
                <c:pt idx="414">
                  <c:v>-10538</c:v>
                </c:pt>
                <c:pt idx="415">
                  <c:v>-10537</c:v>
                </c:pt>
                <c:pt idx="416">
                  <c:v>-10520</c:v>
                </c:pt>
                <c:pt idx="417">
                  <c:v>-10503</c:v>
                </c:pt>
                <c:pt idx="418">
                  <c:v>-10452</c:v>
                </c:pt>
                <c:pt idx="419">
                  <c:v>-10409</c:v>
                </c:pt>
                <c:pt idx="420">
                  <c:v>-10340</c:v>
                </c:pt>
                <c:pt idx="421">
                  <c:v>-10315</c:v>
                </c:pt>
                <c:pt idx="422">
                  <c:v>-10314</c:v>
                </c:pt>
                <c:pt idx="423">
                  <c:v>-10306</c:v>
                </c:pt>
                <c:pt idx="424">
                  <c:v>-10297</c:v>
                </c:pt>
                <c:pt idx="425">
                  <c:v>-10263</c:v>
                </c:pt>
                <c:pt idx="426">
                  <c:v>-10186</c:v>
                </c:pt>
                <c:pt idx="427">
                  <c:v>-10161</c:v>
                </c:pt>
                <c:pt idx="428">
                  <c:v>-10160</c:v>
                </c:pt>
                <c:pt idx="429">
                  <c:v>-10093</c:v>
                </c:pt>
                <c:pt idx="430">
                  <c:v>-10066</c:v>
                </c:pt>
                <c:pt idx="431">
                  <c:v>-10059</c:v>
                </c:pt>
                <c:pt idx="432">
                  <c:v>-10032</c:v>
                </c:pt>
                <c:pt idx="433">
                  <c:v>-10016</c:v>
                </c:pt>
                <c:pt idx="434">
                  <c:v>-9946</c:v>
                </c:pt>
                <c:pt idx="435">
                  <c:v>-9887</c:v>
                </c:pt>
                <c:pt idx="436">
                  <c:v>-9835</c:v>
                </c:pt>
                <c:pt idx="437">
                  <c:v>-9827</c:v>
                </c:pt>
                <c:pt idx="438">
                  <c:v>-9793</c:v>
                </c:pt>
                <c:pt idx="439">
                  <c:v>-9768</c:v>
                </c:pt>
                <c:pt idx="440">
                  <c:v>-9759</c:v>
                </c:pt>
                <c:pt idx="441">
                  <c:v>-9725</c:v>
                </c:pt>
                <c:pt idx="442">
                  <c:v>-9708</c:v>
                </c:pt>
                <c:pt idx="443">
                  <c:v>-9707</c:v>
                </c:pt>
                <c:pt idx="444">
                  <c:v>-9630</c:v>
                </c:pt>
                <c:pt idx="445">
                  <c:v>-9614</c:v>
                </c:pt>
                <c:pt idx="446">
                  <c:v>-9614</c:v>
                </c:pt>
                <c:pt idx="447">
                  <c:v>-9613.5</c:v>
                </c:pt>
                <c:pt idx="448">
                  <c:v>-9613.5</c:v>
                </c:pt>
                <c:pt idx="449">
                  <c:v>-9537</c:v>
                </c:pt>
                <c:pt idx="450">
                  <c:v>-9536</c:v>
                </c:pt>
                <c:pt idx="451">
                  <c:v>-9519</c:v>
                </c:pt>
                <c:pt idx="452">
                  <c:v>-9493</c:v>
                </c:pt>
                <c:pt idx="453">
                  <c:v>-9485</c:v>
                </c:pt>
                <c:pt idx="454">
                  <c:v>-9383</c:v>
                </c:pt>
                <c:pt idx="455">
                  <c:v>-9375</c:v>
                </c:pt>
                <c:pt idx="456">
                  <c:v>-9374.5</c:v>
                </c:pt>
                <c:pt idx="457">
                  <c:v>-9366</c:v>
                </c:pt>
                <c:pt idx="458">
                  <c:v>-9358</c:v>
                </c:pt>
                <c:pt idx="459">
                  <c:v>-9331</c:v>
                </c:pt>
                <c:pt idx="460">
                  <c:v>-9289</c:v>
                </c:pt>
                <c:pt idx="461">
                  <c:v>-9280</c:v>
                </c:pt>
                <c:pt idx="462">
                  <c:v>-9255</c:v>
                </c:pt>
                <c:pt idx="463">
                  <c:v>-9237</c:v>
                </c:pt>
                <c:pt idx="464">
                  <c:v>-9212</c:v>
                </c:pt>
                <c:pt idx="465">
                  <c:v>-9015</c:v>
                </c:pt>
                <c:pt idx="466">
                  <c:v>-9006</c:v>
                </c:pt>
                <c:pt idx="467">
                  <c:v>-8955</c:v>
                </c:pt>
                <c:pt idx="468">
                  <c:v>-7470</c:v>
                </c:pt>
                <c:pt idx="469">
                  <c:v>-7419</c:v>
                </c:pt>
                <c:pt idx="470">
                  <c:v>-7376</c:v>
                </c:pt>
                <c:pt idx="471">
                  <c:v>-7308</c:v>
                </c:pt>
                <c:pt idx="472">
                  <c:v>-7307</c:v>
                </c:pt>
                <c:pt idx="473">
                  <c:v>-7264</c:v>
                </c:pt>
                <c:pt idx="474">
                  <c:v>-7153</c:v>
                </c:pt>
                <c:pt idx="475">
                  <c:v>-7050</c:v>
                </c:pt>
                <c:pt idx="476">
                  <c:v>-6991</c:v>
                </c:pt>
                <c:pt idx="477">
                  <c:v>-6982</c:v>
                </c:pt>
                <c:pt idx="478">
                  <c:v>-6956</c:v>
                </c:pt>
                <c:pt idx="479">
                  <c:v>-6930</c:v>
                </c:pt>
                <c:pt idx="480">
                  <c:v>-6828</c:v>
                </c:pt>
                <c:pt idx="481">
                  <c:v>-6802</c:v>
                </c:pt>
                <c:pt idx="482">
                  <c:v>-6794</c:v>
                </c:pt>
                <c:pt idx="483">
                  <c:v>-6453</c:v>
                </c:pt>
                <c:pt idx="484">
                  <c:v>-6410.5</c:v>
                </c:pt>
                <c:pt idx="485">
                  <c:v>-6410</c:v>
                </c:pt>
                <c:pt idx="486">
                  <c:v>-6409.5</c:v>
                </c:pt>
                <c:pt idx="487">
                  <c:v>-6409</c:v>
                </c:pt>
                <c:pt idx="488">
                  <c:v>-6408.5</c:v>
                </c:pt>
                <c:pt idx="489">
                  <c:v>-4060</c:v>
                </c:pt>
                <c:pt idx="490">
                  <c:v>-3394</c:v>
                </c:pt>
                <c:pt idx="491">
                  <c:v>-3394</c:v>
                </c:pt>
                <c:pt idx="492">
                  <c:v>-3394</c:v>
                </c:pt>
                <c:pt idx="493">
                  <c:v>-3034.5</c:v>
                </c:pt>
                <c:pt idx="494">
                  <c:v>-2795</c:v>
                </c:pt>
                <c:pt idx="495">
                  <c:v>-873</c:v>
                </c:pt>
                <c:pt idx="496">
                  <c:v>-284</c:v>
                </c:pt>
                <c:pt idx="497">
                  <c:v>-216</c:v>
                </c:pt>
                <c:pt idx="498">
                  <c:v>-216</c:v>
                </c:pt>
                <c:pt idx="499">
                  <c:v>-215</c:v>
                </c:pt>
                <c:pt idx="500">
                  <c:v>-215</c:v>
                </c:pt>
                <c:pt idx="501">
                  <c:v>84</c:v>
                </c:pt>
                <c:pt idx="502">
                  <c:v>84</c:v>
                </c:pt>
                <c:pt idx="503">
                  <c:v>101</c:v>
                </c:pt>
                <c:pt idx="504">
                  <c:v>127</c:v>
                </c:pt>
                <c:pt idx="505">
                  <c:v>127.5</c:v>
                </c:pt>
                <c:pt idx="506">
                  <c:v>128</c:v>
                </c:pt>
                <c:pt idx="507">
                  <c:v>2005.5</c:v>
                </c:pt>
                <c:pt idx="508">
                  <c:v>2125</c:v>
                </c:pt>
                <c:pt idx="509">
                  <c:v>2818</c:v>
                </c:pt>
                <c:pt idx="510">
                  <c:v>2852</c:v>
                </c:pt>
                <c:pt idx="511">
                  <c:v>3111</c:v>
                </c:pt>
                <c:pt idx="512">
                  <c:v>3111.5</c:v>
                </c:pt>
                <c:pt idx="513">
                  <c:v>3112</c:v>
                </c:pt>
                <c:pt idx="514">
                  <c:v>3382</c:v>
                </c:pt>
                <c:pt idx="515">
                  <c:v>3450</c:v>
                </c:pt>
                <c:pt idx="516">
                  <c:v>3664</c:v>
                </c:pt>
                <c:pt idx="517">
                  <c:v>5235.5</c:v>
                </c:pt>
                <c:pt idx="518">
                  <c:v>5236</c:v>
                </c:pt>
                <c:pt idx="519">
                  <c:v>5321</c:v>
                </c:pt>
                <c:pt idx="520">
                  <c:v>5664</c:v>
                </c:pt>
                <c:pt idx="521">
                  <c:v>5774</c:v>
                </c:pt>
                <c:pt idx="522">
                  <c:v>5834</c:v>
                </c:pt>
                <c:pt idx="523">
                  <c:v>5859</c:v>
                </c:pt>
                <c:pt idx="524">
                  <c:v>5903</c:v>
                </c:pt>
                <c:pt idx="525">
                  <c:v>5928</c:v>
                </c:pt>
                <c:pt idx="526">
                  <c:v>5950</c:v>
                </c:pt>
                <c:pt idx="527">
                  <c:v>5951</c:v>
                </c:pt>
                <c:pt idx="528">
                  <c:v>5994.5</c:v>
                </c:pt>
                <c:pt idx="529">
                  <c:v>6355</c:v>
                </c:pt>
                <c:pt idx="530">
                  <c:v>6843.5</c:v>
                </c:pt>
                <c:pt idx="531">
                  <c:v>6844</c:v>
                </c:pt>
                <c:pt idx="532">
                  <c:v>6903.5</c:v>
                </c:pt>
                <c:pt idx="533">
                  <c:v>8416</c:v>
                </c:pt>
                <c:pt idx="534">
                  <c:v>8776</c:v>
                </c:pt>
                <c:pt idx="535">
                  <c:v>9248</c:v>
                </c:pt>
                <c:pt idx="536">
                  <c:v>9248.5</c:v>
                </c:pt>
                <c:pt idx="537">
                  <c:v>9249</c:v>
                </c:pt>
                <c:pt idx="538">
                  <c:v>9527</c:v>
                </c:pt>
                <c:pt idx="539">
                  <c:v>11614</c:v>
                </c:pt>
                <c:pt idx="540">
                  <c:v>11640</c:v>
                </c:pt>
                <c:pt idx="541">
                  <c:v>11640</c:v>
                </c:pt>
                <c:pt idx="542">
                  <c:v>11640.5</c:v>
                </c:pt>
                <c:pt idx="543">
                  <c:v>11640.5</c:v>
                </c:pt>
                <c:pt idx="544">
                  <c:v>11641</c:v>
                </c:pt>
                <c:pt idx="545">
                  <c:v>11641</c:v>
                </c:pt>
                <c:pt idx="546">
                  <c:v>11940</c:v>
                </c:pt>
                <c:pt idx="547">
                  <c:v>11940.5</c:v>
                </c:pt>
                <c:pt idx="548">
                  <c:v>11941</c:v>
                </c:pt>
                <c:pt idx="549">
                  <c:v>12149</c:v>
                </c:pt>
                <c:pt idx="550">
                  <c:v>12469</c:v>
                </c:pt>
                <c:pt idx="551">
                  <c:v>12469.5</c:v>
                </c:pt>
                <c:pt idx="552">
                  <c:v>12470</c:v>
                </c:pt>
                <c:pt idx="553">
                  <c:v>12542</c:v>
                </c:pt>
                <c:pt idx="554">
                  <c:v>12567</c:v>
                </c:pt>
                <c:pt idx="555">
                  <c:v>12619</c:v>
                </c:pt>
                <c:pt idx="556">
                  <c:v>12645</c:v>
                </c:pt>
                <c:pt idx="557">
                  <c:v>12662</c:v>
                </c:pt>
                <c:pt idx="558">
                  <c:v>12746.5</c:v>
                </c:pt>
                <c:pt idx="559">
                  <c:v>12764</c:v>
                </c:pt>
                <c:pt idx="560">
                  <c:v>14985</c:v>
                </c:pt>
                <c:pt idx="561">
                  <c:v>14986</c:v>
                </c:pt>
                <c:pt idx="562">
                  <c:v>14987</c:v>
                </c:pt>
                <c:pt idx="563">
                  <c:v>14987.5</c:v>
                </c:pt>
                <c:pt idx="564">
                  <c:v>15281</c:v>
                </c:pt>
                <c:pt idx="565">
                  <c:v>15281.5</c:v>
                </c:pt>
                <c:pt idx="566">
                  <c:v>15282</c:v>
                </c:pt>
                <c:pt idx="567">
                  <c:v>15298</c:v>
                </c:pt>
                <c:pt idx="568">
                  <c:v>15298.5</c:v>
                </c:pt>
                <c:pt idx="569">
                  <c:v>15306</c:v>
                </c:pt>
                <c:pt idx="570">
                  <c:v>15306.5</c:v>
                </c:pt>
                <c:pt idx="571">
                  <c:v>15307</c:v>
                </c:pt>
                <c:pt idx="572">
                  <c:v>15337</c:v>
                </c:pt>
                <c:pt idx="573">
                  <c:v>15403.5</c:v>
                </c:pt>
                <c:pt idx="574">
                  <c:v>15467</c:v>
                </c:pt>
                <c:pt idx="575">
                  <c:v>15661</c:v>
                </c:pt>
                <c:pt idx="576">
                  <c:v>15917</c:v>
                </c:pt>
                <c:pt idx="577">
                  <c:v>15926</c:v>
                </c:pt>
                <c:pt idx="578">
                  <c:v>15934</c:v>
                </c:pt>
                <c:pt idx="579">
                  <c:v>16251</c:v>
                </c:pt>
                <c:pt idx="580">
                  <c:v>16258</c:v>
                </c:pt>
                <c:pt idx="581">
                  <c:v>16268</c:v>
                </c:pt>
                <c:pt idx="582">
                  <c:v>16602</c:v>
                </c:pt>
                <c:pt idx="583">
                  <c:v>17812.5</c:v>
                </c:pt>
                <c:pt idx="584">
                  <c:v>17838.5</c:v>
                </c:pt>
                <c:pt idx="585">
                  <c:v>17869</c:v>
                </c:pt>
                <c:pt idx="586">
                  <c:v>17869</c:v>
                </c:pt>
                <c:pt idx="587">
                  <c:v>17869.5</c:v>
                </c:pt>
                <c:pt idx="588">
                  <c:v>17925.5</c:v>
                </c:pt>
                <c:pt idx="589">
                  <c:v>17926</c:v>
                </c:pt>
                <c:pt idx="590">
                  <c:v>17926.5</c:v>
                </c:pt>
                <c:pt idx="591">
                  <c:v>18048.5</c:v>
                </c:pt>
                <c:pt idx="592">
                  <c:v>18049</c:v>
                </c:pt>
                <c:pt idx="593">
                  <c:v>18475.5</c:v>
                </c:pt>
                <c:pt idx="594">
                  <c:v>18476</c:v>
                </c:pt>
                <c:pt idx="595">
                  <c:v>18531</c:v>
                </c:pt>
                <c:pt idx="596">
                  <c:v>18616</c:v>
                </c:pt>
                <c:pt idx="597">
                  <c:v>18641.5</c:v>
                </c:pt>
                <c:pt idx="598">
                  <c:v>18642</c:v>
                </c:pt>
                <c:pt idx="599">
                  <c:v>18797</c:v>
                </c:pt>
                <c:pt idx="600">
                  <c:v>18823</c:v>
                </c:pt>
                <c:pt idx="601">
                  <c:v>18830</c:v>
                </c:pt>
                <c:pt idx="602">
                  <c:v>18855</c:v>
                </c:pt>
                <c:pt idx="603">
                  <c:v>18855</c:v>
                </c:pt>
                <c:pt idx="604">
                  <c:v>18881</c:v>
                </c:pt>
                <c:pt idx="605">
                  <c:v>18881</c:v>
                </c:pt>
                <c:pt idx="606">
                  <c:v>18989</c:v>
                </c:pt>
                <c:pt idx="607">
                  <c:v>18989.5</c:v>
                </c:pt>
                <c:pt idx="608">
                  <c:v>18990</c:v>
                </c:pt>
                <c:pt idx="609">
                  <c:v>21478</c:v>
                </c:pt>
                <c:pt idx="610">
                  <c:v>21479</c:v>
                </c:pt>
                <c:pt idx="611">
                  <c:v>22005</c:v>
                </c:pt>
                <c:pt idx="612">
                  <c:v>22299</c:v>
                </c:pt>
                <c:pt idx="613">
                  <c:v>24566</c:v>
                </c:pt>
                <c:pt idx="614">
                  <c:v>24786</c:v>
                </c:pt>
                <c:pt idx="615">
                  <c:v>24910</c:v>
                </c:pt>
                <c:pt idx="616">
                  <c:v>24910.5</c:v>
                </c:pt>
                <c:pt idx="617">
                  <c:v>24947.5</c:v>
                </c:pt>
                <c:pt idx="618">
                  <c:v>24948</c:v>
                </c:pt>
                <c:pt idx="619">
                  <c:v>25075</c:v>
                </c:pt>
                <c:pt idx="620">
                  <c:v>25075.5</c:v>
                </c:pt>
                <c:pt idx="621">
                  <c:v>27895</c:v>
                </c:pt>
                <c:pt idx="622">
                  <c:v>27911.5</c:v>
                </c:pt>
                <c:pt idx="623">
                  <c:v>27912</c:v>
                </c:pt>
                <c:pt idx="624">
                  <c:v>27912.5</c:v>
                </c:pt>
                <c:pt idx="625">
                  <c:v>27913</c:v>
                </c:pt>
                <c:pt idx="626">
                  <c:v>27943</c:v>
                </c:pt>
                <c:pt idx="627">
                  <c:v>27951.5</c:v>
                </c:pt>
                <c:pt idx="628">
                  <c:v>27952</c:v>
                </c:pt>
                <c:pt idx="629">
                  <c:v>28008</c:v>
                </c:pt>
                <c:pt idx="630">
                  <c:v>30731</c:v>
                </c:pt>
                <c:pt idx="631">
                  <c:v>31005</c:v>
                </c:pt>
                <c:pt idx="632">
                  <c:v>31005</c:v>
                </c:pt>
                <c:pt idx="633">
                  <c:v>31005.5</c:v>
                </c:pt>
                <c:pt idx="634">
                  <c:v>31006</c:v>
                </c:pt>
                <c:pt idx="635">
                  <c:v>31006</c:v>
                </c:pt>
                <c:pt idx="636">
                  <c:v>31039</c:v>
                </c:pt>
                <c:pt idx="637">
                  <c:v>31197.5</c:v>
                </c:pt>
                <c:pt idx="638">
                  <c:v>31197.5</c:v>
                </c:pt>
                <c:pt idx="639">
                  <c:v>31198</c:v>
                </c:pt>
                <c:pt idx="640">
                  <c:v>31198</c:v>
                </c:pt>
                <c:pt idx="641">
                  <c:v>31198</c:v>
                </c:pt>
                <c:pt idx="642">
                  <c:v>31198</c:v>
                </c:pt>
                <c:pt idx="643">
                  <c:v>31198.5</c:v>
                </c:pt>
                <c:pt idx="644">
                  <c:v>31198.5</c:v>
                </c:pt>
                <c:pt idx="645">
                  <c:v>31198.5</c:v>
                </c:pt>
                <c:pt idx="646">
                  <c:v>31198.5</c:v>
                </c:pt>
                <c:pt idx="647">
                  <c:v>31199</c:v>
                </c:pt>
                <c:pt idx="648">
                  <c:v>31199.5</c:v>
                </c:pt>
                <c:pt idx="649">
                  <c:v>31200</c:v>
                </c:pt>
                <c:pt idx="650">
                  <c:v>31233</c:v>
                </c:pt>
                <c:pt idx="651">
                  <c:v>31233.5</c:v>
                </c:pt>
                <c:pt idx="652">
                  <c:v>31234</c:v>
                </c:pt>
                <c:pt idx="653">
                  <c:v>31234.5</c:v>
                </c:pt>
                <c:pt idx="654">
                  <c:v>31406</c:v>
                </c:pt>
                <c:pt idx="655">
                  <c:v>31423.5</c:v>
                </c:pt>
                <c:pt idx="656">
                  <c:v>31423.5</c:v>
                </c:pt>
                <c:pt idx="657">
                  <c:v>31424</c:v>
                </c:pt>
                <c:pt idx="658">
                  <c:v>31424</c:v>
                </c:pt>
                <c:pt idx="659">
                  <c:v>31424.5</c:v>
                </c:pt>
                <c:pt idx="660">
                  <c:v>31424.5</c:v>
                </c:pt>
                <c:pt idx="661">
                  <c:v>31432.5</c:v>
                </c:pt>
                <c:pt idx="662">
                  <c:v>31433</c:v>
                </c:pt>
                <c:pt idx="663">
                  <c:v>31509.5</c:v>
                </c:pt>
                <c:pt idx="664">
                  <c:v>31509.5</c:v>
                </c:pt>
                <c:pt idx="665">
                  <c:v>31510</c:v>
                </c:pt>
                <c:pt idx="666">
                  <c:v>31510</c:v>
                </c:pt>
                <c:pt idx="667">
                  <c:v>31510.5</c:v>
                </c:pt>
                <c:pt idx="668">
                  <c:v>31510.5</c:v>
                </c:pt>
                <c:pt idx="669">
                  <c:v>33781</c:v>
                </c:pt>
                <c:pt idx="670">
                  <c:v>33995</c:v>
                </c:pt>
                <c:pt idx="671">
                  <c:v>34004</c:v>
                </c:pt>
                <c:pt idx="672">
                  <c:v>34004</c:v>
                </c:pt>
                <c:pt idx="673">
                  <c:v>34004.5</c:v>
                </c:pt>
                <c:pt idx="674">
                  <c:v>34004.5</c:v>
                </c:pt>
                <c:pt idx="675">
                  <c:v>34047</c:v>
                </c:pt>
                <c:pt idx="676">
                  <c:v>34531</c:v>
                </c:pt>
                <c:pt idx="677">
                  <c:v>34531</c:v>
                </c:pt>
                <c:pt idx="678">
                  <c:v>34532</c:v>
                </c:pt>
                <c:pt idx="679">
                  <c:v>34532</c:v>
                </c:pt>
                <c:pt idx="680">
                  <c:v>34782</c:v>
                </c:pt>
              </c:numCache>
            </c:numRef>
          </c:xVal>
          <c:yVal>
            <c:numRef>
              <c:f>Active!$U$21:$U$701</c:f>
              <c:numCache>
                <c:formatCode>General</c:formatCode>
                <c:ptCount val="681"/>
                <c:pt idx="178">
                  <c:v>2.7731359950848855E-3</c:v>
                </c:pt>
                <c:pt idx="211">
                  <c:v>-1.5377499999885913E-2</c:v>
                </c:pt>
                <c:pt idx="359">
                  <c:v>1.6928601602558047E-2</c:v>
                </c:pt>
                <c:pt idx="462">
                  <c:v>-1.1137976005556993E-2</c:v>
                </c:pt>
                <c:pt idx="470">
                  <c:v>-1.7549915202835109E-2</c:v>
                </c:pt>
                <c:pt idx="611">
                  <c:v>-1.0632823999912944E-2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45-4A53-9636-8AA2290C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986760"/>
        <c:axId val="1"/>
      </c:scatterChart>
      <c:valAx>
        <c:axId val="851986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315913492464819"/>
              <c:y val="0.904258297500046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  <c:min val="-8.9999999999999993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55307994757536E-3"/>
              <c:y val="0.36170324454124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986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9462647444298822E-2"/>
          <c:y val="0.89716609891848631"/>
          <c:w val="0.83879478367956306"/>
          <c:h val="0.96808845702797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D-47F6-AD82-E27EA5E184A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D-47F6-AD82-E27EA5E184A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9D-47F6-AD82-E27EA5E184A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-1.3612448397907428E-2</c:v>
                </c:pt>
                <c:pt idx="687">
                  <c:v>-1.3572263946116436E-2</c:v>
                </c:pt>
                <c:pt idx="688">
                  <c:v>-1.7524440103443339E-2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9D-47F6-AD82-E27EA5E184A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1'!$L$21:$L$1701</c:f>
              <c:numCache>
                <c:formatCode>General</c:formatCode>
                <c:ptCount val="1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9D-47F6-AD82-E27EA5E184A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9D-47F6-AD82-E27EA5E184A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9D-47F6-AD82-E27EA5E184AD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1'!$O$21:$O$1701</c:f>
              <c:numCache>
                <c:formatCode>General</c:formatCode>
                <c:ptCount val="1681"/>
                <c:pt idx="0">
                  <c:v>9.8122002240873208E-4</c:v>
                </c:pt>
                <c:pt idx="1">
                  <c:v>9.8013861038237916E-4</c:v>
                </c:pt>
                <c:pt idx="2">
                  <c:v>9.3700228622007838E-4</c:v>
                </c:pt>
                <c:pt idx="3">
                  <c:v>4.7704170434462623E-4</c:v>
                </c:pt>
                <c:pt idx="4">
                  <c:v>-2.2593619123069571E-4</c:v>
                </c:pt>
                <c:pt idx="5">
                  <c:v>-1.0270221889745932E-3</c:v>
                </c:pt>
                <c:pt idx="6">
                  <c:v>-1.0300261112700178E-3</c:v>
                </c:pt>
                <c:pt idx="7">
                  <c:v>-1.0311075232963709E-3</c:v>
                </c:pt>
                <c:pt idx="8">
                  <c:v>-1.0320687784309067E-3</c:v>
                </c:pt>
                <c:pt idx="9">
                  <c:v>-1.319604220548973E-3</c:v>
                </c:pt>
                <c:pt idx="10">
                  <c:v>-1.319604220548973E-3</c:v>
                </c:pt>
                <c:pt idx="11">
                  <c:v>-1.3236895548707508E-3</c:v>
                </c:pt>
                <c:pt idx="12">
                  <c:v>-1.3236895548707508E-3</c:v>
                </c:pt>
                <c:pt idx="13">
                  <c:v>-1.6274461773841107E-3</c:v>
                </c:pt>
                <c:pt idx="14">
                  <c:v>-1.6555628900692876E-3</c:v>
                </c:pt>
                <c:pt idx="15">
                  <c:v>-1.6556830469611045E-3</c:v>
                </c:pt>
                <c:pt idx="16">
                  <c:v>-1.6566443020956403E-3</c:v>
                </c:pt>
                <c:pt idx="17">
                  <c:v>-1.6686599912773396E-3</c:v>
                </c:pt>
                <c:pt idx="18">
                  <c:v>-1.6727453255991173E-3</c:v>
                </c:pt>
                <c:pt idx="19">
                  <c:v>-1.6747879927600062E-3</c:v>
                </c:pt>
                <c:pt idx="20">
                  <c:v>-1.7281376527267518E-3</c:v>
                </c:pt>
                <c:pt idx="21">
                  <c:v>-1.7343858111012354E-3</c:v>
                </c:pt>
                <c:pt idx="22">
                  <c:v>-1.7682700545936275E-3</c:v>
                </c:pt>
                <c:pt idx="23">
                  <c:v>-1.7703127217545164E-3</c:v>
                </c:pt>
                <c:pt idx="24">
                  <c:v>-1.7743980560762942E-3</c:v>
                </c:pt>
                <c:pt idx="25">
                  <c:v>-2.0546039277935238E-3</c:v>
                </c:pt>
                <c:pt idx="26">
                  <c:v>-2.0566465949544126E-3</c:v>
                </c:pt>
                <c:pt idx="27">
                  <c:v>-2.0762321683205826E-3</c:v>
                </c:pt>
                <c:pt idx="28">
                  <c:v>-2.0771934234551184E-3</c:v>
                </c:pt>
                <c:pt idx="29">
                  <c:v>-2.0782748354814715E-3</c:v>
                </c:pt>
                <c:pt idx="30">
                  <c:v>-2.1512100688143867E-3</c:v>
                </c:pt>
                <c:pt idx="31">
                  <c:v>-2.1789663108241122E-3</c:v>
                </c:pt>
                <c:pt idx="32">
                  <c:v>-2.4858470125247141E-3</c:v>
                </c:pt>
                <c:pt idx="33">
                  <c:v>-2.4889710917119562E-3</c:v>
                </c:pt>
                <c:pt idx="34">
                  <c:v>-2.507355096159956E-3</c:v>
                </c:pt>
                <c:pt idx="35">
                  <c:v>-2.5228553352043483E-3</c:v>
                </c:pt>
                <c:pt idx="36">
                  <c:v>-2.5248980023652372E-3</c:v>
                </c:pt>
                <c:pt idx="37">
                  <c:v>-2.5351714166155902E-3</c:v>
                </c:pt>
                <c:pt idx="38">
                  <c:v>-2.5762650736170021E-3</c:v>
                </c:pt>
                <c:pt idx="39">
                  <c:v>-2.7865396342967412E-3</c:v>
                </c:pt>
                <c:pt idx="40">
                  <c:v>-2.7865997127426495E-3</c:v>
                </c:pt>
                <c:pt idx="41">
                  <c:v>-2.7937490478057605E-3</c:v>
                </c:pt>
                <c:pt idx="42">
                  <c:v>-2.7938091262516692E-3</c:v>
                </c:pt>
                <c:pt idx="43">
                  <c:v>-2.8215052898154865E-3</c:v>
                </c:pt>
                <c:pt idx="44">
                  <c:v>-2.8215653682613947E-3</c:v>
                </c:pt>
                <c:pt idx="45">
                  <c:v>-2.892457934433421E-3</c:v>
                </c:pt>
                <c:pt idx="46">
                  <c:v>-2.892457934433421E-3</c:v>
                </c:pt>
                <c:pt idx="47">
                  <c:v>-2.9078380165859963E-3</c:v>
                </c:pt>
                <c:pt idx="48">
                  <c:v>-2.9150474300950161E-3</c:v>
                </c:pt>
                <c:pt idx="49">
                  <c:v>-3.1829972988469124E-3</c:v>
                </c:pt>
                <c:pt idx="50">
                  <c:v>-3.1902067123559313E-3</c:v>
                </c:pt>
                <c:pt idx="51">
                  <c:v>-3.2137574631520621E-3</c:v>
                </c:pt>
                <c:pt idx="52">
                  <c:v>-3.215800130312951E-3</c:v>
                </c:pt>
                <c:pt idx="53">
                  <c:v>-3.2159202872047684E-3</c:v>
                </c:pt>
                <c:pt idx="54">
                  <c:v>-3.2167613854474876E-3</c:v>
                </c:pt>
                <c:pt idx="55">
                  <c:v>-3.2168815423393041E-3</c:v>
                </c:pt>
                <c:pt idx="56">
                  <c:v>-3.2178427974738398E-3</c:v>
                </c:pt>
                <c:pt idx="57">
                  <c:v>-3.2228893869301542E-3</c:v>
                </c:pt>
                <c:pt idx="58">
                  <c:v>-3.2230095438219707E-3</c:v>
                </c:pt>
                <c:pt idx="59">
                  <c:v>-3.2250522109828596E-3</c:v>
                </c:pt>
                <c:pt idx="60">
                  <c:v>-3.2321414676000628E-3</c:v>
                </c:pt>
                <c:pt idx="61">
                  <c:v>-3.2465602946181015E-3</c:v>
                </c:pt>
                <c:pt idx="62">
                  <c:v>-3.2465602946181015E-3</c:v>
                </c:pt>
                <c:pt idx="63">
                  <c:v>-3.2466804515099189E-3</c:v>
                </c:pt>
                <c:pt idx="64">
                  <c:v>-3.2476417066444547E-3</c:v>
                </c:pt>
                <c:pt idx="65">
                  <c:v>-3.2486029617789904E-3</c:v>
                </c:pt>
                <c:pt idx="66">
                  <c:v>-3.2487231186708078E-3</c:v>
                </c:pt>
                <c:pt idx="67">
                  <c:v>-3.2496843738053435E-3</c:v>
                </c:pt>
                <c:pt idx="68">
                  <c:v>-3.2589364544752522E-3</c:v>
                </c:pt>
                <c:pt idx="69">
                  <c:v>-3.2661458679842719E-3</c:v>
                </c:pt>
                <c:pt idx="70">
                  <c:v>-3.2672272800106242E-3</c:v>
                </c:pt>
                <c:pt idx="71">
                  <c:v>-3.2681885351451608E-3</c:v>
                </c:pt>
                <c:pt idx="72">
                  <c:v>-3.2723940263587551E-3</c:v>
                </c:pt>
                <c:pt idx="73">
                  <c:v>-3.2733552814932917E-3</c:v>
                </c:pt>
                <c:pt idx="74">
                  <c:v>-3.2857314413504415E-3</c:v>
                </c:pt>
                <c:pt idx="75">
                  <c:v>-3.3042356026902588E-3</c:v>
                </c:pt>
                <c:pt idx="76">
                  <c:v>-3.4547921881369521E-3</c:v>
                </c:pt>
                <c:pt idx="77">
                  <c:v>-3.4867539213602724E-3</c:v>
                </c:pt>
                <c:pt idx="78">
                  <c:v>-3.492881922842939E-3</c:v>
                </c:pt>
                <c:pt idx="79">
                  <c:v>-3.5073007498609785E-3</c:v>
                </c:pt>
                <c:pt idx="80">
                  <c:v>-3.5176342425572394E-3</c:v>
                </c:pt>
                <c:pt idx="81">
                  <c:v>-3.5258049112007949E-3</c:v>
                </c:pt>
                <c:pt idx="82">
                  <c:v>-3.5339755798443504E-3</c:v>
                </c:pt>
                <c:pt idx="83">
                  <c:v>-3.5340957367361679E-3</c:v>
                </c:pt>
                <c:pt idx="84">
                  <c:v>-3.5391423261924813E-3</c:v>
                </c:pt>
                <c:pt idx="85">
                  <c:v>-3.5441889156487948E-3</c:v>
                </c:pt>
                <c:pt idx="86">
                  <c:v>-3.5535611532105209E-3</c:v>
                </c:pt>
                <c:pt idx="87">
                  <c:v>-3.5554836634795924E-3</c:v>
                </c:pt>
                <c:pt idx="88">
                  <c:v>-3.5556038203714098E-3</c:v>
                </c:pt>
                <c:pt idx="89">
                  <c:v>-3.5557239772632263E-3</c:v>
                </c:pt>
                <c:pt idx="90">
                  <c:v>-3.5576464875322986E-3</c:v>
                </c:pt>
                <c:pt idx="91">
                  <c:v>-3.5607705667195406E-3</c:v>
                </c:pt>
                <c:pt idx="92">
                  <c:v>-3.5608907236113572E-3</c:v>
                </c:pt>
                <c:pt idx="93">
                  <c:v>-3.5628132338804295E-3</c:v>
                </c:pt>
                <c:pt idx="94">
                  <c:v>-3.5629333907722461E-3</c:v>
                </c:pt>
                <c:pt idx="95">
                  <c:v>-3.567859823336743E-3</c:v>
                </c:pt>
                <c:pt idx="96">
                  <c:v>-3.5689412353630962E-3</c:v>
                </c:pt>
                <c:pt idx="97">
                  <c:v>-3.5690613922549127E-3</c:v>
                </c:pt>
                <c:pt idx="98">
                  <c:v>-3.5708637456321676E-3</c:v>
                </c:pt>
                <c:pt idx="99">
                  <c:v>-3.570983902523985E-3</c:v>
                </c:pt>
                <c:pt idx="100">
                  <c:v>-3.5711040594158016E-3</c:v>
                </c:pt>
                <c:pt idx="101">
                  <c:v>-3.5720653145503382E-3</c:v>
                </c:pt>
                <c:pt idx="102">
                  <c:v>-3.5731467265766904E-3</c:v>
                </c:pt>
                <c:pt idx="103">
                  <c:v>-3.574107981711227E-3</c:v>
                </c:pt>
                <c:pt idx="104">
                  <c:v>-3.5781933160330048E-3</c:v>
                </c:pt>
                <c:pt idx="105">
                  <c:v>-3.5783134729248213E-3</c:v>
                </c:pt>
                <c:pt idx="106">
                  <c:v>-3.5954959084546515E-3</c:v>
                </c:pt>
                <c:pt idx="107">
                  <c:v>-3.5954959084546515E-3</c:v>
                </c:pt>
                <c:pt idx="108">
                  <c:v>-3.5965773204810047E-3</c:v>
                </c:pt>
                <c:pt idx="109">
                  <c:v>-3.5965773204810047E-3</c:v>
                </c:pt>
                <c:pt idx="110">
                  <c:v>-3.5977788893991744E-3</c:v>
                </c:pt>
                <c:pt idx="111">
                  <c:v>-3.5977788893991744E-3</c:v>
                </c:pt>
                <c:pt idx="112">
                  <c:v>-3.6048681460163767E-3</c:v>
                </c:pt>
                <c:pt idx="113">
                  <c:v>-3.6048681460163767E-3</c:v>
                </c:pt>
                <c:pt idx="114">
                  <c:v>-3.6049883029081941E-3</c:v>
                </c:pt>
                <c:pt idx="115">
                  <c:v>-3.6049883029081941E-3</c:v>
                </c:pt>
                <c:pt idx="116">
                  <c:v>-3.6058294011509133E-3</c:v>
                </c:pt>
                <c:pt idx="117">
                  <c:v>-3.6058294011509133E-3</c:v>
                </c:pt>
                <c:pt idx="118">
                  <c:v>-3.6059495580427299E-3</c:v>
                </c:pt>
                <c:pt idx="119">
                  <c:v>-3.6059495580427299E-3</c:v>
                </c:pt>
                <c:pt idx="120">
                  <c:v>-3.6060697149345473E-3</c:v>
                </c:pt>
                <c:pt idx="121">
                  <c:v>-3.6060697149345473E-3</c:v>
                </c:pt>
                <c:pt idx="122">
                  <c:v>-3.607030970069083E-3</c:v>
                </c:pt>
                <c:pt idx="123">
                  <c:v>-3.607030970069083E-3</c:v>
                </c:pt>
                <c:pt idx="124">
                  <c:v>-3.610155049256325E-3</c:v>
                </c:pt>
                <c:pt idx="125">
                  <c:v>-3.610155049256325E-3</c:v>
                </c:pt>
                <c:pt idx="126">
                  <c:v>-3.6109961474990434E-3</c:v>
                </c:pt>
                <c:pt idx="127">
                  <c:v>-3.6109961474990434E-3</c:v>
                </c:pt>
                <c:pt idx="128">
                  <c:v>-3.6112364612826782E-3</c:v>
                </c:pt>
                <c:pt idx="129">
                  <c:v>-3.6112364612826782E-3</c:v>
                </c:pt>
                <c:pt idx="130">
                  <c:v>-3.6130388146599322E-3</c:v>
                </c:pt>
                <c:pt idx="131">
                  <c:v>-3.6130388146599322E-3</c:v>
                </c:pt>
                <c:pt idx="132">
                  <c:v>-3.6131589715517496E-3</c:v>
                </c:pt>
                <c:pt idx="133">
                  <c:v>-3.6131589715517496E-3</c:v>
                </c:pt>
                <c:pt idx="134">
                  <c:v>-3.6182055610080631E-3</c:v>
                </c:pt>
                <c:pt idx="135">
                  <c:v>-3.6182055610080631E-3</c:v>
                </c:pt>
                <c:pt idx="136">
                  <c:v>-3.626496386543436E-3</c:v>
                </c:pt>
                <c:pt idx="137">
                  <c:v>-3.626496386543436E-3</c:v>
                </c:pt>
                <c:pt idx="138">
                  <c:v>-3.6274576416779718E-3</c:v>
                </c:pt>
                <c:pt idx="139">
                  <c:v>-3.6274576416779718E-3</c:v>
                </c:pt>
                <c:pt idx="140">
                  <c:v>-3.65112854936592E-3</c:v>
                </c:pt>
                <c:pt idx="141">
                  <c:v>-3.65112854936592E-3</c:v>
                </c:pt>
                <c:pt idx="142">
                  <c:v>-3.6522099613922722E-3</c:v>
                </c:pt>
                <c:pt idx="143">
                  <c:v>-3.6522099613922722E-3</c:v>
                </c:pt>
                <c:pt idx="144">
                  <c:v>-3.659419374901292E-3</c:v>
                </c:pt>
                <c:pt idx="145">
                  <c:v>-3.659419374901292E-3</c:v>
                </c:pt>
                <c:pt idx="146">
                  <c:v>-3.6645861212494229E-3</c:v>
                </c:pt>
                <c:pt idx="147">
                  <c:v>-3.6645861212494229E-3</c:v>
                </c:pt>
                <c:pt idx="148">
                  <c:v>-3.6666287884103118E-3</c:v>
                </c:pt>
                <c:pt idx="149">
                  <c:v>-3.6666287884103118E-3</c:v>
                </c:pt>
                <c:pt idx="150">
                  <c:v>-3.6686714555712006E-3</c:v>
                </c:pt>
                <c:pt idx="151">
                  <c:v>-3.6686714555712006E-3</c:v>
                </c:pt>
                <c:pt idx="152">
                  <c:v>-3.6707141227320895E-3</c:v>
                </c:pt>
                <c:pt idx="153">
                  <c:v>-3.6707141227320895E-3</c:v>
                </c:pt>
                <c:pt idx="154">
                  <c:v>-3.8491471070803253E-3</c:v>
                </c:pt>
                <c:pt idx="155">
                  <c:v>-3.8686125235546783E-3</c:v>
                </c:pt>
                <c:pt idx="156">
                  <c:v>-3.8913221761080899E-3</c:v>
                </c:pt>
                <c:pt idx="157">
                  <c:v>-3.9076635133952009E-3</c:v>
                </c:pt>
                <c:pt idx="158">
                  <c:v>-3.9109077494742604E-3</c:v>
                </c:pt>
                <c:pt idx="159">
                  <c:v>-3.9117488477169787E-3</c:v>
                </c:pt>
                <c:pt idx="160">
                  <c:v>-3.9117488477169787E-3</c:v>
                </c:pt>
                <c:pt idx="161">
                  <c:v>-3.9118690046087961E-3</c:v>
                </c:pt>
                <c:pt idx="162">
                  <c:v>-3.9137915148778684E-3</c:v>
                </c:pt>
                <c:pt idx="163">
                  <c:v>-3.913911671769685E-3</c:v>
                </c:pt>
                <c:pt idx="164">
                  <c:v>-3.9167954371732931E-3</c:v>
                </c:pt>
                <c:pt idx="165">
                  <c:v>-3.9168555156192013E-3</c:v>
                </c:pt>
                <c:pt idx="166">
                  <c:v>-3.9169155940651096E-3</c:v>
                </c:pt>
                <c:pt idx="167">
                  <c:v>-3.9283304987877245E-3</c:v>
                </c:pt>
                <c:pt idx="168">
                  <c:v>-3.933377088244038E-3</c:v>
                </c:pt>
                <c:pt idx="169">
                  <c:v>-3.9334972451358554E-3</c:v>
                </c:pt>
                <c:pt idx="170">
                  <c:v>-3.9344585002703911E-3</c:v>
                </c:pt>
                <c:pt idx="171">
                  <c:v>-3.9354197554049269E-3</c:v>
                </c:pt>
                <c:pt idx="172">
                  <c:v>-3.9374624225658158E-3</c:v>
                </c:pt>
                <c:pt idx="173">
                  <c:v>-3.937522501011724E-3</c:v>
                </c:pt>
                <c:pt idx="174">
                  <c:v>-3.9404663448612404E-3</c:v>
                </c:pt>
                <c:pt idx="175">
                  <c:v>-3.9405865017530578E-3</c:v>
                </c:pt>
                <c:pt idx="176">
                  <c:v>-3.9407066586448743E-3</c:v>
                </c:pt>
                <c:pt idx="177">
                  <c:v>-3.9416679137794109E-3</c:v>
                </c:pt>
                <c:pt idx="178">
                  <c:v>-3.9425690904680384E-3</c:v>
                </c:pt>
                <c:pt idx="179">
                  <c:v>-3.9437105809402998E-3</c:v>
                </c:pt>
                <c:pt idx="180">
                  <c:v>-3.9438307378321163E-3</c:v>
                </c:pt>
                <c:pt idx="181">
                  <c:v>-3.9446718360748355E-3</c:v>
                </c:pt>
                <c:pt idx="182">
                  <c:v>-3.9447919929666521E-3</c:v>
                </c:pt>
                <c:pt idx="183">
                  <c:v>-3.9456330912093713E-3</c:v>
                </c:pt>
                <c:pt idx="184">
                  <c:v>-3.9458734049930052E-3</c:v>
                </c:pt>
                <c:pt idx="185">
                  <c:v>-3.9468346601275409E-3</c:v>
                </c:pt>
                <c:pt idx="186">
                  <c:v>-3.9476757583702601E-3</c:v>
                </c:pt>
                <c:pt idx="187">
                  <c:v>-3.9507998375575022E-3</c:v>
                </c:pt>
                <c:pt idx="188">
                  <c:v>-3.9517610926920379E-3</c:v>
                </c:pt>
                <c:pt idx="189">
                  <c:v>-3.9518812495838553E-3</c:v>
                </c:pt>
                <c:pt idx="190">
                  <c:v>-3.9520014064756718E-3</c:v>
                </c:pt>
                <c:pt idx="191">
                  <c:v>-3.9551254856629138E-3</c:v>
                </c:pt>
                <c:pt idx="192">
                  <c:v>-3.9570479959319862E-3</c:v>
                </c:pt>
                <c:pt idx="193">
                  <c:v>-3.9632961543064693E-3</c:v>
                </c:pt>
                <c:pt idx="194">
                  <c:v>-3.9652186645755417E-3</c:v>
                </c:pt>
                <c:pt idx="195">
                  <c:v>-3.9653388214673582E-3</c:v>
                </c:pt>
                <c:pt idx="196">
                  <c:v>-3.966300076601894E-3</c:v>
                </c:pt>
                <c:pt idx="197">
                  <c:v>-3.966300076601894E-3</c:v>
                </c:pt>
                <c:pt idx="198">
                  <c:v>-3.9671411748446132E-3</c:v>
                </c:pt>
                <c:pt idx="199">
                  <c:v>-3.9672613317364306E-3</c:v>
                </c:pt>
                <c:pt idx="200">
                  <c:v>-3.9682225868709663E-3</c:v>
                </c:pt>
                <c:pt idx="201">
                  <c:v>-3.9724280780845606E-3</c:v>
                </c:pt>
                <c:pt idx="202">
                  <c:v>-3.9733893332190972E-3</c:v>
                </c:pt>
                <c:pt idx="203">
                  <c:v>-3.9743505883536329E-3</c:v>
                </c:pt>
                <c:pt idx="204">
                  <c:v>-3.9745909021372669E-3</c:v>
                </c:pt>
                <c:pt idx="205">
                  <c:v>-3.9755521572718026E-3</c:v>
                </c:pt>
                <c:pt idx="206">
                  <c:v>-3.9763932555145218E-3</c:v>
                </c:pt>
                <c:pt idx="207">
                  <c:v>-3.9766335692981557E-3</c:v>
                </c:pt>
                <c:pt idx="208">
                  <c:v>-3.9786762364590446E-3</c:v>
                </c:pt>
                <c:pt idx="209">
                  <c:v>-3.9795173347017638E-3</c:v>
                </c:pt>
                <c:pt idx="210">
                  <c:v>-3.9796374915935804E-3</c:v>
                </c:pt>
                <c:pt idx="211">
                  <c:v>-3.980598746728117E-3</c:v>
                </c:pt>
                <c:pt idx="212">
                  <c:v>-3.9826414138890058E-3</c:v>
                </c:pt>
                <c:pt idx="213">
                  <c:v>-3.9827615707808224E-3</c:v>
                </c:pt>
                <c:pt idx="214">
                  <c:v>-3.9836026690235416E-3</c:v>
                </c:pt>
                <c:pt idx="215">
                  <c:v>-3.9837228259153581E-3</c:v>
                </c:pt>
                <c:pt idx="216">
                  <c:v>-3.9846840810498947E-3</c:v>
                </c:pt>
                <c:pt idx="217">
                  <c:v>-3.9848042379417112E-3</c:v>
                </c:pt>
                <c:pt idx="218">
                  <c:v>-3.9898508273980247E-3</c:v>
                </c:pt>
                <c:pt idx="219">
                  <c:v>-3.9981416529333976E-3</c:v>
                </c:pt>
                <c:pt idx="220">
                  <c:v>-3.998261809825215E-3</c:v>
                </c:pt>
                <c:pt idx="221">
                  <c:v>-3.9991029080679334E-3</c:v>
                </c:pt>
                <c:pt idx="222">
                  <c:v>-3.9992230649597508E-3</c:v>
                </c:pt>
                <c:pt idx="223">
                  <c:v>-4.0052309095506E-3</c:v>
                </c:pt>
                <c:pt idx="224">
                  <c:v>-4.0053510664424174E-3</c:v>
                </c:pt>
                <c:pt idx="225">
                  <c:v>-4.0073937336033063E-3</c:v>
                </c:pt>
                <c:pt idx="226">
                  <c:v>-4.0103976558987309E-3</c:v>
                </c:pt>
                <c:pt idx="227">
                  <c:v>-4.0115992248169006E-3</c:v>
                </c:pt>
                <c:pt idx="228">
                  <c:v>-4.0227738157558816E-3</c:v>
                </c:pt>
                <c:pt idx="229">
                  <c:v>-4.0227738157558816E-3</c:v>
                </c:pt>
                <c:pt idx="230">
                  <c:v>-4.0258978949431236E-3</c:v>
                </c:pt>
                <c:pt idx="231">
                  <c:v>-4.0279405621040125E-3</c:v>
                </c:pt>
                <c:pt idx="232">
                  <c:v>-4.0331073084521425E-3</c:v>
                </c:pt>
                <c:pt idx="233">
                  <c:v>-4.0331073084521425E-3</c:v>
                </c:pt>
                <c:pt idx="234">
                  <c:v>-4.0340685635866791E-3</c:v>
                </c:pt>
                <c:pt idx="235">
                  <c:v>-4.0341887204784956E-3</c:v>
                </c:pt>
                <c:pt idx="236">
                  <c:v>-4.0351499756130314E-3</c:v>
                </c:pt>
                <c:pt idx="237">
                  <c:v>-4.0680729639708882E-3</c:v>
                </c:pt>
                <c:pt idx="238">
                  <c:v>-4.2248777077920647E-3</c:v>
                </c:pt>
                <c:pt idx="239">
                  <c:v>-4.2269203749529536E-3</c:v>
                </c:pt>
                <c:pt idx="240">
                  <c:v>-4.2310057092747313E-3</c:v>
                </c:pt>
                <c:pt idx="241">
                  <c:v>-4.2537153618281438E-3</c:v>
                </c:pt>
                <c:pt idx="242">
                  <c:v>-4.2568394410153849E-3</c:v>
                </c:pt>
                <c:pt idx="243">
                  <c:v>-4.2576805392581041E-3</c:v>
                </c:pt>
                <c:pt idx="244">
                  <c:v>-4.2578006961499215E-3</c:v>
                </c:pt>
                <c:pt idx="245">
                  <c:v>-4.2587619512844573E-3</c:v>
                </c:pt>
                <c:pt idx="246">
                  <c:v>-4.2598433633108104E-3</c:v>
                </c:pt>
                <c:pt idx="247">
                  <c:v>-4.2608046184453461E-3</c:v>
                </c:pt>
                <c:pt idx="248">
                  <c:v>-4.2609247753371627E-3</c:v>
                </c:pt>
                <c:pt idx="249">
                  <c:v>-4.2618860304716993E-3</c:v>
                </c:pt>
                <c:pt idx="250">
                  <c:v>-4.262847285606235E-3</c:v>
                </c:pt>
                <c:pt idx="251">
                  <c:v>-4.2629674424980515E-3</c:v>
                </c:pt>
                <c:pt idx="252">
                  <c:v>-4.2640488545244047E-3</c:v>
                </c:pt>
                <c:pt idx="253">
                  <c:v>-4.2669326199280128E-3</c:v>
                </c:pt>
                <c:pt idx="254">
                  <c:v>-4.2670527768198293E-3</c:v>
                </c:pt>
                <c:pt idx="255">
                  <c:v>-4.2824328589724046E-3</c:v>
                </c:pt>
                <c:pt idx="256">
                  <c:v>-4.2843553692414769E-3</c:v>
                </c:pt>
                <c:pt idx="257">
                  <c:v>-4.2844755261332934E-3</c:v>
                </c:pt>
                <c:pt idx="258">
                  <c:v>-4.2845956830251108E-3</c:v>
                </c:pt>
                <c:pt idx="259">
                  <c:v>-4.2865181932941823E-3</c:v>
                </c:pt>
                <c:pt idx="260">
                  <c:v>-4.2875996053205355E-3</c:v>
                </c:pt>
                <c:pt idx="261">
                  <c:v>-4.2877197622123529E-3</c:v>
                </c:pt>
                <c:pt idx="262">
                  <c:v>-4.2896422724814243E-3</c:v>
                </c:pt>
                <c:pt idx="263">
                  <c:v>-4.2906035276159601E-3</c:v>
                </c:pt>
                <c:pt idx="264">
                  <c:v>-4.2916849396423132E-3</c:v>
                </c:pt>
                <c:pt idx="265">
                  <c:v>-4.2918050965341306E-3</c:v>
                </c:pt>
                <c:pt idx="266">
                  <c:v>-4.292646194776849E-3</c:v>
                </c:pt>
                <c:pt idx="267">
                  <c:v>-4.2937276068032021E-3</c:v>
                </c:pt>
                <c:pt idx="268">
                  <c:v>-4.2938477636950195E-3</c:v>
                </c:pt>
                <c:pt idx="269">
                  <c:v>-4.2967315290986267E-3</c:v>
                </c:pt>
                <c:pt idx="270">
                  <c:v>-4.2987741962595156E-3</c:v>
                </c:pt>
                <c:pt idx="271">
                  <c:v>-4.2998556082858687E-3</c:v>
                </c:pt>
                <c:pt idx="272">
                  <c:v>-4.306944864903072E-3</c:v>
                </c:pt>
                <c:pt idx="273">
                  <c:v>-4.3070650217948885E-3</c:v>
                </c:pt>
                <c:pt idx="274">
                  <c:v>-4.3080262769294242E-3</c:v>
                </c:pt>
                <c:pt idx="275">
                  <c:v>-4.3081464338212416E-3</c:v>
                </c:pt>
                <c:pt idx="276">
                  <c:v>-4.3082665907130582E-3</c:v>
                </c:pt>
                <c:pt idx="277">
                  <c:v>-4.3092278458475948E-3</c:v>
                </c:pt>
                <c:pt idx="278">
                  <c:v>-4.3133131801693725E-3</c:v>
                </c:pt>
                <c:pt idx="279">
                  <c:v>-4.3193210247602217E-3</c:v>
                </c:pt>
                <c:pt idx="280">
                  <c:v>-4.3194411816520391E-3</c:v>
                </c:pt>
                <c:pt idx="281">
                  <c:v>-4.3285731054301304E-3</c:v>
                </c:pt>
                <c:pt idx="282">
                  <c:v>-4.331577027725555E-3</c:v>
                </c:pt>
                <c:pt idx="283">
                  <c:v>-4.3316971846173724E-3</c:v>
                </c:pt>
                <c:pt idx="284">
                  <c:v>-4.3318173415091889E-3</c:v>
                </c:pt>
                <c:pt idx="285">
                  <c:v>-4.334701106912797E-3</c:v>
                </c:pt>
                <c:pt idx="286">
                  <c:v>-4.3348212638046144E-3</c:v>
                </c:pt>
                <c:pt idx="287">
                  <c:v>-4.334941420696431E-3</c:v>
                </c:pt>
                <c:pt idx="288">
                  <c:v>-4.3357825189391502E-3</c:v>
                </c:pt>
                <c:pt idx="289">
                  <c:v>-4.3379453429918556E-3</c:v>
                </c:pt>
                <c:pt idx="290">
                  <c:v>-4.3389065981263922E-3</c:v>
                </c:pt>
                <c:pt idx="291">
                  <c:v>-4.3500811890653723E-3</c:v>
                </c:pt>
                <c:pt idx="292">
                  <c:v>-4.3500811890653723E-3</c:v>
                </c:pt>
                <c:pt idx="293">
                  <c:v>-4.3501412675112806E-3</c:v>
                </c:pt>
                <c:pt idx="294">
                  <c:v>-4.3502013459571897E-3</c:v>
                </c:pt>
                <c:pt idx="295">
                  <c:v>-4.3614960937879864E-3</c:v>
                </c:pt>
                <c:pt idx="296">
                  <c:v>-4.3616162506798038E-3</c:v>
                </c:pt>
                <c:pt idx="297">
                  <c:v>-4.3635387609488752E-3</c:v>
                </c:pt>
                <c:pt idx="298">
                  <c:v>-4.3635387609488752E-3</c:v>
                </c:pt>
                <c:pt idx="299">
                  <c:v>-4.3645000160834118E-3</c:v>
                </c:pt>
                <c:pt idx="300">
                  <c:v>-4.3646201729752284E-3</c:v>
                </c:pt>
                <c:pt idx="301">
                  <c:v>-4.3655814281097641E-3</c:v>
                </c:pt>
                <c:pt idx="302">
                  <c:v>-4.3657015850015815E-3</c:v>
                </c:pt>
                <c:pt idx="303">
                  <c:v>-4.3666628401361172E-3</c:v>
                </c:pt>
                <c:pt idx="304">
                  <c:v>-4.3717094295924316E-3</c:v>
                </c:pt>
                <c:pt idx="305">
                  <c:v>-4.3718295864842481E-3</c:v>
                </c:pt>
                <c:pt idx="306">
                  <c:v>-4.3729109985106013E-3</c:v>
                </c:pt>
                <c:pt idx="307">
                  <c:v>-4.3820429222886925E-3</c:v>
                </c:pt>
                <c:pt idx="308">
                  <c:v>-4.3820429222886925E-3</c:v>
                </c:pt>
                <c:pt idx="309">
                  <c:v>-4.3821030007346008E-3</c:v>
                </c:pt>
                <c:pt idx="310">
                  <c:v>-4.3821630791805099E-3</c:v>
                </c:pt>
                <c:pt idx="311">
                  <c:v>-4.3831243343150457E-3</c:v>
                </c:pt>
                <c:pt idx="312">
                  <c:v>-4.3840855894495814E-3</c:v>
                </c:pt>
                <c:pt idx="313">
                  <c:v>-4.3851670014759345E-3</c:v>
                </c:pt>
                <c:pt idx="314">
                  <c:v>-4.3862484135022877E-3</c:v>
                </c:pt>
                <c:pt idx="315">
                  <c:v>-4.3862484135022877E-3</c:v>
                </c:pt>
                <c:pt idx="316">
                  <c:v>-4.3872096686368234E-3</c:v>
                </c:pt>
                <c:pt idx="317">
                  <c:v>-4.3872096686368234E-3</c:v>
                </c:pt>
                <c:pt idx="318">
                  <c:v>-4.3872096686368234E-3</c:v>
                </c:pt>
                <c:pt idx="319">
                  <c:v>-4.3873298255286408E-3</c:v>
                </c:pt>
                <c:pt idx="320">
                  <c:v>-4.3882910806631766E-3</c:v>
                </c:pt>
                <c:pt idx="321">
                  <c:v>-4.3892523357977123E-3</c:v>
                </c:pt>
                <c:pt idx="322">
                  <c:v>-4.3893724926895297E-3</c:v>
                </c:pt>
                <c:pt idx="323">
                  <c:v>-4.3893724926895297E-3</c:v>
                </c:pt>
                <c:pt idx="324">
                  <c:v>-4.3912950029586012E-3</c:v>
                </c:pt>
                <c:pt idx="325">
                  <c:v>-4.3914151598504186E-3</c:v>
                </c:pt>
                <c:pt idx="326">
                  <c:v>-4.3923764149849543E-3</c:v>
                </c:pt>
                <c:pt idx="327">
                  <c:v>-4.3923764149849543E-3</c:v>
                </c:pt>
                <c:pt idx="328">
                  <c:v>-4.3964617493067321E-3</c:v>
                </c:pt>
                <c:pt idx="329">
                  <c:v>-4.4006672405203263E-3</c:v>
                </c:pt>
                <c:pt idx="330">
                  <c:v>-4.4129232434856605E-3</c:v>
                </c:pt>
                <c:pt idx="331">
                  <c:v>-4.4232567361819214E-3</c:v>
                </c:pt>
                <c:pt idx="332">
                  <c:v>-4.4252994033428103E-3</c:v>
                </c:pt>
                <c:pt idx="333">
                  <c:v>-4.5676853201459481E-3</c:v>
                </c:pt>
                <c:pt idx="334">
                  <c:v>-4.5800614800030988E-3</c:v>
                </c:pt>
                <c:pt idx="335">
                  <c:v>-4.5810227351376345E-3</c:v>
                </c:pt>
                <c:pt idx="336">
                  <c:v>-4.6046936428255818E-3</c:v>
                </c:pt>
                <c:pt idx="337">
                  <c:v>-4.6078177220128238E-3</c:v>
                </c:pt>
                <c:pt idx="338">
                  <c:v>-4.6087789771473596E-3</c:v>
                </c:pt>
                <c:pt idx="339">
                  <c:v>-4.6098603891737127E-3</c:v>
                </c:pt>
                <c:pt idx="340">
                  <c:v>-4.6109418012000658E-3</c:v>
                </c:pt>
                <c:pt idx="341">
                  <c:v>-4.6159883906563793E-3</c:v>
                </c:pt>
                <c:pt idx="342">
                  <c:v>-4.6211551370045102E-3</c:v>
                </c:pt>
                <c:pt idx="343">
                  <c:v>-4.6212752938963276E-3</c:v>
                </c:pt>
                <c:pt idx="344">
                  <c:v>-4.622116392139046E-3</c:v>
                </c:pt>
                <c:pt idx="345">
                  <c:v>-4.6222365490308634E-3</c:v>
                </c:pt>
                <c:pt idx="346">
                  <c:v>-4.6231978041653991E-3</c:v>
                </c:pt>
                <c:pt idx="347">
                  <c:v>-4.6233179610572165E-3</c:v>
                </c:pt>
                <c:pt idx="348">
                  <c:v>-4.6242792161917522E-3</c:v>
                </c:pt>
                <c:pt idx="349">
                  <c:v>-4.6263218833526411E-3</c:v>
                </c:pt>
                <c:pt idx="350">
                  <c:v>-4.6294459625398831E-3</c:v>
                </c:pt>
                <c:pt idx="351">
                  <c:v>-4.6304072176744189E-3</c:v>
                </c:pt>
                <c:pt idx="352">
                  <c:v>-4.6305273745662354E-3</c:v>
                </c:pt>
                <c:pt idx="353">
                  <c:v>-4.6313684728089546E-3</c:v>
                </c:pt>
                <c:pt idx="354">
                  <c:v>-4.631488629700772E-3</c:v>
                </c:pt>
                <c:pt idx="355">
                  <c:v>-4.6418221223970329E-3</c:v>
                </c:pt>
                <c:pt idx="356">
                  <c:v>-4.6437446326661053E-3</c:v>
                </c:pt>
                <c:pt idx="357">
                  <c:v>-4.6438647895579218E-3</c:v>
                </c:pt>
                <c:pt idx="358">
                  <c:v>-4.6457872998269941E-3</c:v>
                </c:pt>
                <c:pt idx="359">
                  <c:v>-4.6458473782729024E-3</c:v>
                </c:pt>
                <c:pt idx="360">
                  <c:v>-4.6468687118533473E-3</c:v>
                </c:pt>
                <c:pt idx="361">
                  <c:v>-4.6490315359060527E-3</c:v>
                </c:pt>
                <c:pt idx="362">
                  <c:v>-4.6498726341487719E-3</c:v>
                </c:pt>
                <c:pt idx="363">
                  <c:v>-4.6499927910405884E-3</c:v>
                </c:pt>
                <c:pt idx="364">
                  <c:v>-4.6572022045496082E-3</c:v>
                </c:pt>
                <c:pt idx="365">
                  <c:v>-4.6683767954885892E-3</c:v>
                </c:pt>
                <c:pt idx="366">
                  <c:v>-4.683877034532981E-3</c:v>
                </c:pt>
                <c:pt idx="367">
                  <c:v>-4.6839971914247984E-3</c:v>
                </c:pt>
                <c:pt idx="368">
                  <c:v>-4.6849584465593341E-3</c:v>
                </c:pt>
                <c:pt idx="369">
                  <c:v>-4.6950516254719611E-3</c:v>
                </c:pt>
                <c:pt idx="370">
                  <c:v>-4.6981757046592031E-3</c:v>
                </c:pt>
                <c:pt idx="371">
                  <c:v>-4.6981757046592031E-3</c:v>
                </c:pt>
                <c:pt idx="372">
                  <c:v>-4.6984160184428371E-3</c:v>
                </c:pt>
                <c:pt idx="373">
                  <c:v>-4.6991369597937389E-3</c:v>
                </c:pt>
                <c:pt idx="374">
                  <c:v>-4.6992571166855563E-3</c:v>
                </c:pt>
                <c:pt idx="375">
                  <c:v>-4.6993772735773728E-3</c:v>
                </c:pt>
                <c:pt idx="376">
                  <c:v>-4.7003385287119094E-3</c:v>
                </c:pt>
                <c:pt idx="377">
                  <c:v>-4.7034626078991506E-3</c:v>
                </c:pt>
                <c:pt idx="378">
                  <c:v>-4.7097107662736346E-3</c:v>
                </c:pt>
                <c:pt idx="379">
                  <c:v>-4.7105518645163538E-3</c:v>
                </c:pt>
                <c:pt idx="380">
                  <c:v>-4.7106720214081703E-3</c:v>
                </c:pt>
                <c:pt idx="381">
                  <c:v>-4.7228078674816871E-3</c:v>
                </c:pt>
                <c:pt idx="382">
                  <c:v>-4.7229280243735036E-3</c:v>
                </c:pt>
                <c:pt idx="383">
                  <c:v>-4.7270133586952813E-3</c:v>
                </c:pt>
                <c:pt idx="384">
                  <c:v>-4.7271335155870987E-3</c:v>
                </c:pt>
                <c:pt idx="385">
                  <c:v>-4.7353041842306542E-3</c:v>
                </c:pt>
                <c:pt idx="386">
                  <c:v>-4.7373468513915431E-3</c:v>
                </c:pt>
                <c:pt idx="387">
                  <c:v>-4.7403507736869677E-3</c:v>
                </c:pt>
                <c:pt idx="388">
                  <c:v>-4.7433546959823932E-3</c:v>
                </c:pt>
                <c:pt idx="389">
                  <c:v>-4.7434748528742098E-3</c:v>
                </c:pt>
                <c:pt idx="390">
                  <c:v>-4.7496028543568764E-3</c:v>
                </c:pt>
                <c:pt idx="391">
                  <c:v>-4.7496028543568764E-3</c:v>
                </c:pt>
                <c:pt idx="392">
                  <c:v>-4.7505641094914121E-3</c:v>
                </c:pt>
                <c:pt idx="393">
                  <c:v>-4.7505641094914121E-3</c:v>
                </c:pt>
                <c:pt idx="394">
                  <c:v>-4.7506842663832295E-3</c:v>
                </c:pt>
                <c:pt idx="395">
                  <c:v>-4.7516455215177653E-3</c:v>
                </c:pt>
                <c:pt idx="396">
                  <c:v>-4.7517055999636735E-3</c:v>
                </c:pt>
                <c:pt idx="397">
                  <c:v>-4.752606776652301E-3</c:v>
                </c:pt>
                <c:pt idx="398">
                  <c:v>-4.7527269335441184E-3</c:v>
                </c:pt>
                <c:pt idx="399">
                  <c:v>-4.7547696007050073E-3</c:v>
                </c:pt>
                <c:pt idx="400">
                  <c:v>-4.7548897575968247E-3</c:v>
                </c:pt>
                <c:pt idx="401">
                  <c:v>-4.7577735230004319E-3</c:v>
                </c:pt>
                <c:pt idx="402">
                  <c:v>-4.7578936798922493E-3</c:v>
                </c:pt>
                <c:pt idx="403">
                  <c:v>-4.7651030934012691E-3</c:v>
                </c:pt>
                <c:pt idx="404">
                  <c:v>-4.7660643485358048E-3</c:v>
                </c:pt>
                <c:pt idx="405">
                  <c:v>-4.7661845054276213E-3</c:v>
                </c:pt>
                <c:pt idx="406">
                  <c:v>-4.7670256036703405E-3</c:v>
                </c:pt>
                <c:pt idx="407">
                  <c:v>-4.7681070156966937E-3</c:v>
                </c:pt>
                <c:pt idx="408">
                  <c:v>-4.7773590963666023E-3</c:v>
                </c:pt>
                <c:pt idx="409">
                  <c:v>-4.7784405083929555E-3</c:v>
                </c:pt>
                <c:pt idx="410">
                  <c:v>-4.7794017635274912E-3</c:v>
                </c:pt>
                <c:pt idx="411">
                  <c:v>-4.791777923384641E-3</c:v>
                </c:pt>
                <c:pt idx="412">
                  <c:v>-4.9722535748937657E-3</c:v>
                </c:pt>
                <c:pt idx="413">
                  <c:v>-4.9742962420546545E-3</c:v>
                </c:pt>
                <c:pt idx="414">
                  <c:v>-4.9752574971891911E-3</c:v>
                </c:pt>
                <c:pt idx="415">
                  <c:v>-4.9753776540810077E-3</c:v>
                </c:pt>
                <c:pt idx="416">
                  <c:v>-4.9774203212418966E-3</c:v>
                </c:pt>
                <c:pt idx="417">
                  <c:v>-4.9794629884027854E-3</c:v>
                </c:pt>
                <c:pt idx="418">
                  <c:v>-4.9855909898854521E-3</c:v>
                </c:pt>
                <c:pt idx="419">
                  <c:v>-4.990757736233583E-3</c:v>
                </c:pt>
                <c:pt idx="420">
                  <c:v>-4.9990485617689559E-3</c:v>
                </c:pt>
                <c:pt idx="421">
                  <c:v>-5.0020524840643805E-3</c:v>
                </c:pt>
                <c:pt idx="422">
                  <c:v>-5.002172640956197E-3</c:v>
                </c:pt>
                <c:pt idx="423">
                  <c:v>-5.0031338960907336E-3</c:v>
                </c:pt>
                <c:pt idx="424">
                  <c:v>-5.0042153081170868E-3</c:v>
                </c:pt>
                <c:pt idx="425">
                  <c:v>-5.0083006424388645E-3</c:v>
                </c:pt>
                <c:pt idx="426">
                  <c:v>-5.0175527231087723E-3</c:v>
                </c:pt>
                <c:pt idx="427">
                  <c:v>-5.0205566454041978E-3</c:v>
                </c:pt>
                <c:pt idx="428">
                  <c:v>-5.0206768022960143E-3</c:v>
                </c:pt>
                <c:pt idx="429">
                  <c:v>-5.0287273140477533E-3</c:v>
                </c:pt>
                <c:pt idx="430">
                  <c:v>-5.0319715501268118E-3</c:v>
                </c:pt>
                <c:pt idx="431">
                  <c:v>-5.032812648369531E-3</c:v>
                </c:pt>
                <c:pt idx="432">
                  <c:v>-5.0360568844485896E-3</c:v>
                </c:pt>
                <c:pt idx="433">
                  <c:v>-5.0379793947176619E-3</c:v>
                </c:pt>
                <c:pt idx="434">
                  <c:v>-5.0463903771448514E-3</c:v>
                </c:pt>
                <c:pt idx="435">
                  <c:v>-5.0534796337620537E-3</c:v>
                </c:pt>
                <c:pt idx="436">
                  <c:v>-5.0597277921365378E-3</c:v>
                </c:pt>
                <c:pt idx="437">
                  <c:v>-5.0606890472710735E-3</c:v>
                </c:pt>
                <c:pt idx="438">
                  <c:v>-5.0647743815928513E-3</c:v>
                </c:pt>
                <c:pt idx="439">
                  <c:v>-5.0677783038882759E-3</c:v>
                </c:pt>
                <c:pt idx="440">
                  <c:v>-5.068859715914629E-3</c:v>
                </c:pt>
                <c:pt idx="441">
                  <c:v>-5.0729450502364068E-3</c:v>
                </c:pt>
                <c:pt idx="442">
                  <c:v>-5.0749877173972956E-3</c:v>
                </c:pt>
                <c:pt idx="443">
                  <c:v>-5.075107874289113E-3</c:v>
                </c:pt>
                <c:pt idx="444">
                  <c:v>-5.0843599549590208E-3</c:v>
                </c:pt>
                <c:pt idx="445">
                  <c:v>-5.0862824652280932E-3</c:v>
                </c:pt>
                <c:pt idx="446">
                  <c:v>-5.0862824652280932E-3</c:v>
                </c:pt>
                <c:pt idx="447">
                  <c:v>-5.0863425436740014E-3</c:v>
                </c:pt>
                <c:pt idx="448">
                  <c:v>-5.0863425436740014E-3</c:v>
                </c:pt>
                <c:pt idx="449">
                  <c:v>-5.0955345458980018E-3</c:v>
                </c:pt>
                <c:pt idx="450">
                  <c:v>-5.0956547027898183E-3</c:v>
                </c:pt>
                <c:pt idx="451">
                  <c:v>-5.0976973699507072E-3</c:v>
                </c:pt>
                <c:pt idx="452">
                  <c:v>-5.1008214491379492E-3</c:v>
                </c:pt>
                <c:pt idx="453">
                  <c:v>-5.101782704272485E-3</c:v>
                </c:pt>
                <c:pt idx="454">
                  <c:v>-5.1140387072378182E-3</c:v>
                </c:pt>
                <c:pt idx="455">
                  <c:v>-5.1149999623723548E-3</c:v>
                </c:pt>
                <c:pt idx="456">
                  <c:v>-5.1150600408182631E-3</c:v>
                </c:pt>
                <c:pt idx="457">
                  <c:v>-5.1160813743987071E-3</c:v>
                </c:pt>
                <c:pt idx="458">
                  <c:v>-5.1170426295332437E-3</c:v>
                </c:pt>
                <c:pt idx="459">
                  <c:v>-5.1202868656123023E-3</c:v>
                </c:pt>
                <c:pt idx="460">
                  <c:v>-5.1253334550686157E-3</c:v>
                </c:pt>
                <c:pt idx="461">
                  <c:v>-5.1264148670949689E-3</c:v>
                </c:pt>
                <c:pt idx="462">
                  <c:v>-5.1294187893903935E-3</c:v>
                </c:pt>
                <c:pt idx="463">
                  <c:v>-5.1315816134430998E-3</c:v>
                </c:pt>
                <c:pt idx="464">
                  <c:v>-5.1345855357385244E-3</c:v>
                </c:pt>
                <c:pt idx="465">
                  <c:v>-5.1582564434264726E-3</c:v>
                </c:pt>
                <c:pt idx="466">
                  <c:v>-5.1593378554528248E-3</c:v>
                </c:pt>
                <c:pt idx="467">
                  <c:v>-5.1654658569354923E-3</c:v>
                </c:pt>
                <c:pt idx="468">
                  <c:v>-5.3438988412837273E-3</c:v>
                </c:pt>
                <c:pt idx="469">
                  <c:v>-5.3500268427663948E-3</c:v>
                </c:pt>
                <c:pt idx="470">
                  <c:v>-5.3551935891145248E-3</c:v>
                </c:pt>
                <c:pt idx="471">
                  <c:v>-5.3633642577580803E-3</c:v>
                </c:pt>
                <c:pt idx="472">
                  <c:v>-5.3634844146498977E-3</c:v>
                </c:pt>
                <c:pt idx="473">
                  <c:v>-5.3686511609980286E-3</c:v>
                </c:pt>
                <c:pt idx="474">
                  <c:v>-5.381988575989715E-3</c:v>
                </c:pt>
                <c:pt idx="475">
                  <c:v>-5.3943647358468648E-3</c:v>
                </c:pt>
                <c:pt idx="476">
                  <c:v>-5.401453992464068E-3</c:v>
                </c:pt>
                <c:pt idx="477">
                  <c:v>-5.4025354044904203E-3</c:v>
                </c:pt>
                <c:pt idx="478">
                  <c:v>-5.4056594836776623E-3</c:v>
                </c:pt>
                <c:pt idx="479">
                  <c:v>-5.4087835628649043E-3</c:v>
                </c:pt>
                <c:pt idx="480">
                  <c:v>-5.4210395658302376E-3</c:v>
                </c:pt>
                <c:pt idx="481">
                  <c:v>-5.4241636450174796E-3</c:v>
                </c:pt>
                <c:pt idx="482">
                  <c:v>-5.4251249001520153E-3</c:v>
                </c:pt>
                <c:pt idx="483">
                  <c:v>-5.4660984002616103E-3</c:v>
                </c:pt>
                <c:pt idx="484">
                  <c:v>-5.4712050681638329E-3</c:v>
                </c:pt>
                <c:pt idx="485">
                  <c:v>-5.4712651466097412E-3</c:v>
                </c:pt>
                <c:pt idx="486">
                  <c:v>-5.4713252250556494E-3</c:v>
                </c:pt>
                <c:pt idx="487">
                  <c:v>-5.4713853035015577E-3</c:v>
                </c:pt>
                <c:pt idx="488">
                  <c:v>-5.4714453819474668E-3</c:v>
                </c:pt>
                <c:pt idx="489">
                  <c:v>-5.7536338423796766E-3</c:v>
                </c:pt>
                <c:pt idx="490">
                  <c:v>-5.8336583323297941E-3</c:v>
                </c:pt>
                <c:pt idx="491">
                  <c:v>-5.8336583323297941E-3</c:v>
                </c:pt>
                <c:pt idx="492">
                  <c:v>-5.8336583323297941E-3</c:v>
                </c:pt>
                <c:pt idx="493">
                  <c:v>-5.8768547349380036E-3</c:v>
                </c:pt>
                <c:pt idx="494">
                  <c:v>-5.9056323105281736E-3</c:v>
                </c:pt>
                <c:pt idx="495">
                  <c:v>-6.1365738566004358E-3</c:v>
                </c:pt>
                <c:pt idx="496">
                  <c:v>-6.2155169345242001E-3</c:v>
                </c:pt>
                <c:pt idx="497">
                  <c:v>-6.2155169345242001E-3</c:v>
                </c:pt>
                <c:pt idx="498">
                  <c:v>-6.2156370914160175E-3</c:v>
                </c:pt>
                <c:pt idx="499">
                  <c:v>-6.2156370914160175E-3</c:v>
                </c:pt>
                <c:pt idx="500">
                  <c:v>-6.2515640020692981E-3</c:v>
                </c:pt>
                <c:pt idx="501">
                  <c:v>-6.2515640020692981E-3</c:v>
                </c:pt>
                <c:pt idx="502">
                  <c:v>-6.256730748417429E-3</c:v>
                </c:pt>
                <c:pt idx="503">
                  <c:v>-6.2567908268633381E-3</c:v>
                </c:pt>
                <c:pt idx="504">
                  <c:v>-6.2568509053092464E-3</c:v>
                </c:pt>
                <c:pt idx="505">
                  <c:v>-6.482445469695652E-3</c:v>
                </c:pt>
                <c:pt idx="506">
                  <c:v>-6.4968042182677824E-3</c:v>
                </c:pt>
                <c:pt idx="507">
                  <c:v>-6.615278913599339E-3</c:v>
                </c:pt>
                <c:pt idx="508">
                  <c:v>-6.6153389920452473E-3</c:v>
                </c:pt>
                <c:pt idx="509">
                  <c:v>-6.6153990704911556E-3</c:v>
                </c:pt>
                <c:pt idx="510">
                  <c:v>-6.8705522302645421E-3</c:v>
                </c:pt>
                <c:pt idx="511">
                  <c:v>-6.8706123087104495E-3</c:v>
                </c:pt>
                <c:pt idx="512">
                  <c:v>-6.8808256445148947E-3</c:v>
                </c:pt>
                <c:pt idx="513">
                  <c:v>-6.9220394584081236E-3</c:v>
                </c:pt>
                <c:pt idx="514">
                  <c:v>-6.956404329467784E-3</c:v>
                </c:pt>
                <c:pt idx="515">
                  <c:v>-6.9565244863596006E-3</c:v>
                </c:pt>
                <c:pt idx="516">
                  <c:v>-6.9617513111536397E-3</c:v>
                </c:pt>
                <c:pt idx="517">
                  <c:v>-7.0050678706536657E-3</c:v>
                </c:pt>
                <c:pt idx="518">
                  <c:v>-7.063764512306267E-3</c:v>
                </c:pt>
                <c:pt idx="519">
                  <c:v>-7.0638245907521761E-3</c:v>
                </c:pt>
                <c:pt idx="520">
                  <c:v>-7.0709739258152868E-3</c:v>
                </c:pt>
                <c:pt idx="521">
                  <c:v>-7.2527112246884903E-3</c:v>
                </c:pt>
                <c:pt idx="522">
                  <c:v>-7.2959677057426089E-3</c:v>
                </c:pt>
                <c:pt idx="523">
                  <c:v>-7.3526817586802296E-3</c:v>
                </c:pt>
                <c:pt idx="524">
                  <c:v>-7.352741837126137E-3</c:v>
                </c:pt>
                <c:pt idx="525">
                  <c:v>-7.3528019155720461E-3</c:v>
                </c:pt>
                <c:pt idx="526">
                  <c:v>-7.3862055314971708E-3</c:v>
                </c:pt>
                <c:pt idx="527">
                  <c:v>-7.6369729647192373E-3</c:v>
                </c:pt>
                <c:pt idx="528">
                  <c:v>-7.6400970439064776E-3</c:v>
                </c:pt>
                <c:pt idx="529">
                  <c:v>-7.6400970439064776E-3</c:v>
                </c:pt>
                <c:pt idx="530">
                  <c:v>-7.6401571223523868E-3</c:v>
                </c:pt>
                <c:pt idx="531">
                  <c:v>-7.6401571223523868E-3</c:v>
                </c:pt>
                <c:pt idx="532">
                  <c:v>-7.6402172007982959E-3</c:v>
                </c:pt>
                <c:pt idx="533">
                  <c:v>-7.6402172007982959E-3</c:v>
                </c:pt>
                <c:pt idx="534">
                  <c:v>-7.6761441114515765E-3</c:v>
                </c:pt>
                <c:pt idx="535">
                  <c:v>-7.6762041898974856E-3</c:v>
                </c:pt>
                <c:pt idx="536">
                  <c:v>-7.676264268343393E-3</c:v>
                </c:pt>
                <c:pt idx="537">
                  <c:v>-7.7397071072227656E-3</c:v>
                </c:pt>
                <c:pt idx="538">
                  <c:v>-7.7397671856686747E-3</c:v>
                </c:pt>
                <c:pt idx="539">
                  <c:v>-7.7398272641145838E-3</c:v>
                </c:pt>
                <c:pt idx="540">
                  <c:v>-7.7484785603254072E-3</c:v>
                </c:pt>
                <c:pt idx="541">
                  <c:v>-7.751482482620831E-3</c:v>
                </c:pt>
                <c:pt idx="542">
                  <c:v>-7.7730506447019811E-3</c:v>
                </c:pt>
                <c:pt idx="543">
                  <c:v>-7.77515339030878E-3</c:v>
                </c:pt>
                <c:pt idx="544">
                  <c:v>-8.0422621608179558E-3</c:v>
                </c:pt>
                <c:pt idx="545">
                  <c:v>-8.042322239263865E-3</c:v>
                </c:pt>
                <c:pt idx="546">
                  <c:v>-8.077588287012152E-3</c:v>
                </c:pt>
                <c:pt idx="547">
                  <c:v>-8.0776483654580612E-3</c:v>
                </c:pt>
                <c:pt idx="548">
                  <c:v>-8.0777084439039703E-3</c:v>
                </c:pt>
                <c:pt idx="549">
                  <c:v>-8.0796309541730418E-3</c:v>
                </c:pt>
                <c:pt idx="550">
                  <c:v>-8.0796910326189492E-3</c:v>
                </c:pt>
                <c:pt idx="551">
                  <c:v>-8.0805922093075775E-3</c:v>
                </c:pt>
                <c:pt idx="552">
                  <c:v>-8.0806522877534866E-3</c:v>
                </c:pt>
                <c:pt idx="553">
                  <c:v>-8.080712366199394E-3</c:v>
                </c:pt>
                <c:pt idx="554">
                  <c:v>-8.099937468890114E-3</c:v>
                </c:pt>
                <c:pt idx="555">
                  <c:v>-8.3817654586468716E-3</c:v>
                </c:pt>
                <c:pt idx="556">
                  <c:v>-8.3848895378341136E-3</c:v>
                </c:pt>
                <c:pt idx="557">
                  <c:v>-8.3885543230345326E-3</c:v>
                </c:pt>
                <c:pt idx="558">
                  <c:v>-8.3885543230345326E-3</c:v>
                </c:pt>
                <c:pt idx="559">
                  <c:v>-8.3886144014804417E-3</c:v>
                </c:pt>
                <c:pt idx="560">
                  <c:v>-8.3953431874221919E-3</c:v>
                </c:pt>
                <c:pt idx="561">
                  <c:v>-8.395403265868101E-3</c:v>
                </c:pt>
                <c:pt idx="562">
                  <c:v>-8.3954633443140102E-3</c:v>
                </c:pt>
                <c:pt idx="563">
                  <c:v>-8.4101224851156828E-3</c:v>
                </c:pt>
                <c:pt idx="564">
                  <c:v>-8.4101825635615919E-3</c:v>
                </c:pt>
                <c:pt idx="565">
                  <c:v>-8.4614294779215386E-3</c:v>
                </c:pt>
                <c:pt idx="566">
                  <c:v>-8.4614895563674478E-3</c:v>
                </c:pt>
                <c:pt idx="567">
                  <c:v>-8.4813755219631595E-3</c:v>
                </c:pt>
                <c:pt idx="568">
                  <c:v>-8.4814356004090687E-3</c:v>
                </c:pt>
                <c:pt idx="569">
                  <c:v>-8.5040250960706637E-3</c:v>
                </c:pt>
                <c:pt idx="570">
                  <c:v>-8.5070290183660875E-3</c:v>
                </c:pt>
                <c:pt idx="571">
                  <c:v>-8.5070290183660875E-3</c:v>
                </c:pt>
                <c:pt idx="572">
                  <c:v>-8.5101530975533295E-3</c:v>
                </c:pt>
                <c:pt idx="573">
                  <c:v>-8.5101530975533295E-3</c:v>
                </c:pt>
                <c:pt idx="574">
                  <c:v>-8.5231300418695654E-3</c:v>
                </c:pt>
                <c:pt idx="575">
                  <c:v>-8.5231901203154745E-3</c:v>
                </c:pt>
                <c:pt idx="576">
                  <c:v>-8.5232501987613819E-3</c:v>
                </c:pt>
                <c:pt idx="577">
                  <c:v>-8.8855232275896184E-3</c:v>
                </c:pt>
                <c:pt idx="578">
                  <c:v>-8.9208493537838145E-3</c:v>
                </c:pt>
                <c:pt idx="579">
                  <c:v>-9.1932450275329404E-3</c:v>
                </c:pt>
                <c:pt idx="580">
                  <c:v>-9.2345789983179858E-3</c:v>
                </c:pt>
                <c:pt idx="581">
                  <c:v>-9.2346390767638932E-3</c:v>
                </c:pt>
                <c:pt idx="582">
                  <c:v>-9.2390848817611223E-3</c:v>
                </c:pt>
                <c:pt idx="583">
                  <c:v>-9.2391449602070314E-3</c:v>
                </c:pt>
                <c:pt idx="584">
                  <c:v>-9.2544048854677902E-3</c:v>
                </c:pt>
                <c:pt idx="585">
                  <c:v>-9.2544649639136976E-3</c:v>
                </c:pt>
                <c:pt idx="586">
                  <c:v>-9.5932473203917124E-3</c:v>
                </c:pt>
                <c:pt idx="587">
                  <c:v>-9.595229909106693E-3</c:v>
                </c:pt>
                <c:pt idx="588">
                  <c:v>-9.5952899875526004E-3</c:v>
                </c:pt>
                <c:pt idx="589">
                  <c:v>-9.5953500659985095E-3</c:v>
                </c:pt>
                <c:pt idx="590">
                  <c:v>-9.5954101444444169E-3</c:v>
                </c:pt>
                <c:pt idx="591">
                  <c:v>-9.5990148511989268E-3</c:v>
                </c:pt>
                <c:pt idx="592">
                  <c:v>-9.6000361847793717E-3</c:v>
                </c:pt>
                <c:pt idx="593">
                  <c:v>-9.6000962632252808E-3</c:v>
                </c:pt>
                <c:pt idx="594">
                  <c:v>-9.9669352539425628E-3</c:v>
                </c:pt>
                <c:pt idx="595">
                  <c:v>-9.9669352539425628E-3</c:v>
                </c:pt>
                <c:pt idx="596">
                  <c:v>-9.9669953323884702E-3</c:v>
                </c:pt>
                <c:pt idx="597">
                  <c:v>-9.9670554108343794E-3</c:v>
                </c:pt>
                <c:pt idx="598">
                  <c:v>-9.9670554108343794E-3</c:v>
                </c:pt>
                <c:pt idx="599">
                  <c:v>-9.9900654556173332E-3</c:v>
                </c:pt>
                <c:pt idx="600">
                  <c:v>-9.9900654556173332E-3</c:v>
                </c:pt>
                <c:pt idx="601">
                  <c:v>-9.9901255340632423E-3</c:v>
                </c:pt>
                <c:pt idx="602">
                  <c:v>-9.9901255340632423E-3</c:v>
                </c:pt>
                <c:pt idx="603">
                  <c:v>-9.9901255340632423E-3</c:v>
                </c:pt>
                <c:pt idx="604">
                  <c:v>-9.9901255340632423E-3</c:v>
                </c:pt>
                <c:pt idx="605">
                  <c:v>-9.9901856125091514E-3</c:v>
                </c:pt>
                <c:pt idx="606">
                  <c:v>-9.9901856125091514E-3</c:v>
                </c:pt>
                <c:pt idx="607">
                  <c:v>-9.9901856125091514E-3</c:v>
                </c:pt>
                <c:pt idx="608">
                  <c:v>-9.9901856125091514E-3</c:v>
                </c:pt>
                <c:pt idx="609">
                  <c:v>-9.9902456909550588E-3</c:v>
                </c:pt>
                <c:pt idx="610">
                  <c:v>-9.990305769400968E-3</c:v>
                </c:pt>
                <c:pt idx="611">
                  <c:v>-9.9903658478468754E-3</c:v>
                </c:pt>
                <c:pt idx="612">
                  <c:v>-9.9943310252768366E-3</c:v>
                </c:pt>
                <c:pt idx="613">
                  <c:v>-9.9943911037227457E-3</c:v>
                </c:pt>
                <c:pt idx="614">
                  <c:v>-9.9944511821686531E-3</c:v>
                </c:pt>
                <c:pt idx="615">
                  <c:v>-9.9945112606145622E-3</c:v>
                </c:pt>
                <c:pt idx="616">
                  <c:v>-1.0017220913167974E-2</c:v>
                </c:pt>
                <c:pt idx="617">
                  <c:v>-1.0017220913167974E-2</c:v>
                </c:pt>
                <c:pt idx="618">
                  <c:v>-1.0017280991613883E-2</c:v>
                </c:pt>
                <c:pt idx="619">
                  <c:v>-1.0017280991613883E-2</c:v>
                </c:pt>
                <c:pt idx="620">
                  <c:v>-1.0017341070059792E-2</c:v>
                </c:pt>
                <c:pt idx="621">
                  <c:v>-1.0017341070059792E-2</c:v>
                </c:pt>
                <c:pt idx="622">
                  <c:v>-1.0018302325194328E-2</c:v>
                </c:pt>
                <c:pt idx="623">
                  <c:v>-1.0018362403640235E-2</c:v>
                </c:pt>
                <c:pt idx="624">
                  <c:v>-1.0027554405864236E-2</c:v>
                </c:pt>
                <c:pt idx="625">
                  <c:v>-1.0027554405864236E-2</c:v>
                </c:pt>
                <c:pt idx="626">
                  <c:v>-1.0027614484310145E-2</c:v>
                </c:pt>
                <c:pt idx="627">
                  <c:v>-1.0027614484310145E-2</c:v>
                </c:pt>
                <c:pt idx="628">
                  <c:v>-1.0027674562756052E-2</c:v>
                </c:pt>
                <c:pt idx="629">
                  <c:v>-1.0027674562756052E-2</c:v>
                </c:pt>
                <c:pt idx="630">
                  <c:v>-1.0327285772501726E-2</c:v>
                </c:pt>
                <c:pt idx="631">
                  <c:v>-1.0327285772501726E-2</c:v>
                </c:pt>
                <c:pt idx="632">
                  <c:v>-1.0327345850947635E-2</c:v>
                </c:pt>
                <c:pt idx="633">
                  <c:v>-1.0327345850947635E-2</c:v>
                </c:pt>
                <c:pt idx="634">
                  <c:v>-1.0332452518849858E-2</c:v>
                </c:pt>
                <c:pt idx="635">
                  <c:v>-1.0390608454489282E-2</c:v>
                </c:pt>
                <c:pt idx="636">
                  <c:v>-1.0390608454489282E-2</c:v>
                </c:pt>
                <c:pt idx="637">
                  <c:v>-1.0390728611381099E-2</c:v>
                </c:pt>
                <c:pt idx="638">
                  <c:v>-1.0390728611381099E-2</c:v>
                </c:pt>
                <c:pt idx="639">
                  <c:v>-1.0420767834335348E-2</c:v>
                </c:pt>
                <c:pt idx="640">
                  <c:v>-1.0689678958221779E-2</c:v>
                </c:pt>
                <c:pt idx="641">
                  <c:v>-1.0719477867392394E-2</c:v>
                </c:pt>
                <c:pt idx="642">
                  <c:v>-1.0720499200972839E-2</c:v>
                </c:pt>
                <c:pt idx="643">
                  <c:v>-1.0746212775821676E-2</c:v>
                </c:pt>
                <c:pt idx="644">
                  <c:v>-1.0746272854267583E-2</c:v>
                </c:pt>
                <c:pt idx="645">
                  <c:v>-1.0746332932713492E-2</c:v>
                </c:pt>
                <c:pt idx="646">
                  <c:v>-1.0749156619671192E-2</c:v>
                </c:pt>
                <c:pt idx="647">
                  <c:v>-1.07492166981171E-2</c:v>
                </c:pt>
                <c:pt idx="648">
                  <c:v>-1.0749276776563009E-2</c:v>
                </c:pt>
                <c:pt idx="649">
                  <c:v>-1.0749336855008918E-2</c:v>
                </c:pt>
                <c:pt idx="650">
                  <c:v>-1.0783161020055401E-2</c:v>
                </c:pt>
                <c:pt idx="651">
                  <c:v>-1.1147596872936342E-2</c:v>
                </c:pt>
                <c:pt idx="652">
                  <c:v>-1.1148618206516787E-2</c:v>
                </c:pt>
                <c:pt idx="653">
                  <c:v>-1.1483255150227115E-2</c:v>
                </c:pt>
                <c:pt idx="654">
                  <c:v>-1.1483315228673024E-2</c:v>
                </c:pt>
                <c:pt idx="655">
                  <c:v>-1.1483375307118932E-2</c:v>
                </c:pt>
                <c:pt idx="656">
                  <c:v>-1.1499236016838775E-2</c:v>
                </c:pt>
                <c:pt idx="657">
                  <c:v>-1.1499236016838775E-2</c:v>
                </c:pt>
                <c:pt idx="658">
                  <c:v>-1.1499296095284684E-2</c:v>
                </c:pt>
                <c:pt idx="659">
                  <c:v>-1.1499296095284684E-2</c:v>
                </c:pt>
                <c:pt idx="660">
                  <c:v>-1.1499356173730593E-2</c:v>
                </c:pt>
                <c:pt idx="661">
                  <c:v>-1.14994162521765E-2</c:v>
                </c:pt>
                <c:pt idx="662">
                  <c:v>-1.150025735041922E-2</c:v>
                </c:pt>
                <c:pt idx="663">
                  <c:v>-1.1501278683999664E-2</c:v>
                </c:pt>
                <c:pt idx="664">
                  <c:v>-1.1501338762445572E-2</c:v>
                </c:pt>
                <c:pt idx="665">
                  <c:v>-1.1501338762445572E-2</c:v>
                </c:pt>
                <c:pt idx="666">
                  <c:v>-1.1501338762445572E-2</c:v>
                </c:pt>
                <c:pt idx="667">
                  <c:v>-1.1521284806487194E-2</c:v>
                </c:pt>
                <c:pt idx="668">
                  <c:v>-1.1838499000884057E-2</c:v>
                </c:pt>
                <c:pt idx="669">
                  <c:v>-1.185237712188892E-2</c:v>
                </c:pt>
                <c:pt idx="670">
                  <c:v>-1.1852437200334829E-2</c:v>
                </c:pt>
                <c:pt idx="671">
                  <c:v>-1.1852497278780736E-2</c:v>
                </c:pt>
                <c:pt idx="672">
                  <c:v>-1.1852557357226646E-2</c:v>
                </c:pt>
                <c:pt idx="673">
                  <c:v>-1.1852617435672555E-2</c:v>
                </c:pt>
                <c:pt idx="674">
                  <c:v>-1.1852677514118462E-2</c:v>
                </c:pt>
                <c:pt idx="675">
                  <c:v>-1.2620359895937235E-2</c:v>
                </c:pt>
                <c:pt idx="676">
                  <c:v>-1.2620359895937235E-2</c:v>
                </c:pt>
                <c:pt idx="677">
                  <c:v>-1.2620359895937235E-2</c:v>
                </c:pt>
                <c:pt idx="678">
                  <c:v>-1.2620419974383144E-2</c:v>
                </c:pt>
                <c:pt idx="679">
                  <c:v>-1.2620419974383144E-2</c:v>
                </c:pt>
                <c:pt idx="680">
                  <c:v>-1.2620419974383144E-2</c:v>
                </c:pt>
                <c:pt idx="681">
                  <c:v>-1.3009427911640661E-2</c:v>
                </c:pt>
                <c:pt idx="682">
                  <c:v>-1.3009427911640661E-2</c:v>
                </c:pt>
                <c:pt idx="683">
                  <c:v>-1.3009427911640661E-2</c:v>
                </c:pt>
                <c:pt idx="684">
                  <c:v>-1.3256830951891851E-2</c:v>
                </c:pt>
                <c:pt idx="685">
                  <c:v>-1.325689103033776E-2</c:v>
                </c:pt>
                <c:pt idx="686">
                  <c:v>-1.329564162794874E-2</c:v>
                </c:pt>
                <c:pt idx="687">
                  <c:v>-1.3295701706394649E-2</c:v>
                </c:pt>
                <c:pt idx="688">
                  <c:v>-1.3337336069409237E-2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9D-47F6-AD82-E27EA5E184AD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9D-47F6-AD82-E27EA5E1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1056"/>
        <c:axId val="1"/>
      </c:scatterChart>
      <c:valAx>
        <c:axId val="84686105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10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07-4FC9-B78D-442D9A0BE4F2}"/>
            </c:ext>
          </c:extLst>
        </c:ser>
        <c:ser>
          <c:idx val="3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  <c:pt idx="681">
                  <c:v>-1.4751168229850009E-2</c:v>
                </c:pt>
                <c:pt idx="682">
                  <c:v>-1.3751168065937236E-2</c:v>
                </c:pt>
                <c:pt idx="683">
                  <c:v>-1.3751168065937236E-2</c:v>
                </c:pt>
                <c:pt idx="684">
                  <c:v>-1.3671603206603322E-2</c:v>
                </c:pt>
                <c:pt idx="685">
                  <c:v>-1.3531418480852153E-2</c:v>
                </c:pt>
                <c:pt idx="686">
                  <c:v>-1.3612448397907428E-2</c:v>
                </c:pt>
                <c:pt idx="687">
                  <c:v>-1.3572263946116436E-2</c:v>
                </c:pt>
                <c:pt idx="688">
                  <c:v>-1.7524440103443339E-2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07-4FC9-B78D-442D9A0BE4F2}"/>
            </c:ext>
          </c:extLst>
        </c:ser>
        <c:ser>
          <c:idx val="4"/>
          <c:order val="2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07-4FC9-B78D-442D9A0BE4F2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07-4FC9-B78D-442D9A0BE4F2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07-4FC9-B78D-442D9A0BE4F2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  <c:pt idx="681">
                  <c:v>116462</c:v>
                </c:pt>
                <c:pt idx="682">
                  <c:v>116462</c:v>
                </c:pt>
                <c:pt idx="683">
                  <c:v>116462</c:v>
                </c:pt>
                <c:pt idx="684">
                  <c:v>118521</c:v>
                </c:pt>
                <c:pt idx="685">
                  <c:v>118521.5</c:v>
                </c:pt>
                <c:pt idx="686">
                  <c:v>118844</c:v>
                </c:pt>
                <c:pt idx="687">
                  <c:v>118844.5</c:v>
                </c:pt>
                <c:pt idx="688">
                  <c:v>119191</c:v>
                </c:pt>
              </c:numCache>
            </c:numRef>
          </c:xVal>
          <c:yVal>
            <c:numRef>
              <c:f>'Active 1'!$O$21:$O$1701</c:f>
              <c:numCache>
                <c:formatCode>General</c:formatCode>
                <c:ptCount val="1681"/>
                <c:pt idx="0">
                  <c:v>9.8122002240873208E-4</c:v>
                </c:pt>
                <c:pt idx="1">
                  <c:v>9.8013861038237916E-4</c:v>
                </c:pt>
                <c:pt idx="2">
                  <c:v>9.3700228622007838E-4</c:v>
                </c:pt>
                <c:pt idx="3">
                  <c:v>4.7704170434462623E-4</c:v>
                </c:pt>
                <c:pt idx="4">
                  <c:v>-2.2593619123069571E-4</c:v>
                </c:pt>
                <c:pt idx="5">
                  <c:v>-1.0270221889745932E-3</c:v>
                </c:pt>
                <c:pt idx="6">
                  <c:v>-1.0300261112700178E-3</c:v>
                </c:pt>
                <c:pt idx="7">
                  <c:v>-1.0311075232963709E-3</c:v>
                </c:pt>
                <c:pt idx="8">
                  <c:v>-1.0320687784309067E-3</c:v>
                </c:pt>
                <c:pt idx="9">
                  <c:v>-1.319604220548973E-3</c:v>
                </c:pt>
                <c:pt idx="10">
                  <c:v>-1.319604220548973E-3</c:v>
                </c:pt>
                <c:pt idx="11">
                  <c:v>-1.3236895548707508E-3</c:v>
                </c:pt>
                <c:pt idx="12">
                  <c:v>-1.3236895548707508E-3</c:v>
                </c:pt>
                <c:pt idx="13">
                  <c:v>-1.6274461773841107E-3</c:v>
                </c:pt>
                <c:pt idx="14">
                  <c:v>-1.6555628900692876E-3</c:v>
                </c:pt>
                <c:pt idx="15">
                  <c:v>-1.6556830469611045E-3</c:v>
                </c:pt>
                <c:pt idx="16">
                  <c:v>-1.6566443020956403E-3</c:v>
                </c:pt>
                <c:pt idx="17">
                  <c:v>-1.6686599912773396E-3</c:v>
                </c:pt>
                <c:pt idx="18">
                  <c:v>-1.6727453255991173E-3</c:v>
                </c:pt>
                <c:pt idx="19">
                  <c:v>-1.6747879927600062E-3</c:v>
                </c:pt>
                <c:pt idx="20">
                  <c:v>-1.7281376527267518E-3</c:v>
                </c:pt>
                <c:pt idx="21">
                  <c:v>-1.7343858111012354E-3</c:v>
                </c:pt>
                <c:pt idx="22">
                  <c:v>-1.7682700545936275E-3</c:v>
                </c:pt>
                <c:pt idx="23">
                  <c:v>-1.7703127217545164E-3</c:v>
                </c:pt>
                <c:pt idx="24">
                  <c:v>-1.7743980560762942E-3</c:v>
                </c:pt>
                <c:pt idx="25">
                  <c:v>-2.0546039277935238E-3</c:v>
                </c:pt>
                <c:pt idx="26">
                  <c:v>-2.0566465949544126E-3</c:v>
                </c:pt>
                <c:pt idx="27">
                  <c:v>-2.0762321683205826E-3</c:v>
                </c:pt>
                <c:pt idx="28">
                  <c:v>-2.0771934234551184E-3</c:v>
                </c:pt>
                <c:pt idx="29">
                  <c:v>-2.0782748354814715E-3</c:v>
                </c:pt>
                <c:pt idx="30">
                  <c:v>-2.1512100688143867E-3</c:v>
                </c:pt>
                <c:pt idx="31">
                  <c:v>-2.1789663108241122E-3</c:v>
                </c:pt>
                <c:pt idx="32">
                  <c:v>-2.4858470125247141E-3</c:v>
                </c:pt>
                <c:pt idx="33">
                  <c:v>-2.4889710917119562E-3</c:v>
                </c:pt>
                <c:pt idx="34">
                  <c:v>-2.507355096159956E-3</c:v>
                </c:pt>
                <c:pt idx="35">
                  <c:v>-2.5228553352043483E-3</c:v>
                </c:pt>
                <c:pt idx="36">
                  <c:v>-2.5248980023652372E-3</c:v>
                </c:pt>
                <c:pt idx="37">
                  <c:v>-2.5351714166155902E-3</c:v>
                </c:pt>
                <c:pt idx="38">
                  <c:v>-2.5762650736170021E-3</c:v>
                </c:pt>
                <c:pt idx="39">
                  <c:v>-2.7865396342967412E-3</c:v>
                </c:pt>
                <c:pt idx="40">
                  <c:v>-2.7865997127426495E-3</c:v>
                </c:pt>
                <c:pt idx="41">
                  <c:v>-2.7937490478057605E-3</c:v>
                </c:pt>
                <c:pt idx="42">
                  <c:v>-2.7938091262516692E-3</c:v>
                </c:pt>
                <c:pt idx="43">
                  <c:v>-2.8215052898154865E-3</c:v>
                </c:pt>
                <c:pt idx="44">
                  <c:v>-2.8215653682613947E-3</c:v>
                </c:pt>
                <c:pt idx="45">
                  <c:v>-2.892457934433421E-3</c:v>
                </c:pt>
                <c:pt idx="46">
                  <c:v>-2.892457934433421E-3</c:v>
                </c:pt>
                <c:pt idx="47">
                  <c:v>-2.9078380165859963E-3</c:v>
                </c:pt>
                <c:pt idx="48">
                  <c:v>-2.9150474300950161E-3</c:v>
                </c:pt>
                <c:pt idx="49">
                  <c:v>-3.1829972988469124E-3</c:v>
                </c:pt>
                <c:pt idx="50">
                  <c:v>-3.1902067123559313E-3</c:v>
                </c:pt>
                <c:pt idx="51">
                  <c:v>-3.2137574631520621E-3</c:v>
                </c:pt>
                <c:pt idx="52">
                  <c:v>-3.215800130312951E-3</c:v>
                </c:pt>
                <c:pt idx="53">
                  <c:v>-3.2159202872047684E-3</c:v>
                </c:pt>
                <c:pt idx="54">
                  <c:v>-3.2167613854474876E-3</c:v>
                </c:pt>
                <c:pt idx="55">
                  <c:v>-3.2168815423393041E-3</c:v>
                </c:pt>
                <c:pt idx="56">
                  <c:v>-3.2178427974738398E-3</c:v>
                </c:pt>
                <c:pt idx="57">
                  <c:v>-3.2228893869301542E-3</c:v>
                </c:pt>
                <c:pt idx="58">
                  <c:v>-3.2230095438219707E-3</c:v>
                </c:pt>
                <c:pt idx="59">
                  <c:v>-3.2250522109828596E-3</c:v>
                </c:pt>
                <c:pt idx="60">
                  <c:v>-3.2321414676000628E-3</c:v>
                </c:pt>
                <c:pt idx="61">
                  <c:v>-3.2465602946181015E-3</c:v>
                </c:pt>
                <c:pt idx="62">
                  <c:v>-3.2465602946181015E-3</c:v>
                </c:pt>
                <c:pt idx="63">
                  <c:v>-3.2466804515099189E-3</c:v>
                </c:pt>
                <c:pt idx="64">
                  <c:v>-3.2476417066444547E-3</c:v>
                </c:pt>
                <c:pt idx="65">
                  <c:v>-3.2486029617789904E-3</c:v>
                </c:pt>
                <c:pt idx="66">
                  <c:v>-3.2487231186708078E-3</c:v>
                </c:pt>
                <c:pt idx="67">
                  <c:v>-3.2496843738053435E-3</c:v>
                </c:pt>
                <c:pt idx="68">
                  <c:v>-3.2589364544752522E-3</c:v>
                </c:pt>
                <c:pt idx="69">
                  <c:v>-3.2661458679842719E-3</c:v>
                </c:pt>
                <c:pt idx="70">
                  <c:v>-3.2672272800106242E-3</c:v>
                </c:pt>
                <c:pt idx="71">
                  <c:v>-3.2681885351451608E-3</c:v>
                </c:pt>
                <c:pt idx="72">
                  <c:v>-3.2723940263587551E-3</c:v>
                </c:pt>
                <c:pt idx="73">
                  <c:v>-3.2733552814932917E-3</c:v>
                </c:pt>
                <c:pt idx="74">
                  <c:v>-3.2857314413504415E-3</c:v>
                </c:pt>
                <c:pt idx="75">
                  <c:v>-3.3042356026902588E-3</c:v>
                </c:pt>
                <c:pt idx="76">
                  <c:v>-3.4547921881369521E-3</c:v>
                </c:pt>
                <c:pt idx="77">
                  <c:v>-3.4867539213602724E-3</c:v>
                </c:pt>
                <c:pt idx="78">
                  <c:v>-3.492881922842939E-3</c:v>
                </c:pt>
                <c:pt idx="79">
                  <c:v>-3.5073007498609785E-3</c:v>
                </c:pt>
                <c:pt idx="80">
                  <c:v>-3.5176342425572394E-3</c:v>
                </c:pt>
                <c:pt idx="81">
                  <c:v>-3.5258049112007949E-3</c:v>
                </c:pt>
                <c:pt idx="82">
                  <c:v>-3.5339755798443504E-3</c:v>
                </c:pt>
                <c:pt idx="83">
                  <c:v>-3.5340957367361679E-3</c:v>
                </c:pt>
                <c:pt idx="84">
                  <c:v>-3.5391423261924813E-3</c:v>
                </c:pt>
                <c:pt idx="85">
                  <c:v>-3.5441889156487948E-3</c:v>
                </c:pt>
                <c:pt idx="86">
                  <c:v>-3.5535611532105209E-3</c:v>
                </c:pt>
                <c:pt idx="87">
                  <c:v>-3.5554836634795924E-3</c:v>
                </c:pt>
                <c:pt idx="88">
                  <c:v>-3.5556038203714098E-3</c:v>
                </c:pt>
                <c:pt idx="89">
                  <c:v>-3.5557239772632263E-3</c:v>
                </c:pt>
                <c:pt idx="90">
                  <c:v>-3.5576464875322986E-3</c:v>
                </c:pt>
                <c:pt idx="91">
                  <c:v>-3.5607705667195406E-3</c:v>
                </c:pt>
                <c:pt idx="92">
                  <c:v>-3.5608907236113572E-3</c:v>
                </c:pt>
                <c:pt idx="93">
                  <c:v>-3.5628132338804295E-3</c:v>
                </c:pt>
                <c:pt idx="94">
                  <c:v>-3.5629333907722461E-3</c:v>
                </c:pt>
                <c:pt idx="95">
                  <c:v>-3.567859823336743E-3</c:v>
                </c:pt>
                <c:pt idx="96">
                  <c:v>-3.5689412353630962E-3</c:v>
                </c:pt>
                <c:pt idx="97">
                  <c:v>-3.5690613922549127E-3</c:v>
                </c:pt>
                <c:pt idx="98">
                  <c:v>-3.5708637456321676E-3</c:v>
                </c:pt>
                <c:pt idx="99">
                  <c:v>-3.570983902523985E-3</c:v>
                </c:pt>
                <c:pt idx="100">
                  <c:v>-3.5711040594158016E-3</c:v>
                </c:pt>
                <c:pt idx="101">
                  <c:v>-3.5720653145503382E-3</c:v>
                </c:pt>
                <c:pt idx="102">
                  <c:v>-3.5731467265766904E-3</c:v>
                </c:pt>
                <c:pt idx="103">
                  <c:v>-3.574107981711227E-3</c:v>
                </c:pt>
                <c:pt idx="104">
                  <c:v>-3.5781933160330048E-3</c:v>
                </c:pt>
                <c:pt idx="105">
                  <c:v>-3.5783134729248213E-3</c:v>
                </c:pt>
                <c:pt idx="106">
                  <c:v>-3.5954959084546515E-3</c:v>
                </c:pt>
                <c:pt idx="107">
                  <c:v>-3.5954959084546515E-3</c:v>
                </c:pt>
                <c:pt idx="108">
                  <c:v>-3.5965773204810047E-3</c:v>
                </c:pt>
                <c:pt idx="109">
                  <c:v>-3.5965773204810047E-3</c:v>
                </c:pt>
                <c:pt idx="110">
                  <c:v>-3.5977788893991744E-3</c:v>
                </c:pt>
                <c:pt idx="111">
                  <c:v>-3.5977788893991744E-3</c:v>
                </c:pt>
                <c:pt idx="112">
                  <c:v>-3.6048681460163767E-3</c:v>
                </c:pt>
                <c:pt idx="113">
                  <c:v>-3.6048681460163767E-3</c:v>
                </c:pt>
                <c:pt idx="114">
                  <c:v>-3.6049883029081941E-3</c:v>
                </c:pt>
                <c:pt idx="115">
                  <c:v>-3.6049883029081941E-3</c:v>
                </c:pt>
                <c:pt idx="116">
                  <c:v>-3.6058294011509133E-3</c:v>
                </c:pt>
                <c:pt idx="117">
                  <c:v>-3.6058294011509133E-3</c:v>
                </c:pt>
                <c:pt idx="118">
                  <c:v>-3.6059495580427299E-3</c:v>
                </c:pt>
                <c:pt idx="119">
                  <c:v>-3.6059495580427299E-3</c:v>
                </c:pt>
                <c:pt idx="120">
                  <c:v>-3.6060697149345473E-3</c:v>
                </c:pt>
                <c:pt idx="121">
                  <c:v>-3.6060697149345473E-3</c:v>
                </c:pt>
                <c:pt idx="122">
                  <c:v>-3.607030970069083E-3</c:v>
                </c:pt>
                <c:pt idx="123">
                  <c:v>-3.607030970069083E-3</c:v>
                </c:pt>
                <c:pt idx="124">
                  <c:v>-3.610155049256325E-3</c:v>
                </c:pt>
                <c:pt idx="125">
                  <c:v>-3.610155049256325E-3</c:v>
                </c:pt>
                <c:pt idx="126">
                  <c:v>-3.6109961474990434E-3</c:v>
                </c:pt>
                <c:pt idx="127">
                  <c:v>-3.6109961474990434E-3</c:v>
                </c:pt>
                <c:pt idx="128">
                  <c:v>-3.6112364612826782E-3</c:v>
                </c:pt>
                <c:pt idx="129">
                  <c:v>-3.6112364612826782E-3</c:v>
                </c:pt>
                <c:pt idx="130">
                  <c:v>-3.6130388146599322E-3</c:v>
                </c:pt>
                <c:pt idx="131">
                  <c:v>-3.6130388146599322E-3</c:v>
                </c:pt>
                <c:pt idx="132">
                  <c:v>-3.6131589715517496E-3</c:v>
                </c:pt>
                <c:pt idx="133">
                  <c:v>-3.6131589715517496E-3</c:v>
                </c:pt>
                <c:pt idx="134">
                  <c:v>-3.6182055610080631E-3</c:v>
                </c:pt>
                <c:pt idx="135">
                  <c:v>-3.6182055610080631E-3</c:v>
                </c:pt>
                <c:pt idx="136">
                  <c:v>-3.626496386543436E-3</c:v>
                </c:pt>
                <c:pt idx="137">
                  <c:v>-3.626496386543436E-3</c:v>
                </c:pt>
                <c:pt idx="138">
                  <c:v>-3.6274576416779718E-3</c:v>
                </c:pt>
                <c:pt idx="139">
                  <c:v>-3.6274576416779718E-3</c:v>
                </c:pt>
                <c:pt idx="140">
                  <c:v>-3.65112854936592E-3</c:v>
                </c:pt>
                <c:pt idx="141">
                  <c:v>-3.65112854936592E-3</c:v>
                </c:pt>
                <c:pt idx="142">
                  <c:v>-3.6522099613922722E-3</c:v>
                </c:pt>
                <c:pt idx="143">
                  <c:v>-3.6522099613922722E-3</c:v>
                </c:pt>
                <c:pt idx="144">
                  <c:v>-3.659419374901292E-3</c:v>
                </c:pt>
                <c:pt idx="145">
                  <c:v>-3.659419374901292E-3</c:v>
                </c:pt>
                <c:pt idx="146">
                  <c:v>-3.6645861212494229E-3</c:v>
                </c:pt>
                <c:pt idx="147">
                  <c:v>-3.6645861212494229E-3</c:v>
                </c:pt>
                <c:pt idx="148">
                  <c:v>-3.6666287884103118E-3</c:v>
                </c:pt>
                <c:pt idx="149">
                  <c:v>-3.6666287884103118E-3</c:v>
                </c:pt>
                <c:pt idx="150">
                  <c:v>-3.6686714555712006E-3</c:v>
                </c:pt>
                <c:pt idx="151">
                  <c:v>-3.6686714555712006E-3</c:v>
                </c:pt>
                <c:pt idx="152">
                  <c:v>-3.6707141227320895E-3</c:v>
                </c:pt>
                <c:pt idx="153">
                  <c:v>-3.6707141227320895E-3</c:v>
                </c:pt>
                <c:pt idx="154">
                  <c:v>-3.8491471070803253E-3</c:v>
                </c:pt>
                <c:pt idx="155">
                  <c:v>-3.8686125235546783E-3</c:v>
                </c:pt>
                <c:pt idx="156">
                  <c:v>-3.8913221761080899E-3</c:v>
                </c:pt>
                <c:pt idx="157">
                  <c:v>-3.9076635133952009E-3</c:v>
                </c:pt>
                <c:pt idx="158">
                  <c:v>-3.9109077494742604E-3</c:v>
                </c:pt>
                <c:pt idx="159">
                  <c:v>-3.9117488477169787E-3</c:v>
                </c:pt>
                <c:pt idx="160">
                  <c:v>-3.9117488477169787E-3</c:v>
                </c:pt>
                <c:pt idx="161">
                  <c:v>-3.9118690046087961E-3</c:v>
                </c:pt>
                <c:pt idx="162">
                  <c:v>-3.9137915148778684E-3</c:v>
                </c:pt>
                <c:pt idx="163">
                  <c:v>-3.913911671769685E-3</c:v>
                </c:pt>
                <c:pt idx="164">
                  <c:v>-3.9167954371732931E-3</c:v>
                </c:pt>
                <c:pt idx="165">
                  <c:v>-3.9168555156192013E-3</c:v>
                </c:pt>
                <c:pt idx="166">
                  <c:v>-3.9169155940651096E-3</c:v>
                </c:pt>
                <c:pt idx="167">
                  <c:v>-3.9283304987877245E-3</c:v>
                </c:pt>
                <c:pt idx="168">
                  <c:v>-3.933377088244038E-3</c:v>
                </c:pt>
                <c:pt idx="169">
                  <c:v>-3.9334972451358554E-3</c:v>
                </c:pt>
                <c:pt idx="170">
                  <c:v>-3.9344585002703911E-3</c:v>
                </c:pt>
                <c:pt idx="171">
                  <c:v>-3.9354197554049269E-3</c:v>
                </c:pt>
                <c:pt idx="172">
                  <c:v>-3.9374624225658158E-3</c:v>
                </c:pt>
                <c:pt idx="173">
                  <c:v>-3.937522501011724E-3</c:v>
                </c:pt>
                <c:pt idx="174">
                  <c:v>-3.9404663448612404E-3</c:v>
                </c:pt>
                <c:pt idx="175">
                  <c:v>-3.9405865017530578E-3</c:v>
                </c:pt>
                <c:pt idx="176">
                  <c:v>-3.9407066586448743E-3</c:v>
                </c:pt>
                <c:pt idx="177">
                  <c:v>-3.9416679137794109E-3</c:v>
                </c:pt>
                <c:pt idx="178">
                  <c:v>-3.9425690904680384E-3</c:v>
                </c:pt>
                <c:pt idx="179">
                  <c:v>-3.9437105809402998E-3</c:v>
                </c:pt>
                <c:pt idx="180">
                  <c:v>-3.9438307378321163E-3</c:v>
                </c:pt>
                <c:pt idx="181">
                  <c:v>-3.9446718360748355E-3</c:v>
                </c:pt>
                <c:pt idx="182">
                  <c:v>-3.9447919929666521E-3</c:v>
                </c:pt>
                <c:pt idx="183">
                  <c:v>-3.9456330912093713E-3</c:v>
                </c:pt>
                <c:pt idx="184">
                  <c:v>-3.9458734049930052E-3</c:v>
                </c:pt>
                <c:pt idx="185">
                  <c:v>-3.9468346601275409E-3</c:v>
                </c:pt>
                <c:pt idx="186">
                  <c:v>-3.9476757583702601E-3</c:v>
                </c:pt>
                <c:pt idx="187">
                  <c:v>-3.9507998375575022E-3</c:v>
                </c:pt>
                <c:pt idx="188">
                  <c:v>-3.9517610926920379E-3</c:v>
                </c:pt>
                <c:pt idx="189">
                  <c:v>-3.9518812495838553E-3</c:v>
                </c:pt>
                <c:pt idx="190">
                  <c:v>-3.9520014064756718E-3</c:v>
                </c:pt>
                <c:pt idx="191">
                  <c:v>-3.9551254856629138E-3</c:v>
                </c:pt>
                <c:pt idx="192">
                  <c:v>-3.9570479959319862E-3</c:v>
                </c:pt>
                <c:pt idx="193">
                  <c:v>-3.9632961543064693E-3</c:v>
                </c:pt>
                <c:pt idx="194">
                  <c:v>-3.9652186645755417E-3</c:v>
                </c:pt>
                <c:pt idx="195">
                  <c:v>-3.9653388214673582E-3</c:v>
                </c:pt>
                <c:pt idx="196">
                  <c:v>-3.966300076601894E-3</c:v>
                </c:pt>
                <c:pt idx="197">
                  <c:v>-3.966300076601894E-3</c:v>
                </c:pt>
                <c:pt idx="198">
                  <c:v>-3.9671411748446132E-3</c:v>
                </c:pt>
                <c:pt idx="199">
                  <c:v>-3.9672613317364306E-3</c:v>
                </c:pt>
                <c:pt idx="200">
                  <c:v>-3.9682225868709663E-3</c:v>
                </c:pt>
                <c:pt idx="201">
                  <c:v>-3.9724280780845606E-3</c:v>
                </c:pt>
                <c:pt idx="202">
                  <c:v>-3.9733893332190972E-3</c:v>
                </c:pt>
                <c:pt idx="203">
                  <c:v>-3.9743505883536329E-3</c:v>
                </c:pt>
                <c:pt idx="204">
                  <c:v>-3.9745909021372669E-3</c:v>
                </c:pt>
                <c:pt idx="205">
                  <c:v>-3.9755521572718026E-3</c:v>
                </c:pt>
                <c:pt idx="206">
                  <c:v>-3.9763932555145218E-3</c:v>
                </c:pt>
                <c:pt idx="207">
                  <c:v>-3.9766335692981557E-3</c:v>
                </c:pt>
                <c:pt idx="208">
                  <c:v>-3.9786762364590446E-3</c:v>
                </c:pt>
                <c:pt idx="209">
                  <c:v>-3.9795173347017638E-3</c:v>
                </c:pt>
                <c:pt idx="210">
                  <c:v>-3.9796374915935804E-3</c:v>
                </c:pt>
                <c:pt idx="211">
                  <c:v>-3.980598746728117E-3</c:v>
                </c:pt>
                <c:pt idx="212">
                  <c:v>-3.9826414138890058E-3</c:v>
                </c:pt>
                <c:pt idx="213">
                  <c:v>-3.9827615707808224E-3</c:v>
                </c:pt>
                <c:pt idx="214">
                  <c:v>-3.9836026690235416E-3</c:v>
                </c:pt>
                <c:pt idx="215">
                  <c:v>-3.9837228259153581E-3</c:v>
                </c:pt>
                <c:pt idx="216">
                  <c:v>-3.9846840810498947E-3</c:v>
                </c:pt>
                <c:pt idx="217">
                  <c:v>-3.9848042379417112E-3</c:v>
                </c:pt>
                <c:pt idx="218">
                  <c:v>-3.9898508273980247E-3</c:v>
                </c:pt>
                <c:pt idx="219">
                  <c:v>-3.9981416529333976E-3</c:v>
                </c:pt>
                <c:pt idx="220">
                  <c:v>-3.998261809825215E-3</c:v>
                </c:pt>
                <c:pt idx="221">
                  <c:v>-3.9991029080679334E-3</c:v>
                </c:pt>
                <c:pt idx="222">
                  <c:v>-3.9992230649597508E-3</c:v>
                </c:pt>
                <c:pt idx="223">
                  <c:v>-4.0052309095506E-3</c:v>
                </c:pt>
                <c:pt idx="224">
                  <c:v>-4.0053510664424174E-3</c:v>
                </c:pt>
                <c:pt idx="225">
                  <c:v>-4.0073937336033063E-3</c:v>
                </c:pt>
                <c:pt idx="226">
                  <c:v>-4.0103976558987309E-3</c:v>
                </c:pt>
                <c:pt idx="227">
                  <c:v>-4.0115992248169006E-3</c:v>
                </c:pt>
                <c:pt idx="228">
                  <c:v>-4.0227738157558816E-3</c:v>
                </c:pt>
                <c:pt idx="229">
                  <c:v>-4.0227738157558816E-3</c:v>
                </c:pt>
                <c:pt idx="230">
                  <c:v>-4.0258978949431236E-3</c:v>
                </c:pt>
                <c:pt idx="231">
                  <c:v>-4.0279405621040125E-3</c:v>
                </c:pt>
                <c:pt idx="232">
                  <c:v>-4.0331073084521425E-3</c:v>
                </c:pt>
                <c:pt idx="233">
                  <c:v>-4.0331073084521425E-3</c:v>
                </c:pt>
                <c:pt idx="234">
                  <c:v>-4.0340685635866791E-3</c:v>
                </c:pt>
                <c:pt idx="235">
                  <c:v>-4.0341887204784956E-3</c:v>
                </c:pt>
                <c:pt idx="236">
                  <c:v>-4.0351499756130314E-3</c:v>
                </c:pt>
                <c:pt idx="237">
                  <c:v>-4.0680729639708882E-3</c:v>
                </c:pt>
                <c:pt idx="238">
                  <c:v>-4.2248777077920647E-3</c:v>
                </c:pt>
                <c:pt idx="239">
                  <c:v>-4.2269203749529536E-3</c:v>
                </c:pt>
                <c:pt idx="240">
                  <c:v>-4.2310057092747313E-3</c:v>
                </c:pt>
                <c:pt idx="241">
                  <c:v>-4.2537153618281438E-3</c:v>
                </c:pt>
                <c:pt idx="242">
                  <c:v>-4.2568394410153849E-3</c:v>
                </c:pt>
                <c:pt idx="243">
                  <c:v>-4.2576805392581041E-3</c:v>
                </c:pt>
                <c:pt idx="244">
                  <c:v>-4.2578006961499215E-3</c:v>
                </c:pt>
                <c:pt idx="245">
                  <c:v>-4.2587619512844573E-3</c:v>
                </c:pt>
                <c:pt idx="246">
                  <c:v>-4.2598433633108104E-3</c:v>
                </c:pt>
                <c:pt idx="247">
                  <c:v>-4.2608046184453461E-3</c:v>
                </c:pt>
                <c:pt idx="248">
                  <c:v>-4.2609247753371627E-3</c:v>
                </c:pt>
                <c:pt idx="249">
                  <c:v>-4.2618860304716993E-3</c:v>
                </c:pt>
                <c:pt idx="250">
                  <c:v>-4.262847285606235E-3</c:v>
                </c:pt>
                <c:pt idx="251">
                  <c:v>-4.2629674424980515E-3</c:v>
                </c:pt>
                <c:pt idx="252">
                  <c:v>-4.2640488545244047E-3</c:v>
                </c:pt>
                <c:pt idx="253">
                  <c:v>-4.2669326199280128E-3</c:v>
                </c:pt>
                <c:pt idx="254">
                  <c:v>-4.2670527768198293E-3</c:v>
                </c:pt>
                <c:pt idx="255">
                  <c:v>-4.2824328589724046E-3</c:v>
                </c:pt>
                <c:pt idx="256">
                  <c:v>-4.2843553692414769E-3</c:v>
                </c:pt>
                <c:pt idx="257">
                  <c:v>-4.2844755261332934E-3</c:v>
                </c:pt>
                <c:pt idx="258">
                  <c:v>-4.2845956830251108E-3</c:v>
                </c:pt>
                <c:pt idx="259">
                  <c:v>-4.2865181932941823E-3</c:v>
                </c:pt>
                <c:pt idx="260">
                  <c:v>-4.2875996053205355E-3</c:v>
                </c:pt>
                <c:pt idx="261">
                  <c:v>-4.2877197622123529E-3</c:v>
                </c:pt>
                <c:pt idx="262">
                  <c:v>-4.2896422724814243E-3</c:v>
                </c:pt>
                <c:pt idx="263">
                  <c:v>-4.2906035276159601E-3</c:v>
                </c:pt>
                <c:pt idx="264">
                  <c:v>-4.2916849396423132E-3</c:v>
                </c:pt>
                <c:pt idx="265">
                  <c:v>-4.2918050965341306E-3</c:v>
                </c:pt>
                <c:pt idx="266">
                  <c:v>-4.292646194776849E-3</c:v>
                </c:pt>
                <c:pt idx="267">
                  <c:v>-4.2937276068032021E-3</c:v>
                </c:pt>
                <c:pt idx="268">
                  <c:v>-4.2938477636950195E-3</c:v>
                </c:pt>
                <c:pt idx="269">
                  <c:v>-4.2967315290986267E-3</c:v>
                </c:pt>
                <c:pt idx="270">
                  <c:v>-4.2987741962595156E-3</c:v>
                </c:pt>
                <c:pt idx="271">
                  <c:v>-4.2998556082858687E-3</c:v>
                </c:pt>
                <c:pt idx="272">
                  <c:v>-4.306944864903072E-3</c:v>
                </c:pt>
                <c:pt idx="273">
                  <c:v>-4.3070650217948885E-3</c:v>
                </c:pt>
                <c:pt idx="274">
                  <c:v>-4.3080262769294242E-3</c:v>
                </c:pt>
                <c:pt idx="275">
                  <c:v>-4.3081464338212416E-3</c:v>
                </c:pt>
                <c:pt idx="276">
                  <c:v>-4.3082665907130582E-3</c:v>
                </c:pt>
                <c:pt idx="277">
                  <c:v>-4.3092278458475948E-3</c:v>
                </c:pt>
                <c:pt idx="278">
                  <c:v>-4.3133131801693725E-3</c:v>
                </c:pt>
                <c:pt idx="279">
                  <c:v>-4.3193210247602217E-3</c:v>
                </c:pt>
                <c:pt idx="280">
                  <c:v>-4.3194411816520391E-3</c:v>
                </c:pt>
                <c:pt idx="281">
                  <c:v>-4.3285731054301304E-3</c:v>
                </c:pt>
                <c:pt idx="282">
                  <c:v>-4.331577027725555E-3</c:v>
                </c:pt>
                <c:pt idx="283">
                  <c:v>-4.3316971846173724E-3</c:v>
                </c:pt>
                <c:pt idx="284">
                  <c:v>-4.3318173415091889E-3</c:v>
                </c:pt>
                <c:pt idx="285">
                  <c:v>-4.334701106912797E-3</c:v>
                </c:pt>
                <c:pt idx="286">
                  <c:v>-4.3348212638046144E-3</c:v>
                </c:pt>
                <c:pt idx="287">
                  <c:v>-4.334941420696431E-3</c:v>
                </c:pt>
                <c:pt idx="288">
                  <c:v>-4.3357825189391502E-3</c:v>
                </c:pt>
                <c:pt idx="289">
                  <c:v>-4.3379453429918556E-3</c:v>
                </c:pt>
                <c:pt idx="290">
                  <c:v>-4.3389065981263922E-3</c:v>
                </c:pt>
                <c:pt idx="291">
                  <c:v>-4.3500811890653723E-3</c:v>
                </c:pt>
                <c:pt idx="292">
                  <c:v>-4.3500811890653723E-3</c:v>
                </c:pt>
                <c:pt idx="293">
                  <c:v>-4.3501412675112806E-3</c:v>
                </c:pt>
                <c:pt idx="294">
                  <c:v>-4.3502013459571897E-3</c:v>
                </c:pt>
                <c:pt idx="295">
                  <c:v>-4.3614960937879864E-3</c:v>
                </c:pt>
                <c:pt idx="296">
                  <c:v>-4.3616162506798038E-3</c:v>
                </c:pt>
                <c:pt idx="297">
                  <c:v>-4.3635387609488752E-3</c:v>
                </c:pt>
                <c:pt idx="298">
                  <c:v>-4.3635387609488752E-3</c:v>
                </c:pt>
                <c:pt idx="299">
                  <c:v>-4.3645000160834118E-3</c:v>
                </c:pt>
                <c:pt idx="300">
                  <c:v>-4.3646201729752284E-3</c:v>
                </c:pt>
                <c:pt idx="301">
                  <c:v>-4.3655814281097641E-3</c:v>
                </c:pt>
                <c:pt idx="302">
                  <c:v>-4.3657015850015815E-3</c:v>
                </c:pt>
                <c:pt idx="303">
                  <c:v>-4.3666628401361172E-3</c:v>
                </c:pt>
                <c:pt idx="304">
                  <c:v>-4.3717094295924316E-3</c:v>
                </c:pt>
                <c:pt idx="305">
                  <c:v>-4.3718295864842481E-3</c:v>
                </c:pt>
                <c:pt idx="306">
                  <c:v>-4.3729109985106013E-3</c:v>
                </c:pt>
                <c:pt idx="307">
                  <c:v>-4.3820429222886925E-3</c:v>
                </c:pt>
                <c:pt idx="308">
                  <c:v>-4.3820429222886925E-3</c:v>
                </c:pt>
                <c:pt idx="309">
                  <c:v>-4.3821030007346008E-3</c:v>
                </c:pt>
                <c:pt idx="310">
                  <c:v>-4.3821630791805099E-3</c:v>
                </c:pt>
                <c:pt idx="311">
                  <c:v>-4.3831243343150457E-3</c:v>
                </c:pt>
                <c:pt idx="312">
                  <c:v>-4.3840855894495814E-3</c:v>
                </c:pt>
                <c:pt idx="313">
                  <c:v>-4.3851670014759345E-3</c:v>
                </c:pt>
                <c:pt idx="314">
                  <c:v>-4.3862484135022877E-3</c:v>
                </c:pt>
                <c:pt idx="315">
                  <c:v>-4.3862484135022877E-3</c:v>
                </c:pt>
                <c:pt idx="316">
                  <c:v>-4.3872096686368234E-3</c:v>
                </c:pt>
                <c:pt idx="317">
                  <c:v>-4.3872096686368234E-3</c:v>
                </c:pt>
                <c:pt idx="318">
                  <c:v>-4.3872096686368234E-3</c:v>
                </c:pt>
                <c:pt idx="319">
                  <c:v>-4.3873298255286408E-3</c:v>
                </c:pt>
                <c:pt idx="320">
                  <c:v>-4.3882910806631766E-3</c:v>
                </c:pt>
                <c:pt idx="321">
                  <c:v>-4.3892523357977123E-3</c:v>
                </c:pt>
                <c:pt idx="322">
                  <c:v>-4.3893724926895297E-3</c:v>
                </c:pt>
                <c:pt idx="323">
                  <c:v>-4.3893724926895297E-3</c:v>
                </c:pt>
                <c:pt idx="324">
                  <c:v>-4.3912950029586012E-3</c:v>
                </c:pt>
                <c:pt idx="325">
                  <c:v>-4.3914151598504186E-3</c:v>
                </c:pt>
                <c:pt idx="326">
                  <c:v>-4.3923764149849543E-3</c:v>
                </c:pt>
                <c:pt idx="327">
                  <c:v>-4.3923764149849543E-3</c:v>
                </c:pt>
                <c:pt idx="328">
                  <c:v>-4.3964617493067321E-3</c:v>
                </c:pt>
                <c:pt idx="329">
                  <c:v>-4.4006672405203263E-3</c:v>
                </c:pt>
                <c:pt idx="330">
                  <c:v>-4.4129232434856605E-3</c:v>
                </c:pt>
                <c:pt idx="331">
                  <c:v>-4.4232567361819214E-3</c:v>
                </c:pt>
                <c:pt idx="332">
                  <c:v>-4.4252994033428103E-3</c:v>
                </c:pt>
                <c:pt idx="333">
                  <c:v>-4.5676853201459481E-3</c:v>
                </c:pt>
                <c:pt idx="334">
                  <c:v>-4.5800614800030988E-3</c:v>
                </c:pt>
                <c:pt idx="335">
                  <c:v>-4.5810227351376345E-3</c:v>
                </c:pt>
                <c:pt idx="336">
                  <c:v>-4.6046936428255818E-3</c:v>
                </c:pt>
                <c:pt idx="337">
                  <c:v>-4.6078177220128238E-3</c:v>
                </c:pt>
                <c:pt idx="338">
                  <c:v>-4.6087789771473596E-3</c:v>
                </c:pt>
                <c:pt idx="339">
                  <c:v>-4.6098603891737127E-3</c:v>
                </c:pt>
                <c:pt idx="340">
                  <c:v>-4.6109418012000658E-3</c:v>
                </c:pt>
                <c:pt idx="341">
                  <c:v>-4.6159883906563793E-3</c:v>
                </c:pt>
                <c:pt idx="342">
                  <c:v>-4.6211551370045102E-3</c:v>
                </c:pt>
                <c:pt idx="343">
                  <c:v>-4.6212752938963276E-3</c:v>
                </c:pt>
                <c:pt idx="344">
                  <c:v>-4.622116392139046E-3</c:v>
                </c:pt>
                <c:pt idx="345">
                  <c:v>-4.6222365490308634E-3</c:v>
                </c:pt>
                <c:pt idx="346">
                  <c:v>-4.6231978041653991E-3</c:v>
                </c:pt>
                <c:pt idx="347">
                  <c:v>-4.6233179610572165E-3</c:v>
                </c:pt>
                <c:pt idx="348">
                  <c:v>-4.6242792161917522E-3</c:v>
                </c:pt>
                <c:pt idx="349">
                  <c:v>-4.6263218833526411E-3</c:v>
                </c:pt>
                <c:pt idx="350">
                  <c:v>-4.6294459625398831E-3</c:v>
                </c:pt>
                <c:pt idx="351">
                  <c:v>-4.6304072176744189E-3</c:v>
                </c:pt>
                <c:pt idx="352">
                  <c:v>-4.6305273745662354E-3</c:v>
                </c:pt>
                <c:pt idx="353">
                  <c:v>-4.6313684728089546E-3</c:v>
                </c:pt>
                <c:pt idx="354">
                  <c:v>-4.631488629700772E-3</c:v>
                </c:pt>
                <c:pt idx="355">
                  <c:v>-4.6418221223970329E-3</c:v>
                </c:pt>
                <c:pt idx="356">
                  <c:v>-4.6437446326661053E-3</c:v>
                </c:pt>
                <c:pt idx="357">
                  <c:v>-4.6438647895579218E-3</c:v>
                </c:pt>
                <c:pt idx="358">
                  <c:v>-4.6457872998269941E-3</c:v>
                </c:pt>
                <c:pt idx="359">
                  <c:v>-4.6458473782729024E-3</c:v>
                </c:pt>
                <c:pt idx="360">
                  <c:v>-4.6468687118533473E-3</c:v>
                </c:pt>
                <c:pt idx="361">
                  <c:v>-4.6490315359060527E-3</c:v>
                </c:pt>
                <c:pt idx="362">
                  <c:v>-4.6498726341487719E-3</c:v>
                </c:pt>
                <c:pt idx="363">
                  <c:v>-4.6499927910405884E-3</c:v>
                </c:pt>
                <c:pt idx="364">
                  <c:v>-4.6572022045496082E-3</c:v>
                </c:pt>
                <c:pt idx="365">
                  <c:v>-4.6683767954885892E-3</c:v>
                </c:pt>
                <c:pt idx="366">
                  <c:v>-4.683877034532981E-3</c:v>
                </c:pt>
                <c:pt idx="367">
                  <c:v>-4.6839971914247984E-3</c:v>
                </c:pt>
                <c:pt idx="368">
                  <c:v>-4.6849584465593341E-3</c:v>
                </c:pt>
                <c:pt idx="369">
                  <c:v>-4.6950516254719611E-3</c:v>
                </c:pt>
                <c:pt idx="370">
                  <c:v>-4.6981757046592031E-3</c:v>
                </c:pt>
                <c:pt idx="371">
                  <c:v>-4.6981757046592031E-3</c:v>
                </c:pt>
                <c:pt idx="372">
                  <c:v>-4.6984160184428371E-3</c:v>
                </c:pt>
                <c:pt idx="373">
                  <c:v>-4.6991369597937389E-3</c:v>
                </c:pt>
                <c:pt idx="374">
                  <c:v>-4.6992571166855563E-3</c:v>
                </c:pt>
                <c:pt idx="375">
                  <c:v>-4.6993772735773728E-3</c:v>
                </c:pt>
                <c:pt idx="376">
                  <c:v>-4.7003385287119094E-3</c:v>
                </c:pt>
                <c:pt idx="377">
                  <c:v>-4.7034626078991506E-3</c:v>
                </c:pt>
                <c:pt idx="378">
                  <c:v>-4.7097107662736346E-3</c:v>
                </c:pt>
                <c:pt idx="379">
                  <c:v>-4.7105518645163538E-3</c:v>
                </c:pt>
                <c:pt idx="380">
                  <c:v>-4.7106720214081703E-3</c:v>
                </c:pt>
                <c:pt idx="381">
                  <c:v>-4.7228078674816871E-3</c:v>
                </c:pt>
                <c:pt idx="382">
                  <c:v>-4.7229280243735036E-3</c:v>
                </c:pt>
                <c:pt idx="383">
                  <c:v>-4.7270133586952813E-3</c:v>
                </c:pt>
                <c:pt idx="384">
                  <c:v>-4.7271335155870987E-3</c:v>
                </c:pt>
                <c:pt idx="385">
                  <c:v>-4.7353041842306542E-3</c:v>
                </c:pt>
                <c:pt idx="386">
                  <c:v>-4.7373468513915431E-3</c:v>
                </c:pt>
                <c:pt idx="387">
                  <c:v>-4.7403507736869677E-3</c:v>
                </c:pt>
                <c:pt idx="388">
                  <c:v>-4.7433546959823932E-3</c:v>
                </c:pt>
                <c:pt idx="389">
                  <c:v>-4.7434748528742098E-3</c:v>
                </c:pt>
                <c:pt idx="390">
                  <c:v>-4.7496028543568764E-3</c:v>
                </c:pt>
                <c:pt idx="391">
                  <c:v>-4.7496028543568764E-3</c:v>
                </c:pt>
                <c:pt idx="392">
                  <c:v>-4.7505641094914121E-3</c:v>
                </c:pt>
                <c:pt idx="393">
                  <c:v>-4.7505641094914121E-3</c:v>
                </c:pt>
                <c:pt idx="394">
                  <c:v>-4.7506842663832295E-3</c:v>
                </c:pt>
                <c:pt idx="395">
                  <c:v>-4.7516455215177653E-3</c:v>
                </c:pt>
                <c:pt idx="396">
                  <c:v>-4.7517055999636735E-3</c:v>
                </c:pt>
                <c:pt idx="397">
                  <c:v>-4.752606776652301E-3</c:v>
                </c:pt>
                <c:pt idx="398">
                  <c:v>-4.7527269335441184E-3</c:v>
                </c:pt>
                <c:pt idx="399">
                  <c:v>-4.7547696007050073E-3</c:v>
                </c:pt>
                <c:pt idx="400">
                  <c:v>-4.7548897575968247E-3</c:v>
                </c:pt>
                <c:pt idx="401">
                  <c:v>-4.7577735230004319E-3</c:v>
                </c:pt>
                <c:pt idx="402">
                  <c:v>-4.7578936798922493E-3</c:v>
                </c:pt>
                <c:pt idx="403">
                  <c:v>-4.7651030934012691E-3</c:v>
                </c:pt>
                <c:pt idx="404">
                  <c:v>-4.7660643485358048E-3</c:v>
                </c:pt>
                <c:pt idx="405">
                  <c:v>-4.7661845054276213E-3</c:v>
                </c:pt>
                <c:pt idx="406">
                  <c:v>-4.7670256036703405E-3</c:v>
                </c:pt>
                <c:pt idx="407">
                  <c:v>-4.7681070156966937E-3</c:v>
                </c:pt>
                <c:pt idx="408">
                  <c:v>-4.7773590963666023E-3</c:v>
                </c:pt>
                <c:pt idx="409">
                  <c:v>-4.7784405083929555E-3</c:v>
                </c:pt>
                <c:pt idx="410">
                  <c:v>-4.7794017635274912E-3</c:v>
                </c:pt>
                <c:pt idx="411">
                  <c:v>-4.791777923384641E-3</c:v>
                </c:pt>
                <c:pt idx="412">
                  <c:v>-4.9722535748937657E-3</c:v>
                </c:pt>
                <c:pt idx="413">
                  <c:v>-4.9742962420546545E-3</c:v>
                </c:pt>
                <c:pt idx="414">
                  <c:v>-4.9752574971891911E-3</c:v>
                </c:pt>
                <c:pt idx="415">
                  <c:v>-4.9753776540810077E-3</c:v>
                </c:pt>
                <c:pt idx="416">
                  <c:v>-4.9774203212418966E-3</c:v>
                </c:pt>
                <c:pt idx="417">
                  <c:v>-4.9794629884027854E-3</c:v>
                </c:pt>
                <c:pt idx="418">
                  <c:v>-4.9855909898854521E-3</c:v>
                </c:pt>
                <c:pt idx="419">
                  <c:v>-4.990757736233583E-3</c:v>
                </c:pt>
                <c:pt idx="420">
                  <c:v>-4.9990485617689559E-3</c:v>
                </c:pt>
                <c:pt idx="421">
                  <c:v>-5.0020524840643805E-3</c:v>
                </c:pt>
                <c:pt idx="422">
                  <c:v>-5.002172640956197E-3</c:v>
                </c:pt>
                <c:pt idx="423">
                  <c:v>-5.0031338960907336E-3</c:v>
                </c:pt>
                <c:pt idx="424">
                  <c:v>-5.0042153081170868E-3</c:v>
                </c:pt>
                <c:pt idx="425">
                  <c:v>-5.0083006424388645E-3</c:v>
                </c:pt>
                <c:pt idx="426">
                  <c:v>-5.0175527231087723E-3</c:v>
                </c:pt>
                <c:pt idx="427">
                  <c:v>-5.0205566454041978E-3</c:v>
                </c:pt>
                <c:pt idx="428">
                  <c:v>-5.0206768022960143E-3</c:v>
                </c:pt>
                <c:pt idx="429">
                  <c:v>-5.0287273140477533E-3</c:v>
                </c:pt>
                <c:pt idx="430">
                  <c:v>-5.0319715501268118E-3</c:v>
                </c:pt>
                <c:pt idx="431">
                  <c:v>-5.032812648369531E-3</c:v>
                </c:pt>
                <c:pt idx="432">
                  <c:v>-5.0360568844485896E-3</c:v>
                </c:pt>
                <c:pt idx="433">
                  <c:v>-5.0379793947176619E-3</c:v>
                </c:pt>
                <c:pt idx="434">
                  <c:v>-5.0463903771448514E-3</c:v>
                </c:pt>
                <c:pt idx="435">
                  <c:v>-5.0534796337620537E-3</c:v>
                </c:pt>
                <c:pt idx="436">
                  <c:v>-5.0597277921365378E-3</c:v>
                </c:pt>
                <c:pt idx="437">
                  <c:v>-5.0606890472710735E-3</c:v>
                </c:pt>
                <c:pt idx="438">
                  <c:v>-5.0647743815928513E-3</c:v>
                </c:pt>
                <c:pt idx="439">
                  <c:v>-5.0677783038882759E-3</c:v>
                </c:pt>
                <c:pt idx="440">
                  <c:v>-5.068859715914629E-3</c:v>
                </c:pt>
                <c:pt idx="441">
                  <c:v>-5.0729450502364068E-3</c:v>
                </c:pt>
                <c:pt idx="442">
                  <c:v>-5.0749877173972956E-3</c:v>
                </c:pt>
                <c:pt idx="443">
                  <c:v>-5.075107874289113E-3</c:v>
                </c:pt>
                <c:pt idx="444">
                  <c:v>-5.0843599549590208E-3</c:v>
                </c:pt>
                <c:pt idx="445">
                  <c:v>-5.0862824652280932E-3</c:v>
                </c:pt>
                <c:pt idx="446">
                  <c:v>-5.0862824652280932E-3</c:v>
                </c:pt>
                <c:pt idx="447">
                  <c:v>-5.0863425436740014E-3</c:v>
                </c:pt>
                <c:pt idx="448">
                  <c:v>-5.0863425436740014E-3</c:v>
                </c:pt>
                <c:pt idx="449">
                  <c:v>-5.0955345458980018E-3</c:v>
                </c:pt>
                <c:pt idx="450">
                  <c:v>-5.0956547027898183E-3</c:v>
                </c:pt>
                <c:pt idx="451">
                  <c:v>-5.0976973699507072E-3</c:v>
                </c:pt>
                <c:pt idx="452">
                  <c:v>-5.1008214491379492E-3</c:v>
                </c:pt>
                <c:pt idx="453">
                  <c:v>-5.101782704272485E-3</c:v>
                </c:pt>
                <c:pt idx="454">
                  <c:v>-5.1140387072378182E-3</c:v>
                </c:pt>
                <c:pt idx="455">
                  <c:v>-5.1149999623723548E-3</c:v>
                </c:pt>
                <c:pt idx="456">
                  <c:v>-5.1150600408182631E-3</c:v>
                </c:pt>
                <c:pt idx="457">
                  <c:v>-5.1160813743987071E-3</c:v>
                </c:pt>
                <c:pt idx="458">
                  <c:v>-5.1170426295332437E-3</c:v>
                </c:pt>
                <c:pt idx="459">
                  <c:v>-5.1202868656123023E-3</c:v>
                </c:pt>
                <c:pt idx="460">
                  <c:v>-5.1253334550686157E-3</c:v>
                </c:pt>
                <c:pt idx="461">
                  <c:v>-5.1264148670949689E-3</c:v>
                </c:pt>
                <c:pt idx="462">
                  <c:v>-5.1294187893903935E-3</c:v>
                </c:pt>
                <c:pt idx="463">
                  <c:v>-5.1315816134430998E-3</c:v>
                </c:pt>
                <c:pt idx="464">
                  <c:v>-5.1345855357385244E-3</c:v>
                </c:pt>
                <c:pt idx="465">
                  <c:v>-5.1582564434264726E-3</c:v>
                </c:pt>
                <c:pt idx="466">
                  <c:v>-5.1593378554528248E-3</c:v>
                </c:pt>
                <c:pt idx="467">
                  <c:v>-5.1654658569354923E-3</c:v>
                </c:pt>
                <c:pt idx="468">
                  <c:v>-5.3438988412837273E-3</c:v>
                </c:pt>
                <c:pt idx="469">
                  <c:v>-5.3500268427663948E-3</c:v>
                </c:pt>
                <c:pt idx="470">
                  <c:v>-5.3551935891145248E-3</c:v>
                </c:pt>
                <c:pt idx="471">
                  <c:v>-5.3633642577580803E-3</c:v>
                </c:pt>
                <c:pt idx="472">
                  <c:v>-5.3634844146498977E-3</c:v>
                </c:pt>
                <c:pt idx="473">
                  <c:v>-5.3686511609980286E-3</c:v>
                </c:pt>
                <c:pt idx="474">
                  <c:v>-5.381988575989715E-3</c:v>
                </c:pt>
                <c:pt idx="475">
                  <c:v>-5.3943647358468648E-3</c:v>
                </c:pt>
                <c:pt idx="476">
                  <c:v>-5.401453992464068E-3</c:v>
                </c:pt>
                <c:pt idx="477">
                  <c:v>-5.4025354044904203E-3</c:v>
                </c:pt>
                <c:pt idx="478">
                  <c:v>-5.4056594836776623E-3</c:v>
                </c:pt>
                <c:pt idx="479">
                  <c:v>-5.4087835628649043E-3</c:v>
                </c:pt>
                <c:pt idx="480">
                  <c:v>-5.4210395658302376E-3</c:v>
                </c:pt>
                <c:pt idx="481">
                  <c:v>-5.4241636450174796E-3</c:v>
                </c:pt>
                <c:pt idx="482">
                  <c:v>-5.4251249001520153E-3</c:v>
                </c:pt>
                <c:pt idx="483">
                  <c:v>-5.4660984002616103E-3</c:v>
                </c:pt>
                <c:pt idx="484">
                  <c:v>-5.4712050681638329E-3</c:v>
                </c:pt>
                <c:pt idx="485">
                  <c:v>-5.4712651466097412E-3</c:v>
                </c:pt>
                <c:pt idx="486">
                  <c:v>-5.4713252250556494E-3</c:v>
                </c:pt>
                <c:pt idx="487">
                  <c:v>-5.4713853035015577E-3</c:v>
                </c:pt>
                <c:pt idx="488">
                  <c:v>-5.4714453819474668E-3</c:v>
                </c:pt>
                <c:pt idx="489">
                  <c:v>-5.7536338423796766E-3</c:v>
                </c:pt>
                <c:pt idx="490">
                  <c:v>-5.8336583323297941E-3</c:v>
                </c:pt>
                <c:pt idx="491">
                  <c:v>-5.8336583323297941E-3</c:v>
                </c:pt>
                <c:pt idx="492">
                  <c:v>-5.8336583323297941E-3</c:v>
                </c:pt>
                <c:pt idx="493">
                  <c:v>-5.8768547349380036E-3</c:v>
                </c:pt>
                <c:pt idx="494">
                  <c:v>-5.9056323105281736E-3</c:v>
                </c:pt>
                <c:pt idx="495">
                  <c:v>-6.1365738566004358E-3</c:v>
                </c:pt>
                <c:pt idx="496">
                  <c:v>-6.2155169345242001E-3</c:v>
                </c:pt>
                <c:pt idx="497">
                  <c:v>-6.2155169345242001E-3</c:v>
                </c:pt>
                <c:pt idx="498">
                  <c:v>-6.2156370914160175E-3</c:v>
                </c:pt>
                <c:pt idx="499">
                  <c:v>-6.2156370914160175E-3</c:v>
                </c:pt>
                <c:pt idx="500">
                  <c:v>-6.2515640020692981E-3</c:v>
                </c:pt>
                <c:pt idx="501">
                  <c:v>-6.2515640020692981E-3</c:v>
                </c:pt>
                <c:pt idx="502">
                  <c:v>-6.256730748417429E-3</c:v>
                </c:pt>
                <c:pt idx="503">
                  <c:v>-6.2567908268633381E-3</c:v>
                </c:pt>
                <c:pt idx="504">
                  <c:v>-6.2568509053092464E-3</c:v>
                </c:pt>
                <c:pt idx="505">
                  <c:v>-6.482445469695652E-3</c:v>
                </c:pt>
                <c:pt idx="506">
                  <c:v>-6.4968042182677824E-3</c:v>
                </c:pt>
                <c:pt idx="507">
                  <c:v>-6.615278913599339E-3</c:v>
                </c:pt>
                <c:pt idx="508">
                  <c:v>-6.6153389920452473E-3</c:v>
                </c:pt>
                <c:pt idx="509">
                  <c:v>-6.6153990704911556E-3</c:v>
                </c:pt>
                <c:pt idx="510">
                  <c:v>-6.8705522302645421E-3</c:v>
                </c:pt>
                <c:pt idx="511">
                  <c:v>-6.8706123087104495E-3</c:v>
                </c:pt>
                <c:pt idx="512">
                  <c:v>-6.8808256445148947E-3</c:v>
                </c:pt>
                <c:pt idx="513">
                  <c:v>-6.9220394584081236E-3</c:v>
                </c:pt>
                <c:pt idx="514">
                  <c:v>-6.956404329467784E-3</c:v>
                </c:pt>
                <c:pt idx="515">
                  <c:v>-6.9565244863596006E-3</c:v>
                </c:pt>
                <c:pt idx="516">
                  <c:v>-6.9617513111536397E-3</c:v>
                </c:pt>
                <c:pt idx="517">
                  <c:v>-7.0050678706536657E-3</c:v>
                </c:pt>
                <c:pt idx="518">
                  <c:v>-7.063764512306267E-3</c:v>
                </c:pt>
                <c:pt idx="519">
                  <c:v>-7.0638245907521761E-3</c:v>
                </c:pt>
                <c:pt idx="520">
                  <c:v>-7.0709739258152868E-3</c:v>
                </c:pt>
                <c:pt idx="521">
                  <c:v>-7.2527112246884903E-3</c:v>
                </c:pt>
                <c:pt idx="522">
                  <c:v>-7.2959677057426089E-3</c:v>
                </c:pt>
                <c:pt idx="523">
                  <c:v>-7.3526817586802296E-3</c:v>
                </c:pt>
                <c:pt idx="524">
                  <c:v>-7.352741837126137E-3</c:v>
                </c:pt>
                <c:pt idx="525">
                  <c:v>-7.3528019155720461E-3</c:v>
                </c:pt>
                <c:pt idx="526">
                  <c:v>-7.3862055314971708E-3</c:v>
                </c:pt>
                <c:pt idx="527">
                  <c:v>-7.6369729647192373E-3</c:v>
                </c:pt>
                <c:pt idx="528">
                  <c:v>-7.6400970439064776E-3</c:v>
                </c:pt>
                <c:pt idx="529">
                  <c:v>-7.6400970439064776E-3</c:v>
                </c:pt>
                <c:pt idx="530">
                  <c:v>-7.6401571223523868E-3</c:v>
                </c:pt>
                <c:pt idx="531">
                  <c:v>-7.6401571223523868E-3</c:v>
                </c:pt>
                <c:pt idx="532">
                  <c:v>-7.6402172007982959E-3</c:v>
                </c:pt>
                <c:pt idx="533">
                  <c:v>-7.6402172007982959E-3</c:v>
                </c:pt>
                <c:pt idx="534">
                  <c:v>-7.6761441114515765E-3</c:v>
                </c:pt>
                <c:pt idx="535">
                  <c:v>-7.6762041898974856E-3</c:v>
                </c:pt>
                <c:pt idx="536">
                  <c:v>-7.676264268343393E-3</c:v>
                </c:pt>
                <c:pt idx="537">
                  <c:v>-7.7397071072227656E-3</c:v>
                </c:pt>
                <c:pt idx="538">
                  <c:v>-7.7397671856686747E-3</c:v>
                </c:pt>
                <c:pt idx="539">
                  <c:v>-7.7398272641145838E-3</c:v>
                </c:pt>
                <c:pt idx="540">
                  <c:v>-7.7484785603254072E-3</c:v>
                </c:pt>
                <c:pt idx="541">
                  <c:v>-7.751482482620831E-3</c:v>
                </c:pt>
                <c:pt idx="542">
                  <c:v>-7.7730506447019811E-3</c:v>
                </c:pt>
                <c:pt idx="543">
                  <c:v>-7.77515339030878E-3</c:v>
                </c:pt>
                <c:pt idx="544">
                  <c:v>-8.0422621608179558E-3</c:v>
                </c:pt>
                <c:pt idx="545">
                  <c:v>-8.042322239263865E-3</c:v>
                </c:pt>
                <c:pt idx="546">
                  <c:v>-8.077588287012152E-3</c:v>
                </c:pt>
                <c:pt idx="547">
                  <c:v>-8.0776483654580612E-3</c:v>
                </c:pt>
                <c:pt idx="548">
                  <c:v>-8.0777084439039703E-3</c:v>
                </c:pt>
                <c:pt idx="549">
                  <c:v>-8.0796309541730418E-3</c:v>
                </c:pt>
                <c:pt idx="550">
                  <c:v>-8.0796910326189492E-3</c:v>
                </c:pt>
                <c:pt idx="551">
                  <c:v>-8.0805922093075775E-3</c:v>
                </c:pt>
                <c:pt idx="552">
                  <c:v>-8.0806522877534866E-3</c:v>
                </c:pt>
                <c:pt idx="553">
                  <c:v>-8.080712366199394E-3</c:v>
                </c:pt>
                <c:pt idx="554">
                  <c:v>-8.099937468890114E-3</c:v>
                </c:pt>
                <c:pt idx="555">
                  <c:v>-8.3817654586468716E-3</c:v>
                </c:pt>
                <c:pt idx="556">
                  <c:v>-8.3848895378341136E-3</c:v>
                </c:pt>
                <c:pt idx="557">
                  <c:v>-8.3885543230345326E-3</c:v>
                </c:pt>
                <c:pt idx="558">
                  <c:v>-8.3885543230345326E-3</c:v>
                </c:pt>
                <c:pt idx="559">
                  <c:v>-8.3886144014804417E-3</c:v>
                </c:pt>
                <c:pt idx="560">
                  <c:v>-8.3953431874221919E-3</c:v>
                </c:pt>
                <c:pt idx="561">
                  <c:v>-8.395403265868101E-3</c:v>
                </c:pt>
                <c:pt idx="562">
                  <c:v>-8.3954633443140102E-3</c:v>
                </c:pt>
                <c:pt idx="563">
                  <c:v>-8.4101224851156828E-3</c:v>
                </c:pt>
                <c:pt idx="564">
                  <c:v>-8.4101825635615919E-3</c:v>
                </c:pt>
                <c:pt idx="565">
                  <c:v>-8.4614294779215386E-3</c:v>
                </c:pt>
                <c:pt idx="566">
                  <c:v>-8.4614895563674478E-3</c:v>
                </c:pt>
                <c:pt idx="567">
                  <c:v>-8.4813755219631595E-3</c:v>
                </c:pt>
                <c:pt idx="568">
                  <c:v>-8.4814356004090687E-3</c:v>
                </c:pt>
                <c:pt idx="569">
                  <c:v>-8.5040250960706637E-3</c:v>
                </c:pt>
                <c:pt idx="570">
                  <c:v>-8.5070290183660875E-3</c:v>
                </c:pt>
                <c:pt idx="571">
                  <c:v>-8.5070290183660875E-3</c:v>
                </c:pt>
                <c:pt idx="572">
                  <c:v>-8.5101530975533295E-3</c:v>
                </c:pt>
                <c:pt idx="573">
                  <c:v>-8.5101530975533295E-3</c:v>
                </c:pt>
                <c:pt idx="574">
                  <c:v>-8.5231300418695654E-3</c:v>
                </c:pt>
                <c:pt idx="575">
                  <c:v>-8.5231901203154745E-3</c:v>
                </c:pt>
                <c:pt idx="576">
                  <c:v>-8.5232501987613819E-3</c:v>
                </c:pt>
                <c:pt idx="577">
                  <c:v>-8.8855232275896184E-3</c:v>
                </c:pt>
                <c:pt idx="578">
                  <c:v>-8.9208493537838145E-3</c:v>
                </c:pt>
                <c:pt idx="579">
                  <c:v>-9.1932450275329404E-3</c:v>
                </c:pt>
                <c:pt idx="580">
                  <c:v>-9.2345789983179858E-3</c:v>
                </c:pt>
                <c:pt idx="581">
                  <c:v>-9.2346390767638932E-3</c:v>
                </c:pt>
                <c:pt idx="582">
                  <c:v>-9.2390848817611223E-3</c:v>
                </c:pt>
                <c:pt idx="583">
                  <c:v>-9.2391449602070314E-3</c:v>
                </c:pt>
                <c:pt idx="584">
                  <c:v>-9.2544048854677902E-3</c:v>
                </c:pt>
                <c:pt idx="585">
                  <c:v>-9.2544649639136976E-3</c:v>
                </c:pt>
                <c:pt idx="586">
                  <c:v>-9.5932473203917124E-3</c:v>
                </c:pt>
                <c:pt idx="587">
                  <c:v>-9.595229909106693E-3</c:v>
                </c:pt>
                <c:pt idx="588">
                  <c:v>-9.5952899875526004E-3</c:v>
                </c:pt>
                <c:pt idx="589">
                  <c:v>-9.5953500659985095E-3</c:v>
                </c:pt>
                <c:pt idx="590">
                  <c:v>-9.5954101444444169E-3</c:v>
                </c:pt>
                <c:pt idx="591">
                  <c:v>-9.5990148511989268E-3</c:v>
                </c:pt>
                <c:pt idx="592">
                  <c:v>-9.6000361847793717E-3</c:v>
                </c:pt>
                <c:pt idx="593">
                  <c:v>-9.6000962632252808E-3</c:v>
                </c:pt>
                <c:pt idx="594">
                  <c:v>-9.9669352539425628E-3</c:v>
                </c:pt>
                <c:pt idx="595">
                  <c:v>-9.9669352539425628E-3</c:v>
                </c:pt>
                <c:pt idx="596">
                  <c:v>-9.9669953323884702E-3</c:v>
                </c:pt>
                <c:pt idx="597">
                  <c:v>-9.9670554108343794E-3</c:v>
                </c:pt>
                <c:pt idx="598">
                  <c:v>-9.9670554108343794E-3</c:v>
                </c:pt>
                <c:pt idx="599">
                  <c:v>-9.9900654556173332E-3</c:v>
                </c:pt>
                <c:pt idx="600">
                  <c:v>-9.9900654556173332E-3</c:v>
                </c:pt>
                <c:pt idx="601">
                  <c:v>-9.9901255340632423E-3</c:v>
                </c:pt>
                <c:pt idx="602">
                  <c:v>-9.9901255340632423E-3</c:v>
                </c:pt>
                <c:pt idx="603">
                  <c:v>-9.9901255340632423E-3</c:v>
                </c:pt>
                <c:pt idx="604">
                  <c:v>-9.9901255340632423E-3</c:v>
                </c:pt>
                <c:pt idx="605">
                  <c:v>-9.9901856125091514E-3</c:v>
                </c:pt>
                <c:pt idx="606">
                  <c:v>-9.9901856125091514E-3</c:v>
                </c:pt>
                <c:pt idx="607">
                  <c:v>-9.9901856125091514E-3</c:v>
                </c:pt>
                <c:pt idx="608">
                  <c:v>-9.9901856125091514E-3</c:v>
                </c:pt>
                <c:pt idx="609">
                  <c:v>-9.9902456909550588E-3</c:v>
                </c:pt>
                <c:pt idx="610">
                  <c:v>-9.990305769400968E-3</c:v>
                </c:pt>
                <c:pt idx="611">
                  <c:v>-9.9903658478468754E-3</c:v>
                </c:pt>
                <c:pt idx="612">
                  <c:v>-9.9943310252768366E-3</c:v>
                </c:pt>
                <c:pt idx="613">
                  <c:v>-9.9943911037227457E-3</c:v>
                </c:pt>
                <c:pt idx="614">
                  <c:v>-9.9944511821686531E-3</c:v>
                </c:pt>
                <c:pt idx="615">
                  <c:v>-9.9945112606145622E-3</c:v>
                </c:pt>
                <c:pt idx="616">
                  <c:v>-1.0017220913167974E-2</c:v>
                </c:pt>
                <c:pt idx="617">
                  <c:v>-1.0017220913167974E-2</c:v>
                </c:pt>
                <c:pt idx="618">
                  <c:v>-1.0017280991613883E-2</c:v>
                </c:pt>
                <c:pt idx="619">
                  <c:v>-1.0017280991613883E-2</c:v>
                </c:pt>
                <c:pt idx="620">
                  <c:v>-1.0017341070059792E-2</c:v>
                </c:pt>
                <c:pt idx="621">
                  <c:v>-1.0017341070059792E-2</c:v>
                </c:pt>
                <c:pt idx="622">
                  <c:v>-1.0018302325194328E-2</c:v>
                </c:pt>
                <c:pt idx="623">
                  <c:v>-1.0018362403640235E-2</c:v>
                </c:pt>
                <c:pt idx="624">
                  <c:v>-1.0027554405864236E-2</c:v>
                </c:pt>
                <c:pt idx="625">
                  <c:v>-1.0027554405864236E-2</c:v>
                </c:pt>
                <c:pt idx="626">
                  <c:v>-1.0027614484310145E-2</c:v>
                </c:pt>
                <c:pt idx="627">
                  <c:v>-1.0027614484310145E-2</c:v>
                </c:pt>
                <c:pt idx="628">
                  <c:v>-1.0027674562756052E-2</c:v>
                </c:pt>
                <c:pt idx="629">
                  <c:v>-1.0027674562756052E-2</c:v>
                </c:pt>
                <c:pt idx="630">
                  <c:v>-1.0327285772501726E-2</c:v>
                </c:pt>
                <c:pt idx="631">
                  <c:v>-1.0327285772501726E-2</c:v>
                </c:pt>
                <c:pt idx="632">
                  <c:v>-1.0327345850947635E-2</c:v>
                </c:pt>
                <c:pt idx="633">
                  <c:v>-1.0327345850947635E-2</c:v>
                </c:pt>
                <c:pt idx="634">
                  <c:v>-1.0332452518849858E-2</c:v>
                </c:pt>
                <c:pt idx="635">
                  <c:v>-1.0390608454489282E-2</c:v>
                </c:pt>
                <c:pt idx="636">
                  <c:v>-1.0390608454489282E-2</c:v>
                </c:pt>
                <c:pt idx="637">
                  <c:v>-1.0390728611381099E-2</c:v>
                </c:pt>
                <c:pt idx="638">
                  <c:v>-1.0390728611381099E-2</c:v>
                </c:pt>
                <c:pt idx="639">
                  <c:v>-1.0420767834335348E-2</c:v>
                </c:pt>
                <c:pt idx="640">
                  <c:v>-1.0689678958221779E-2</c:v>
                </c:pt>
                <c:pt idx="641">
                  <c:v>-1.0719477867392394E-2</c:v>
                </c:pt>
                <c:pt idx="642">
                  <c:v>-1.0720499200972839E-2</c:v>
                </c:pt>
                <c:pt idx="643">
                  <c:v>-1.0746212775821676E-2</c:v>
                </c:pt>
                <c:pt idx="644">
                  <c:v>-1.0746272854267583E-2</c:v>
                </c:pt>
                <c:pt idx="645">
                  <c:v>-1.0746332932713492E-2</c:v>
                </c:pt>
                <c:pt idx="646">
                  <c:v>-1.0749156619671192E-2</c:v>
                </c:pt>
                <c:pt idx="647">
                  <c:v>-1.07492166981171E-2</c:v>
                </c:pt>
                <c:pt idx="648">
                  <c:v>-1.0749276776563009E-2</c:v>
                </c:pt>
                <c:pt idx="649">
                  <c:v>-1.0749336855008918E-2</c:v>
                </c:pt>
                <c:pt idx="650">
                  <c:v>-1.0783161020055401E-2</c:v>
                </c:pt>
                <c:pt idx="651">
                  <c:v>-1.1147596872936342E-2</c:v>
                </c:pt>
                <c:pt idx="652">
                  <c:v>-1.1148618206516787E-2</c:v>
                </c:pt>
                <c:pt idx="653">
                  <c:v>-1.1483255150227115E-2</c:v>
                </c:pt>
                <c:pt idx="654">
                  <c:v>-1.1483315228673024E-2</c:v>
                </c:pt>
                <c:pt idx="655">
                  <c:v>-1.1483375307118932E-2</c:v>
                </c:pt>
                <c:pt idx="656">
                  <c:v>-1.1499236016838775E-2</c:v>
                </c:pt>
                <c:pt idx="657">
                  <c:v>-1.1499236016838775E-2</c:v>
                </c:pt>
                <c:pt idx="658">
                  <c:v>-1.1499296095284684E-2</c:v>
                </c:pt>
                <c:pt idx="659">
                  <c:v>-1.1499296095284684E-2</c:v>
                </c:pt>
                <c:pt idx="660">
                  <c:v>-1.1499356173730593E-2</c:v>
                </c:pt>
                <c:pt idx="661">
                  <c:v>-1.14994162521765E-2</c:v>
                </c:pt>
                <c:pt idx="662">
                  <c:v>-1.150025735041922E-2</c:v>
                </c:pt>
                <c:pt idx="663">
                  <c:v>-1.1501278683999664E-2</c:v>
                </c:pt>
                <c:pt idx="664">
                  <c:v>-1.1501338762445572E-2</c:v>
                </c:pt>
                <c:pt idx="665">
                  <c:v>-1.1501338762445572E-2</c:v>
                </c:pt>
                <c:pt idx="666">
                  <c:v>-1.1501338762445572E-2</c:v>
                </c:pt>
                <c:pt idx="667">
                  <c:v>-1.1521284806487194E-2</c:v>
                </c:pt>
                <c:pt idx="668">
                  <c:v>-1.1838499000884057E-2</c:v>
                </c:pt>
                <c:pt idx="669">
                  <c:v>-1.185237712188892E-2</c:v>
                </c:pt>
                <c:pt idx="670">
                  <c:v>-1.1852437200334829E-2</c:v>
                </c:pt>
                <c:pt idx="671">
                  <c:v>-1.1852497278780736E-2</c:v>
                </c:pt>
                <c:pt idx="672">
                  <c:v>-1.1852557357226646E-2</c:v>
                </c:pt>
                <c:pt idx="673">
                  <c:v>-1.1852617435672555E-2</c:v>
                </c:pt>
                <c:pt idx="674">
                  <c:v>-1.1852677514118462E-2</c:v>
                </c:pt>
                <c:pt idx="675">
                  <c:v>-1.2620359895937235E-2</c:v>
                </c:pt>
                <c:pt idx="676">
                  <c:v>-1.2620359895937235E-2</c:v>
                </c:pt>
                <c:pt idx="677">
                  <c:v>-1.2620359895937235E-2</c:v>
                </c:pt>
                <c:pt idx="678">
                  <c:v>-1.2620419974383144E-2</c:v>
                </c:pt>
                <c:pt idx="679">
                  <c:v>-1.2620419974383144E-2</c:v>
                </c:pt>
                <c:pt idx="680">
                  <c:v>-1.2620419974383144E-2</c:v>
                </c:pt>
                <c:pt idx="681">
                  <c:v>-1.3009427911640661E-2</c:v>
                </c:pt>
                <c:pt idx="682">
                  <c:v>-1.3009427911640661E-2</c:v>
                </c:pt>
                <c:pt idx="683">
                  <c:v>-1.3009427911640661E-2</c:v>
                </c:pt>
                <c:pt idx="684">
                  <c:v>-1.3256830951891851E-2</c:v>
                </c:pt>
                <c:pt idx="685">
                  <c:v>-1.325689103033776E-2</c:v>
                </c:pt>
                <c:pt idx="686">
                  <c:v>-1.329564162794874E-2</c:v>
                </c:pt>
                <c:pt idx="687">
                  <c:v>-1.3295701706394649E-2</c:v>
                </c:pt>
                <c:pt idx="688">
                  <c:v>-1.3337336069409237E-2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07-4FC9-B78D-442D9A0BE4F2}"/>
            </c:ext>
          </c:extLst>
        </c:ser>
        <c:ser>
          <c:idx val="8"/>
          <c:order val="6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07-4FC9-B78D-442D9A0B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4008"/>
        <c:axId val="1"/>
      </c:scatterChart>
      <c:valAx>
        <c:axId val="8468640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40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E7-43AD-957F-96664A87E642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E7-43AD-957F-96664A87E64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67">
                  <c:v>-8.7129802486742847E-3</c:v>
                </c:pt>
                <c:pt idx="568">
                  <c:v>-8.1727957949624397E-3</c:v>
                </c:pt>
                <c:pt idx="569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E7-43AD-957F-96664A87E64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7">
                  <c:v>-8.3900155004812405E-3</c:v>
                </c:pt>
                <c:pt idx="538">
                  <c:v>-6.0498310485854745E-3</c:v>
                </c:pt>
                <c:pt idx="539">
                  <c:v>-7.1096465981099755E-3</c:v>
                </c:pt>
                <c:pt idx="540">
                  <c:v>-7.8730858003837056E-3</c:v>
                </c:pt>
                <c:pt idx="541">
                  <c:v>-7.6738633069908246E-3</c:v>
                </c:pt>
                <c:pt idx="542">
                  <c:v>-7.6576457577175461E-3</c:v>
                </c:pt>
                <c:pt idx="543">
                  <c:v>-7.4511900020297617E-3</c:v>
                </c:pt>
                <c:pt idx="544">
                  <c:v>-8.021125293453224E-3</c:v>
                </c:pt>
                <c:pt idx="545">
                  <c:v>-7.9809408489381894E-3</c:v>
                </c:pt>
                <c:pt idx="546">
                  <c:v>-8.0926687005558051E-3</c:v>
                </c:pt>
                <c:pt idx="547">
                  <c:v>-8.8524842503829859E-3</c:v>
                </c:pt>
                <c:pt idx="548">
                  <c:v>-8.1122998017235659E-3</c:v>
                </c:pt>
                <c:pt idx="549">
                  <c:v>-8.226397396356333E-3</c:v>
                </c:pt>
                <c:pt idx="550">
                  <c:v>-8.1862129445653409E-3</c:v>
                </c:pt>
                <c:pt idx="551">
                  <c:v>-8.0834462060010992E-3</c:v>
                </c:pt>
                <c:pt idx="552">
                  <c:v>-8.3432617539074272E-3</c:v>
                </c:pt>
                <c:pt idx="553">
                  <c:v>-8.10307730716886E-3</c:v>
                </c:pt>
                <c:pt idx="554">
                  <c:v>-8.1440533031127416E-3</c:v>
                </c:pt>
                <c:pt idx="555">
                  <c:v>-8.5287983456510119E-3</c:v>
                </c:pt>
                <c:pt idx="556">
                  <c:v>-8.3792069490300491E-3</c:v>
                </c:pt>
                <c:pt idx="557">
                  <c:v>-8.4979555031168275E-3</c:v>
                </c:pt>
                <c:pt idx="558">
                  <c:v>-8.4979555031168275E-3</c:v>
                </c:pt>
                <c:pt idx="559">
                  <c:v>-8.3577710538520478E-3</c:v>
                </c:pt>
                <c:pt idx="560">
                  <c:v>-7.8571126505266875E-3</c:v>
                </c:pt>
                <c:pt idx="561">
                  <c:v>-8.016928200959228E-3</c:v>
                </c:pt>
                <c:pt idx="562">
                  <c:v>-7.9767437491682358E-3</c:v>
                </c:pt>
                <c:pt idx="563">
                  <c:v>-8.0717379532870837E-3</c:v>
                </c:pt>
                <c:pt idx="564">
                  <c:v>-8.5315535034169443E-3</c:v>
                </c:pt>
                <c:pt idx="565">
                  <c:v>-8.4542176482500508E-3</c:v>
                </c:pt>
                <c:pt idx="566">
                  <c:v>-8.2140332015114836E-3</c:v>
                </c:pt>
                <c:pt idx="570">
                  <c:v>-8.834220097924117E-3</c:v>
                </c:pt>
                <c:pt idx="571">
                  <c:v>-8.6342200957005844E-3</c:v>
                </c:pt>
                <c:pt idx="572">
                  <c:v>-8.6846287013031542E-3</c:v>
                </c:pt>
                <c:pt idx="573">
                  <c:v>-8.5846287038293667E-3</c:v>
                </c:pt>
                <c:pt idx="574">
                  <c:v>-8.7847874965518713E-3</c:v>
                </c:pt>
                <c:pt idx="575">
                  <c:v>-8.6446030472870916E-3</c:v>
                </c:pt>
                <c:pt idx="576">
                  <c:v>-8.7044186002458446E-3</c:v>
                </c:pt>
                <c:pt idx="578">
                  <c:v>-9.1437285009305924E-3</c:v>
                </c:pt>
                <c:pt idx="579">
                  <c:v>-9.4674321953789331E-3</c:v>
                </c:pt>
                <c:pt idx="580">
                  <c:v>-9.4205306013463996E-3</c:v>
                </c:pt>
                <c:pt idx="581">
                  <c:v>-8.8803461476345547E-3</c:v>
                </c:pt>
                <c:pt idx="582">
                  <c:v>-9.1566968549159355E-3</c:v>
                </c:pt>
                <c:pt idx="583">
                  <c:v>-9.5165124002960511E-3</c:v>
                </c:pt>
                <c:pt idx="584">
                  <c:v>-9.3496621047961526E-3</c:v>
                </c:pt>
                <c:pt idx="585">
                  <c:v>-9.2194776516407728E-3</c:v>
                </c:pt>
                <c:pt idx="586">
                  <c:v>-9.449364100873936E-3</c:v>
                </c:pt>
                <c:pt idx="587">
                  <c:v>-9.5732772533665411E-3</c:v>
                </c:pt>
                <c:pt idx="588">
                  <c:v>-9.4330928041017614E-3</c:v>
                </c:pt>
                <c:pt idx="589">
                  <c:v>-9.7929083494818769E-3</c:v>
                </c:pt>
                <c:pt idx="590">
                  <c:v>-9.6527239002170973E-3</c:v>
                </c:pt>
                <c:pt idx="591">
                  <c:v>-9.5616569014964625E-3</c:v>
                </c:pt>
                <c:pt idx="592">
                  <c:v>-9.2785212473245338E-3</c:v>
                </c:pt>
                <c:pt idx="593">
                  <c:v>-9.3383367930073291E-3</c:v>
                </c:pt>
                <c:pt idx="594">
                  <c:v>-9.6920850992319174E-3</c:v>
                </c:pt>
                <c:pt idx="595">
                  <c:v>-9.6720850997371599E-3</c:v>
                </c:pt>
                <c:pt idx="596">
                  <c:v>-9.4719006447121501E-3</c:v>
                </c:pt>
                <c:pt idx="597">
                  <c:v>-9.6917161936289631E-3</c:v>
                </c:pt>
                <c:pt idx="598">
                  <c:v>-9.6417161985300481E-3</c:v>
                </c:pt>
                <c:pt idx="599">
                  <c:v>-1.220107185508823E-2</c:v>
                </c:pt>
                <c:pt idx="600">
                  <c:v>-1.0701071856601629E-2</c:v>
                </c:pt>
                <c:pt idx="601">
                  <c:v>-9.8608874031924643E-3</c:v>
                </c:pt>
                <c:pt idx="602">
                  <c:v>-9.8608874031924643E-3</c:v>
                </c:pt>
                <c:pt idx="603">
                  <c:v>-9.7608874057186767E-3</c:v>
                </c:pt>
                <c:pt idx="604">
                  <c:v>-9.6608874009689316E-3</c:v>
                </c:pt>
                <c:pt idx="605">
                  <c:v>-9.9207029561512172E-3</c:v>
                </c:pt>
                <c:pt idx="606">
                  <c:v>-9.8207029514014721E-3</c:v>
                </c:pt>
                <c:pt idx="607">
                  <c:v>-9.7207029539276846E-3</c:v>
                </c:pt>
                <c:pt idx="608">
                  <c:v>-9.4207029542303644E-3</c:v>
                </c:pt>
                <c:pt idx="609">
                  <c:v>-9.7805184996104799E-3</c:v>
                </c:pt>
                <c:pt idx="610">
                  <c:v>-9.9403340500430204E-3</c:v>
                </c:pt>
                <c:pt idx="611">
                  <c:v>-9.8001496007782407E-3</c:v>
                </c:pt>
                <c:pt idx="612">
                  <c:v>-9.9479759010137059E-3</c:v>
                </c:pt>
                <c:pt idx="613">
                  <c:v>-1.0607791446091142E-2</c:v>
                </c:pt>
                <c:pt idx="614">
                  <c:v>-9.9676069949055091E-3</c:v>
                </c:pt>
                <c:pt idx="615">
                  <c:v>-8.9274225465487689E-3</c:v>
                </c:pt>
                <c:pt idx="616">
                  <c:v>-9.847700443060603E-3</c:v>
                </c:pt>
                <c:pt idx="617">
                  <c:v>-9.7377004494774155E-3</c:v>
                </c:pt>
                <c:pt idx="618">
                  <c:v>-9.8575159936444834E-3</c:v>
                </c:pt>
                <c:pt idx="619">
                  <c:v>-9.7975159951602109E-3</c:v>
                </c:pt>
                <c:pt idx="620">
                  <c:v>-1.0057331543066539E-2</c:v>
                </c:pt>
                <c:pt idx="621">
                  <c:v>-9.9873315484728664E-3</c:v>
                </c:pt>
                <c:pt idx="622">
                  <c:v>-9.6813803538680077E-3</c:v>
                </c:pt>
                <c:pt idx="623">
                  <c:v>-9.7641959000611678E-3</c:v>
                </c:pt>
                <c:pt idx="624">
                  <c:v>-9.7259750473313034E-3</c:v>
                </c:pt>
                <c:pt idx="625">
                  <c:v>-9.5259750451077707E-3</c:v>
                </c:pt>
                <c:pt idx="626">
                  <c:v>-9.8157905958942138E-3</c:v>
                </c:pt>
                <c:pt idx="627">
                  <c:v>-9.8057905997848138E-3</c:v>
                </c:pt>
                <c:pt idx="628">
                  <c:v>-9.2956061489530839E-3</c:v>
                </c:pt>
                <c:pt idx="629">
                  <c:v>-8.7456061446573585E-3</c:v>
                </c:pt>
                <c:pt idx="630">
                  <c:v>-9.9657539976760745E-3</c:v>
                </c:pt>
                <c:pt idx="631">
                  <c:v>-9.8957540030824021E-3</c:v>
                </c:pt>
                <c:pt idx="632">
                  <c:v>-1.00855695491191E-2</c:v>
                </c:pt>
                <c:pt idx="633">
                  <c:v>-9.965569552150555E-3</c:v>
                </c:pt>
                <c:pt idx="634">
                  <c:v>-9.9098912978661247E-3</c:v>
                </c:pt>
                <c:pt idx="635">
                  <c:v>-1.0391343697847333E-2</c:v>
                </c:pt>
                <c:pt idx="636">
                  <c:v>-1.0391343632363714E-2</c:v>
                </c:pt>
                <c:pt idx="637">
                  <c:v>-1.0510974898352288E-2</c:v>
                </c:pt>
                <c:pt idx="638">
                  <c:v>-1.0510974796488881E-2</c:v>
                </c:pt>
                <c:pt idx="639">
                  <c:v>-1.0148749795916956E-2</c:v>
                </c:pt>
                <c:pt idx="640">
                  <c:v>-1.0431151597003918E-2</c:v>
                </c:pt>
                <c:pt idx="641">
                  <c:v>-1.0444664396345615E-2</c:v>
                </c:pt>
                <c:pt idx="642">
                  <c:v>-1.0369528754381463E-2</c:v>
                </c:pt>
                <c:pt idx="643">
                  <c:v>-1.0369584153522737E-2</c:v>
                </c:pt>
                <c:pt idx="644">
                  <c:v>-1.0479399701580405E-2</c:v>
                </c:pt>
                <c:pt idx="645">
                  <c:v>-1.0439215257065371E-2</c:v>
                </c:pt>
                <c:pt idx="646">
                  <c:v>-1.0510546097066253E-2</c:v>
                </c:pt>
                <c:pt idx="647">
                  <c:v>-1.0540361647144891E-2</c:v>
                </c:pt>
                <c:pt idx="648">
                  <c:v>-1.0480177203135099E-2</c:v>
                </c:pt>
                <c:pt idx="649">
                  <c:v>-1.0359992753365077E-2</c:v>
                </c:pt>
                <c:pt idx="650">
                  <c:v>-1.0546147401328199E-2</c:v>
                </c:pt>
                <c:pt idx="651">
                  <c:v>-1.0867273696931079E-2</c:v>
                </c:pt>
                <c:pt idx="652">
                  <c:v>-1.0884138049732428E-2</c:v>
                </c:pt>
                <c:pt idx="653">
                  <c:v>-1.2056751729687676E-2</c:v>
                </c:pt>
                <c:pt idx="654">
                  <c:v>-1.1646567276329733E-2</c:v>
                </c:pt>
                <c:pt idx="655">
                  <c:v>-1.171638275263831E-2</c:v>
                </c:pt>
                <c:pt idx="656">
                  <c:v>-1.2667687849898357E-2</c:v>
                </c:pt>
                <c:pt idx="657">
                  <c:v>-1.1267687848885544E-2</c:v>
                </c:pt>
                <c:pt idx="658">
                  <c:v>-1.1627503401541617E-2</c:v>
                </c:pt>
                <c:pt idx="659">
                  <c:v>-1.1227503404370509E-2</c:v>
                </c:pt>
                <c:pt idx="660">
                  <c:v>-1.1787318951974157E-2</c:v>
                </c:pt>
                <c:pt idx="661">
                  <c:v>-1.154713450523559E-2</c:v>
                </c:pt>
                <c:pt idx="662">
                  <c:v>-1.1184552204213105E-2</c:v>
                </c:pt>
                <c:pt idx="663">
                  <c:v>-1.1201416549738497E-2</c:v>
                </c:pt>
                <c:pt idx="664">
                  <c:v>-1.1461232097644825E-2</c:v>
                </c:pt>
                <c:pt idx="665">
                  <c:v>-1.1361232100171037E-2</c:v>
                </c:pt>
                <c:pt idx="666">
                  <c:v>-1.1161232097947504E-2</c:v>
                </c:pt>
                <c:pt idx="667">
                  <c:v>-1.1479994813271333E-2</c:v>
                </c:pt>
                <c:pt idx="668">
                  <c:v>-1.189609851280693E-2</c:v>
                </c:pt>
                <c:pt idx="669">
                  <c:v>-1.1963490971538704E-2</c:v>
                </c:pt>
                <c:pt idx="670">
                  <c:v>-1.1723306415660772E-2</c:v>
                </c:pt>
                <c:pt idx="671">
                  <c:v>-1.1983121941739228E-2</c:v>
                </c:pt>
                <c:pt idx="672">
                  <c:v>-1.1842937215988059E-2</c:v>
                </c:pt>
                <c:pt idx="673">
                  <c:v>-1.1802752786024939E-2</c:v>
                </c:pt>
                <c:pt idx="674">
                  <c:v>-1.176256835606182E-2</c:v>
                </c:pt>
                <c:pt idx="675">
                  <c:v>-1.3585666398284957E-2</c:v>
                </c:pt>
                <c:pt idx="676">
                  <c:v>-1.2585666401719209E-2</c:v>
                </c:pt>
                <c:pt idx="677">
                  <c:v>-1.2585666401719209E-2</c:v>
                </c:pt>
                <c:pt idx="678">
                  <c:v>-1.2945481947099324E-2</c:v>
                </c:pt>
                <c:pt idx="679">
                  <c:v>-1.2945481947099324E-2</c:v>
                </c:pt>
                <c:pt idx="680">
                  <c:v>-1.0945481946691871E-2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E7-43AD-957F-96664A87E64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1'!$L$21:$L$701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E7-43AD-957F-96664A87E64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E7-43AD-957F-96664A87E64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E7-43AD-957F-96664A87E64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1'!$O$21:$O$701</c:f>
              <c:numCache>
                <c:formatCode>General</c:formatCode>
                <c:ptCount val="681"/>
                <c:pt idx="0">
                  <c:v>9.8122002240873208E-4</c:v>
                </c:pt>
                <c:pt idx="1">
                  <c:v>9.8013861038237916E-4</c:v>
                </c:pt>
                <c:pt idx="2">
                  <c:v>9.3700228622007838E-4</c:v>
                </c:pt>
                <c:pt idx="3">
                  <c:v>4.7704170434462623E-4</c:v>
                </c:pt>
                <c:pt idx="4">
                  <c:v>-2.2593619123069571E-4</c:v>
                </c:pt>
                <c:pt idx="5">
                  <c:v>-1.0270221889745932E-3</c:v>
                </c:pt>
                <c:pt idx="6">
                  <c:v>-1.0300261112700178E-3</c:v>
                </c:pt>
                <c:pt idx="7">
                  <c:v>-1.0311075232963709E-3</c:v>
                </c:pt>
                <c:pt idx="8">
                  <c:v>-1.0320687784309067E-3</c:v>
                </c:pt>
                <c:pt idx="9">
                  <c:v>-1.319604220548973E-3</c:v>
                </c:pt>
                <c:pt idx="10">
                  <c:v>-1.319604220548973E-3</c:v>
                </c:pt>
                <c:pt idx="11">
                  <c:v>-1.3236895548707508E-3</c:v>
                </c:pt>
                <c:pt idx="12">
                  <c:v>-1.3236895548707508E-3</c:v>
                </c:pt>
                <c:pt idx="13">
                  <c:v>-1.6274461773841107E-3</c:v>
                </c:pt>
                <c:pt idx="14">
                  <c:v>-1.6555628900692876E-3</c:v>
                </c:pt>
                <c:pt idx="15">
                  <c:v>-1.6556830469611045E-3</c:v>
                </c:pt>
                <c:pt idx="16">
                  <c:v>-1.6566443020956403E-3</c:v>
                </c:pt>
                <c:pt idx="17">
                  <c:v>-1.6686599912773396E-3</c:v>
                </c:pt>
                <c:pt idx="18">
                  <c:v>-1.6727453255991173E-3</c:v>
                </c:pt>
                <c:pt idx="19">
                  <c:v>-1.6747879927600062E-3</c:v>
                </c:pt>
                <c:pt idx="20">
                  <c:v>-1.7281376527267518E-3</c:v>
                </c:pt>
                <c:pt idx="21">
                  <c:v>-1.7343858111012354E-3</c:v>
                </c:pt>
                <c:pt idx="22">
                  <c:v>-1.7682700545936275E-3</c:v>
                </c:pt>
                <c:pt idx="23">
                  <c:v>-1.7703127217545164E-3</c:v>
                </c:pt>
                <c:pt idx="24">
                  <c:v>-1.7743980560762942E-3</c:v>
                </c:pt>
                <c:pt idx="25">
                  <c:v>-2.0546039277935238E-3</c:v>
                </c:pt>
                <c:pt idx="26">
                  <c:v>-2.0566465949544126E-3</c:v>
                </c:pt>
                <c:pt idx="27">
                  <c:v>-2.0762321683205826E-3</c:v>
                </c:pt>
                <c:pt idx="28">
                  <c:v>-2.0771934234551184E-3</c:v>
                </c:pt>
                <c:pt idx="29">
                  <c:v>-2.0782748354814715E-3</c:v>
                </c:pt>
                <c:pt idx="30">
                  <c:v>-2.1512100688143867E-3</c:v>
                </c:pt>
                <c:pt idx="31">
                  <c:v>-2.1789663108241122E-3</c:v>
                </c:pt>
                <c:pt idx="32">
                  <c:v>-2.4858470125247141E-3</c:v>
                </c:pt>
                <c:pt idx="33">
                  <c:v>-2.4889710917119562E-3</c:v>
                </c:pt>
                <c:pt idx="34">
                  <c:v>-2.507355096159956E-3</c:v>
                </c:pt>
                <c:pt idx="35">
                  <c:v>-2.5228553352043483E-3</c:v>
                </c:pt>
                <c:pt idx="36">
                  <c:v>-2.5248980023652372E-3</c:v>
                </c:pt>
                <c:pt idx="37">
                  <c:v>-2.5351714166155902E-3</c:v>
                </c:pt>
                <c:pt idx="38">
                  <c:v>-2.5762650736170021E-3</c:v>
                </c:pt>
                <c:pt idx="39">
                  <c:v>-2.7865396342967412E-3</c:v>
                </c:pt>
                <c:pt idx="40">
                  <c:v>-2.7865997127426495E-3</c:v>
                </c:pt>
                <c:pt idx="41">
                  <c:v>-2.7937490478057605E-3</c:v>
                </c:pt>
                <c:pt idx="42">
                  <c:v>-2.7938091262516692E-3</c:v>
                </c:pt>
                <c:pt idx="43">
                  <c:v>-2.8215052898154865E-3</c:v>
                </c:pt>
                <c:pt idx="44">
                  <c:v>-2.8215653682613947E-3</c:v>
                </c:pt>
                <c:pt idx="45">
                  <c:v>-2.892457934433421E-3</c:v>
                </c:pt>
                <c:pt idx="46">
                  <c:v>-2.892457934433421E-3</c:v>
                </c:pt>
                <c:pt idx="47">
                  <c:v>-2.9078380165859963E-3</c:v>
                </c:pt>
                <c:pt idx="48">
                  <c:v>-2.9150474300950161E-3</c:v>
                </c:pt>
                <c:pt idx="49">
                  <c:v>-3.1829972988469124E-3</c:v>
                </c:pt>
                <c:pt idx="50">
                  <c:v>-3.1902067123559313E-3</c:v>
                </c:pt>
                <c:pt idx="51">
                  <c:v>-3.2137574631520621E-3</c:v>
                </c:pt>
                <c:pt idx="52">
                  <c:v>-3.215800130312951E-3</c:v>
                </c:pt>
                <c:pt idx="53">
                  <c:v>-3.2159202872047684E-3</c:v>
                </c:pt>
                <c:pt idx="54">
                  <c:v>-3.2167613854474876E-3</c:v>
                </c:pt>
                <c:pt idx="55">
                  <c:v>-3.2168815423393041E-3</c:v>
                </c:pt>
                <c:pt idx="56">
                  <c:v>-3.2178427974738398E-3</c:v>
                </c:pt>
                <c:pt idx="57">
                  <c:v>-3.2228893869301542E-3</c:v>
                </c:pt>
                <c:pt idx="58">
                  <c:v>-3.2230095438219707E-3</c:v>
                </c:pt>
                <c:pt idx="59">
                  <c:v>-3.2250522109828596E-3</c:v>
                </c:pt>
                <c:pt idx="60">
                  <c:v>-3.2321414676000628E-3</c:v>
                </c:pt>
                <c:pt idx="61">
                  <c:v>-3.2465602946181015E-3</c:v>
                </c:pt>
                <c:pt idx="62">
                  <c:v>-3.2465602946181015E-3</c:v>
                </c:pt>
                <c:pt idx="63">
                  <c:v>-3.2466804515099189E-3</c:v>
                </c:pt>
                <c:pt idx="64">
                  <c:v>-3.2476417066444547E-3</c:v>
                </c:pt>
                <c:pt idx="65">
                  <c:v>-3.2486029617789904E-3</c:v>
                </c:pt>
                <c:pt idx="66">
                  <c:v>-3.2487231186708078E-3</c:v>
                </c:pt>
                <c:pt idx="67">
                  <c:v>-3.2496843738053435E-3</c:v>
                </c:pt>
                <c:pt idx="68">
                  <c:v>-3.2589364544752522E-3</c:v>
                </c:pt>
                <c:pt idx="69">
                  <c:v>-3.2661458679842719E-3</c:v>
                </c:pt>
                <c:pt idx="70">
                  <c:v>-3.2672272800106242E-3</c:v>
                </c:pt>
                <c:pt idx="71">
                  <c:v>-3.2681885351451608E-3</c:v>
                </c:pt>
                <c:pt idx="72">
                  <c:v>-3.2723940263587551E-3</c:v>
                </c:pt>
                <c:pt idx="73">
                  <c:v>-3.2733552814932917E-3</c:v>
                </c:pt>
                <c:pt idx="74">
                  <c:v>-3.2857314413504415E-3</c:v>
                </c:pt>
                <c:pt idx="75">
                  <c:v>-3.3042356026902588E-3</c:v>
                </c:pt>
                <c:pt idx="76">
                  <c:v>-3.4547921881369521E-3</c:v>
                </c:pt>
                <c:pt idx="77">
                  <c:v>-3.4867539213602724E-3</c:v>
                </c:pt>
                <c:pt idx="78">
                  <c:v>-3.492881922842939E-3</c:v>
                </c:pt>
                <c:pt idx="79">
                  <c:v>-3.5073007498609785E-3</c:v>
                </c:pt>
                <c:pt idx="80">
                  <c:v>-3.5176342425572394E-3</c:v>
                </c:pt>
                <c:pt idx="81">
                  <c:v>-3.5258049112007949E-3</c:v>
                </c:pt>
                <c:pt idx="82">
                  <c:v>-3.5339755798443504E-3</c:v>
                </c:pt>
                <c:pt idx="83">
                  <c:v>-3.5340957367361679E-3</c:v>
                </c:pt>
                <c:pt idx="84">
                  <c:v>-3.5391423261924813E-3</c:v>
                </c:pt>
                <c:pt idx="85">
                  <c:v>-3.5441889156487948E-3</c:v>
                </c:pt>
                <c:pt idx="86">
                  <c:v>-3.5535611532105209E-3</c:v>
                </c:pt>
                <c:pt idx="87">
                  <c:v>-3.5554836634795924E-3</c:v>
                </c:pt>
                <c:pt idx="88">
                  <c:v>-3.5556038203714098E-3</c:v>
                </c:pt>
                <c:pt idx="89">
                  <c:v>-3.5557239772632263E-3</c:v>
                </c:pt>
                <c:pt idx="90">
                  <c:v>-3.5576464875322986E-3</c:v>
                </c:pt>
                <c:pt idx="91">
                  <c:v>-3.5607705667195406E-3</c:v>
                </c:pt>
                <c:pt idx="92">
                  <c:v>-3.5608907236113572E-3</c:v>
                </c:pt>
                <c:pt idx="93">
                  <c:v>-3.5628132338804295E-3</c:v>
                </c:pt>
                <c:pt idx="94">
                  <c:v>-3.5629333907722461E-3</c:v>
                </c:pt>
                <c:pt idx="95">
                  <c:v>-3.567859823336743E-3</c:v>
                </c:pt>
                <c:pt idx="96">
                  <c:v>-3.5689412353630962E-3</c:v>
                </c:pt>
                <c:pt idx="97">
                  <c:v>-3.5690613922549127E-3</c:v>
                </c:pt>
                <c:pt idx="98">
                  <c:v>-3.5708637456321676E-3</c:v>
                </c:pt>
                <c:pt idx="99">
                  <c:v>-3.570983902523985E-3</c:v>
                </c:pt>
                <c:pt idx="100">
                  <c:v>-3.5711040594158016E-3</c:v>
                </c:pt>
                <c:pt idx="101">
                  <c:v>-3.5720653145503382E-3</c:v>
                </c:pt>
                <c:pt idx="102">
                  <c:v>-3.5731467265766904E-3</c:v>
                </c:pt>
                <c:pt idx="103">
                  <c:v>-3.574107981711227E-3</c:v>
                </c:pt>
                <c:pt idx="104">
                  <c:v>-3.5781933160330048E-3</c:v>
                </c:pt>
                <c:pt idx="105">
                  <c:v>-3.5783134729248213E-3</c:v>
                </c:pt>
                <c:pt idx="106">
                  <c:v>-3.5954959084546515E-3</c:v>
                </c:pt>
                <c:pt idx="107">
                  <c:v>-3.5954959084546515E-3</c:v>
                </c:pt>
                <c:pt idx="108">
                  <c:v>-3.5965773204810047E-3</c:v>
                </c:pt>
                <c:pt idx="109">
                  <c:v>-3.5965773204810047E-3</c:v>
                </c:pt>
                <c:pt idx="110">
                  <c:v>-3.5977788893991744E-3</c:v>
                </c:pt>
                <c:pt idx="111">
                  <c:v>-3.5977788893991744E-3</c:v>
                </c:pt>
                <c:pt idx="112">
                  <c:v>-3.6048681460163767E-3</c:v>
                </c:pt>
                <c:pt idx="113">
                  <c:v>-3.6048681460163767E-3</c:v>
                </c:pt>
                <c:pt idx="114">
                  <c:v>-3.6049883029081941E-3</c:v>
                </c:pt>
                <c:pt idx="115">
                  <c:v>-3.6049883029081941E-3</c:v>
                </c:pt>
                <c:pt idx="116">
                  <c:v>-3.6058294011509133E-3</c:v>
                </c:pt>
                <c:pt idx="117">
                  <c:v>-3.6058294011509133E-3</c:v>
                </c:pt>
                <c:pt idx="118">
                  <c:v>-3.6059495580427299E-3</c:v>
                </c:pt>
                <c:pt idx="119">
                  <c:v>-3.6059495580427299E-3</c:v>
                </c:pt>
                <c:pt idx="120">
                  <c:v>-3.6060697149345473E-3</c:v>
                </c:pt>
                <c:pt idx="121">
                  <c:v>-3.6060697149345473E-3</c:v>
                </c:pt>
                <c:pt idx="122">
                  <c:v>-3.607030970069083E-3</c:v>
                </c:pt>
                <c:pt idx="123">
                  <c:v>-3.607030970069083E-3</c:v>
                </c:pt>
                <c:pt idx="124">
                  <c:v>-3.610155049256325E-3</c:v>
                </c:pt>
                <c:pt idx="125">
                  <c:v>-3.610155049256325E-3</c:v>
                </c:pt>
                <c:pt idx="126">
                  <c:v>-3.6109961474990434E-3</c:v>
                </c:pt>
                <c:pt idx="127">
                  <c:v>-3.6109961474990434E-3</c:v>
                </c:pt>
                <c:pt idx="128">
                  <c:v>-3.6112364612826782E-3</c:v>
                </c:pt>
                <c:pt idx="129">
                  <c:v>-3.6112364612826782E-3</c:v>
                </c:pt>
                <c:pt idx="130">
                  <c:v>-3.6130388146599322E-3</c:v>
                </c:pt>
                <c:pt idx="131">
                  <c:v>-3.6130388146599322E-3</c:v>
                </c:pt>
                <c:pt idx="132">
                  <c:v>-3.6131589715517496E-3</c:v>
                </c:pt>
                <c:pt idx="133">
                  <c:v>-3.6131589715517496E-3</c:v>
                </c:pt>
                <c:pt idx="134">
                  <c:v>-3.6182055610080631E-3</c:v>
                </c:pt>
                <c:pt idx="135">
                  <c:v>-3.6182055610080631E-3</c:v>
                </c:pt>
                <c:pt idx="136">
                  <c:v>-3.626496386543436E-3</c:v>
                </c:pt>
                <c:pt idx="137">
                  <c:v>-3.626496386543436E-3</c:v>
                </c:pt>
                <c:pt idx="138">
                  <c:v>-3.6274576416779718E-3</c:v>
                </c:pt>
                <c:pt idx="139">
                  <c:v>-3.6274576416779718E-3</c:v>
                </c:pt>
                <c:pt idx="140">
                  <c:v>-3.65112854936592E-3</c:v>
                </c:pt>
                <c:pt idx="141">
                  <c:v>-3.65112854936592E-3</c:v>
                </c:pt>
                <c:pt idx="142">
                  <c:v>-3.6522099613922722E-3</c:v>
                </c:pt>
                <c:pt idx="143">
                  <c:v>-3.6522099613922722E-3</c:v>
                </c:pt>
                <c:pt idx="144">
                  <c:v>-3.659419374901292E-3</c:v>
                </c:pt>
                <c:pt idx="145">
                  <c:v>-3.659419374901292E-3</c:v>
                </c:pt>
                <c:pt idx="146">
                  <c:v>-3.6645861212494229E-3</c:v>
                </c:pt>
                <c:pt idx="147">
                  <c:v>-3.6645861212494229E-3</c:v>
                </c:pt>
                <c:pt idx="148">
                  <c:v>-3.6666287884103118E-3</c:v>
                </c:pt>
                <c:pt idx="149">
                  <c:v>-3.6666287884103118E-3</c:v>
                </c:pt>
                <c:pt idx="150">
                  <c:v>-3.6686714555712006E-3</c:v>
                </c:pt>
                <c:pt idx="151">
                  <c:v>-3.6686714555712006E-3</c:v>
                </c:pt>
                <c:pt idx="152">
                  <c:v>-3.6707141227320895E-3</c:v>
                </c:pt>
                <c:pt idx="153">
                  <c:v>-3.6707141227320895E-3</c:v>
                </c:pt>
                <c:pt idx="154">
                  <c:v>-3.8491471070803253E-3</c:v>
                </c:pt>
                <c:pt idx="155">
                  <c:v>-3.8686125235546783E-3</c:v>
                </c:pt>
                <c:pt idx="156">
                  <c:v>-3.8913221761080899E-3</c:v>
                </c:pt>
                <c:pt idx="157">
                  <c:v>-3.9076635133952009E-3</c:v>
                </c:pt>
                <c:pt idx="158">
                  <c:v>-3.9109077494742604E-3</c:v>
                </c:pt>
                <c:pt idx="159">
                  <c:v>-3.9117488477169787E-3</c:v>
                </c:pt>
                <c:pt idx="160">
                  <c:v>-3.9117488477169787E-3</c:v>
                </c:pt>
                <c:pt idx="161">
                  <c:v>-3.9118690046087961E-3</c:v>
                </c:pt>
                <c:pt idx="162">
                  <c:v>-3.9137915148778684E-3</c:v>
                </c:pt>
                <c:pt idx="163">
                  <c:v>-3.913911671769685E-3</c:v>
                </c:pt>
                <c:pt idx="164">
                  <c:v>-3.9167954371732931E-3</c:v>
                </c:pt>
                <c:pt idx="165">
                  <c:v>-3.9168555156192013E-3</c:v>
                </c:pt>
                <c:pt idx="166">
                  <c:v>-3.9169155940651096E-3</c:v>
                </c:pt>
                <c:pt idx="167">
                  <c:v>-3.9283304987877245E-3</c:v>
                </c:pt>
                <c:pt idx="168">
                  <c:v>-3.933377088244038E-3</c:v>
                </c:pt>
                <c:pt idx="169">
                  <c:v>-3.9334972451358554E-3</c:v>
                </c:pt>
                <c:pt idx="170">
                  <c:v>-3.9344585002703911E-3</c:v>
                </c:pt>
                <c:pt idx="171">
                  <c:v>-3.9354197554049269E-3</c:v>
                </c:pt>
                <c:pt idx="172">
                  <c:v>-3.9374624225658158E-3</c:v>
                </c:pt>
                <c:pt idx="173">
                  <c:v>-3.937522501011724E-3</c:v>
                </c:pt>
                <c:pt idx="174">
                  <c:v>-3.9404663448612404E-3</c:v>
                </c:pt>
                <c:pt idx="175">
                  <c:v>-3.9405865017530578E-3</c:v>
                </c:pt>
                <c:pt idx="176">
                  <c:v>-3.9407066586448743E-3</c:v>
                </c:pt>
                <c:pt idx="177">
                  <c:v>-3.9416679137794109E-3</c:v>
                </c:pt>
                <c:pt idx="178">
                  <c:v>-3.9425690904680384E-3</c:v>
                </c:pt>
                <c:pt idx="179">
                  <c:v>-3.9437105809402998E-3</c:v>
                </c:pt>
                <c:pt idx="180">
                  <c:v>-3.9438307378321163E-3</c:v>
                </c:pt>
                <c:pt idx="181">
                  <c:v>-3.9446718360748355E-3</c:v>
                </c:pt>
                <c:pt idx="182">
                  <c:v>-3.9447919929666521E-3</c:v>
                </c:pt>
                <c:pt idx="183">
                  <c:v>-3.9456330912093713E-3</c:v>
                </c:pt>
                <c:pt idx="184">
                  <c:v>-3.9458734049930052E-3</c:v>
                </c:pt>
                <c:pt idx="185">
                  <c:v>-3.9468346601275409E-3</c:v>
                </c:pt>
                <c:pt idx="186">
                  <c:v>-3.9476757583702601E-3</c:v>
                </c:pt>
                <c:pt idx="187">
                  <c:v>-3.9507998375575022E-3</c:v>
                </c:pt>
                <c:pt idx="188">
                  <c:v>-3.9517610926920379E-3</c:v>
                </c:pt>
                <c:pt idx="189">
                  <c:v>-3.9518812495838553E-3</c:v>
                </c:pt>
                <c:pt idx="190">
                  <c:v>-3.9520014064756718E-3</c:v>
                </c:pt>
                <c:pt idx="191">
                  <c:v>-3.9551254856629138E-3</c:v>
                </c:pt>
                <c:pt idx="192">
                  <c:v>-3.9570479959319862E-3</c:v>
                </c:pt>
                <c:pt idx="193">
                  <c:v>-3.9632961543064693E-3</c:v>
                </c:pt>
                <c:pt idx="194">
                  <c:v>-3.9652186645755417E-3</c:v>
                </c:pt>
                <c:pt idx="195">
                  <c:v>-3.9653388214673582E-3</c:v>
                </c:pt>
                <c:pt idx="196">
                  <c:v>-3.966300076601894E-3</c:v>
                </c:pt>
                <c:pt idx="197">
                  <c:v>-3.966300076601894E-3</c:v>
                </c:pt>
                <c:pt idx="198">
                  <c:v>-3.9671411748446132E-3</c:v>
                </c:pt>
                <c:pt idx="199">
                  <c:v>-3.9672613317364306E-3</c:v>
                </c:pt>
                <c:pt idx="200">
                  <c:v>-3.9682225868709663E-3</c:v>
                </c:pt>
                <c:pt idx="201">
                  <c:v>-3.9724280780845606E-3</c:v>
                </c:pt>
                <c:pt idx="202">
                  <c:v>-3.9733893332190972E-3</c:v>
                </c:pt>
                <c:pt idx="203">
                  <c:v>-3.9743505883536329E-3</c:v>
                </c:pt>
                <c:pt idx="204">
                  <c:v>-3.9745909021372669E-3</c:v>
                </c:pt>
                <c:pt idx="205">
                  <c:v>-3.9755521572718026E-3</c:v>
                </c:pt>
                <c:pt idx="206">
                  <c:v>-3.9763932555145218E-3</c:v>
                </c:pt>
                <c:pt idx="207">
                  <c:v>-3.9766335692981557E-3</c:v>
                </c:pt>
                <c:pt idx="208">
                  <c:v>-3.9786762364590446E-3</c:v>
                </c:pt>
                <c:pt idx="209">
                  <c:v>-3.9795173347017638E-3</c:v>
                </c:pt>
                <c:pt idx="210">
                  <c:v>-3.9796374915935804E-3</c:v>
                </c:pt>
                <c:pt idx="211">
                  <c:v>-3.980598746728117E-3</c:v>
                </c:pt>
                <c:pt idx="212">
                  <c:v>-3.9826414138890058E-3</c:v>
                </c:pt>
                <c:pt idx="213">
                  <c:v>-3.9827615707808224E-3</c:v>
                </c:pt>
                <c:pt idx="214">
                  <c:v>-3.9836026690235416E-3</c:v>
                </c:pt>
                <c:pt idx="215">
                  <c:v>-3.9837228259153581E-3</c:v>
                </c:pt>
                <c:pt idx="216">
                  <c:v>-3.9846840810498947E-3</c:v>
                </c:pt>
                <c:pt idx="217">
                  <c:v>-3.9848042379417112E-3</c:v>
                </c:pt>
                <c:pt idx="218">
                  <c:v>-3.9898508273980247E-3</c:v>
                </c:pt>
                <c:pt idx="219">
                  <c:v>-3.9981416529333976E-3</c:v>
                </c:pt>
                <c:pt idx="220">
                  <c:v>-3.998261809825215E-3</c:v>
                </c:pt>
                <c:pt idx="221">
                  <c:v>-3.9991029080679334E-3</c:v>
                </c:pt>
                <c:pt idx="222">
                  <c:v>-3.9992230649597508E-3</c:v>
                </c:pt>
                <c:pt idx="223">
                  <c:v>-4.0052309095506E-3</c:v>
                </c:pt>
                <c:pt idx="224">
                  <c:v>-4.0053510664424174E-3</c:v>
                </c:pt>
                <c:pt idx="225">
                  <c:v>-4.0073937336033063E-3</c:v>
                </c:pt>
                <c:pt idx="226">
                  <c:v>-4.0103976558987309E-3</c:v>
                </c:pt>
                <c:pt idx="227">
                  <c:v>-4.0115992248169006E-3</c:v>
                </c:pt>
                <c:pt idx="228">
                  <c:v>-4.0227738157558816E-3</c:v>
                </c:pt>
                <c:pt idx="229">
                  <c:v>-4.0227738157558816E-3</c:v>
                </c:pt>
                <c:pt idx="230">
                  <c:v>-4.0258978949431236E-3</c:v>
                </c:pt>
                <c:pt idx="231">
                  <c:v>-4.0279405621040125E-3</c:v>
                </c:pt>
                <c:pt idx="232">
                  <c:v>-4.0331073084521425E-3</c:v>
                </c:pt>
                <c:pt idx="233">
                  <c:v>-4.0331073084521425E-3</c:v>
                </c:pt>
                <c:pt idx="234">
                  <c:v>-4.0340685635866791E-3</c:v>
                </c:pt>
                <c:pt idx="235">
                  <c:v>-4.0341887204784956E-3</c:v>
                </c:pt>
                <c:pt idx="236">
                  <c:v>-4.0351499756130314E-3</c:v>
                </c:pt>
                <c:pt idx="237">
                  <c:v>-4.0680729639708882E-3</c:v>
                </c:pt>
                <c:pt idx="238">
                  <c:v>-4.2248777077920647E-3</c:v>
                </c:pt>
                <c:pt idx="239">
                  <c:v>-4.2269203749529536E-3</c:v>
                </c:pt>
                <c:pt idx="240">
                  <c:v>-4.2310057092747313E-3</c:v>
                </c:pt>
                <c:pt idx="241">
                  <c:v>-4.2537153618281438E-3</c:v>
                </c:pt>
                <c:pt idx="242">
                  <c:v>-4.2568394410153849E-3</c:v>
                </c:pt>
                <c:pt idx="243">
                  <c:v>-4.2576805392581041E-3</c:v>
                </c:pt>
                <c:pt idx="244">
                  <c:v>-4.2578006961499215E-3</c:v>
                </c:pt>
                <c:pt idx="245">
                  <c:v>-4.2587619512844573E-3</c:v>
                </c:pt>
                <c:pt idx="246">
                  <c:v>-4.2598433633108104E-3</c:v>
                </c:pt>
                <c:pt idx="247">
                  <c:v>-4.2608046184453461E-3</c:v>
                </c:pt>
                <c:pt idx="248">
                  <c:v>-4.2609247753371627E-3</c:v>
                </c:pt>
                <c:pt idx="249">
                  <c:v>-4.2618860304716993E-3</c:v>
                </c:pt>
                <c:pt idx="250">
                  <c:v>-4.262847285606235E-3</c:v>
                </c:pt>
                <c:pt idx="251">
                  <c:v>-4.2629674424980515E-3</c:v>
                </c:pt>
                <c:pt idx="252">
                  <c:v>-4.2640488545244047E-3</c:v>
                </c:pt>
                <c:pt idx="253">
                  <c:v>-4.2669326199280128E-3</c:v>
                </c:pt>
                <c:pt idx="254">
                  <c:v>-4.2670527768198293E-3</c:v>
                </c:pt>
                <c:pt idx="255">
                  <c:v>-4.2824328589724046E-3</c:v>
                </c:pt>
                <c:pt idx="256">
                  <c:v>-4.2843553692414769E-3</c:v>
                </c:pt>
                <c:pt idx="257">
                  <c:v>-4.2844755261332934E-3</c:v>
                </c:pt>
                <c:pt idx="258">
                  <c:v>-4.2845956830251108E-3</c:v>
                </c:pt>
                <c:pt idx="259">
                  <c:v>-4.2865181932941823E-3</c:v>
                </c:pt>
                <c:pt idx="260">
                  <c:v>-4.2875996053205355E-3</c:v>
                </c:pt>
                <c:pt idx="261">
                  <c:v>-4.2877197622123529E-3</c:v>
                </c:pt>
                <c:pt idx="262">
                  <c:v>-4.2896422724814243E-3</c:v>
                </c:pt>
                <c:pt idx="263">
                  <c:v>-4.2906035276159601E-3</c:v>
                </c:pt>
                <c:pt idx="264">
                  <c:v>-4.2916849396423132E-3</c:v>
                </c:pt>
                <c:pt idx="265">
                  <c:v>-4.2918050965341306E-3</c:v>
                </c:pt>
                <c:pt idx="266">
                  <c:v>-4.292646194776849E-3</c:v>
                </c:pt>
                <c:pt idx="267">
                  <c:v>-4.2937276068032021E-3</c:v>
                </c:pt>
                <c:pt idx="268">
                  <c:v>-4.2938477636950195E-3</c:v>
                </c:pt>
                <c:pt idx="269">
                  <c:v>-4.2967315290986267E-3</c:v>
                </c:pt>
                <c:pt idx="270">
                  <c:v>-4.2987741962595156E-3</c:v>
                </c:pt>
                <c:pt idx="271">
                  <c:v>-4.2998556082858687E-3</c:v>
                </c:pt>
                <c:pt idx="272">
                  <c:v>-4.306944864903072E-3</c:v>
                </c:pt>
                <c:pt idx="273">
                  <c:v>-4.3070650217948885E-3</c:v>
                </c:pt>
                <c:pt idx="274">
                  <c:v>-4.3080262769294242E-3</c:v>
                </c:pt>
                <c:pt idx="275">
                  <c:v>-4.3081464338212416E-3</c:v>
                </c:pt>
                <c:pt idx="276">
                  <c:v>-4.3082665907130582E-3</c:v>
                </c:pt>
                <c:pt idx="277">
                  <c:v>-4.3092278458475948E-3</c:v>
                </c:pt>
                <c:pt idx="278">
                  <c:v>-4.3133131801693725E-3</c:v>
                </c:pt>
                <c:pt idx="279">
                  <c:v>-4.3193210247602217E-3</c:v>
                </c:pt>
                <c:pt idx="280">
                  <c:v>-4.3194411816520391E-3</c:v>
                </c:pt>
                <c:pt idx="281">
                  <c:v>-4.3285731054301304E-3</c:v>
                </c:pt>
                <c:pt idx="282">
                  <c:v>-4.331577027725555E-3</c:v>
                </c:pt>
                <c:pt idx="283">
                  <c:v>-4.3316971846173724E-3</c:v>
                </c:pt>
                <c:pt idx="284">
                  <c:v>-4.3318173415091889E-3</c:v>
                </c:pt>
                <c:pt idx="285">
                  <c:v>-4.334701106912797E-3</c:v>
                </c:pt>
                <c:pt idx="286">
                  <c:v>-4.3348212638046144E-3</c:v>
                </c:pt>
                <c:pt idx="287">
                  <c:v>-4.334941420696431E-3</c:v>
                </c:pt>
                <c:pt idx="288">
                  <c:v>-4.3357825189391502E-3</c:v>
                </c:pt>
                <c:pt idx="289">
                  <c:v>-4.3379453429918556E-3</c:v>
                </c:pt>
                <c:pt idx="290">
                  <c:v>-4.3389065981263922E-3</c:v>
                </c:pt>
                <c:pt idx="291">
                  <c:v>-4.3500811890653723E-3</c:v>
                </c:pt>
                <c:pt idx="292">
                  <c:v>-4.3500811890653723E-3</c:v>
                </c:pt>
                <c:pt idx="293">
                  <c:v>-4.3501412675112806E-3</c:v>
                </c:pt>
                <c:pt idx="294">
                  <c:v>-4.3502013459571897E-3</c:v>
                </c:pt>
                <c:pt idx="295">
                  <c:v>-4.3614960937879864E-3</c:v>
                </c:pt>
                <c:pt idx="296">
                  <c:v>-4.3616162506798038E-3</c:v>
                </c:pt>
                <c:pt idx="297">
                  <c:v>-4.3635387609488752E-3</c:v>
                </c:pt>
                <c:pt idx="298">
                  <c:v>-4.3635387609488752E-3</c:v>
                </c:pt>
                <c:pt idx="299">
                  <c:v>-4.3645000160834118E-3</c:v>
                </c:pt>
                <c:pt idx="300">
                  <c:v>-4.3646201729752284E-3</c:v>
                </c:pt>
                <c:pt idx="301">
                  <c:v>-4.3655814281097641E-3</c:v>
                </c:pt>
                <c:pt idx="302">
                  <c:v>-4.3657015850015815E-3</c:v>
                </c:pt>
                <c:pt idx="303">
                  <c:v>-4.3666628401361172E-3</c:v>
                </c:pt>
                <c:pt idx="304">
                  <c:v>-4.3717094295924316E-3</c:v>
                </c:pt>
                <c:pt idx="305">
                  <c:v>-4.3718295864842481E-3</c:v>
                </c:pt>
                <c:pt idx="306">
                  <c:v>-4.3729109985106013E-3</c:v>
                </c:pt>
                <c:pt idx="307">
                  <c:v>-4.3820429222886925E-3</c:v>
                </c:pt>
                <c:pt idx="308">
                  <c:v>-4.3820429222886925E-3</c:v>
                </c:pt>
                <c:pt idx="309">
                  <c:v>-4.3821030007346008E-3</c:v>
                </c:pt>
                <c:pt idx="310">
                  <c:v>-4.3821630791805099E-3</c:v>
                </c:pt>
                <c:pt idx="311">
                  <c:v>-4.3831243343150457E-3</c:v>
                </c:pt>
                <c:pt idx="312">
                  <c:v>-4.3840855894495814E-3</c:v>
                </c:pt>
                <c:pt idx="313">
                  <c:v>-4.3851670014759345E-3</c:v>
                </c:pt>
                <c:pt idx="314">
                  <c:v>-4.3862484135022877E-3</c:v>
                </c:pt>
                <c:pt idx="315">
                  <c:v>-4.3862484135022877E-3</c:v>
                </c:pt>
                <c:pt idx="316">
                  <c:v>-4.3872096686368234E-3</c:v>
                </c:pt>
                <c:pt idx="317">
                  <c:v>-4.3872096686368234E-3</c:v>
                </c:pt>
                <c:pt idx="318">
                  <c:v>-4.3872096686368234E-3</c:v>
                </c:pt>
                <c:pt idx="319">
                  <c:v>-4.3873298255286408E-3</c:v>
                </c:pt>
                <c:pt idx="320">
                  <c:v>-4.3882910806631766E-3</c:v>
                </c:pt>
                <c:pt idx="321">
                  <c:v>-4.3892523357977123E-3</c:v>
                </c:pt>
                <c:pt idx="322">
                  <c:v>-4.3893724926895297E-3</c:v>
                </c:pt>
                <c:pt idx="323">
                  <c:v>-4.3893724926895297E-3</c:v>
                </c:pt>
                <c:pt idx="324">
                  <c:v>-4.3912950029586012E-3</c:v>
                </c:pt>
                <c:pt idx="325">
                  <c:v>-4.3914151598504186E-3</c:v>
                </c:pt>
                <c:pt idx="326">
                  <c:v>-4.3923764149849543E-3</c:v>
                </c:pt>
                <c:pt idx="327">
                  <c:v>-4.3923764149849543E-3</c:v>
                </c:pt>
                <c:pt idx="328">
                  <c:v>-4.3964617493067321E-3</c:v>
                </c:pt>
                <c:pt idx="329">
                  <c:v>-4.4006672405203263E-3</c:v>
                </c:pt>
                <c:pt idx="330">
                  <c:v>-4.4129232434856605E-3</c:v>
                </c:pt>
                <c:pt idx="331">
                  <c:v>-4.4232567361819214E-3</c:v>
                </c:pt>
                <c:pt idx="332">
                  <c:v>-4.4252994033428103E-3</c:v>
                </c:pt>
                <c:pt idx="333">
                  <c:v>-4.5676853201459481E-3</c:v>
                </c:pt>
                <c:pt idx="334">
                  <c:v>-4.5800614800030988E-3</c:v>
                </c:pt>
                <c:pt idx="335">
                  <c:v>-4.5810227351376345E-3</c:v>
                </c:pt>
                <c:pt idx="336">
                  <c:v>-4.6046936428255818E-3</c:v>
                </c:pt>
                <c:pt idx="337">
                  <c:v>-4.6078177220128238E-3</c:v>
                </c:pt>
                <c:pt idx="338">
                  <c:v>-4.6087789771473596E-3</c:v>
                </c:pt>
                <c:pt idx="339">
                  <c:v>-4.6098603891737127E-3</c:v>
                </c:pt>
                <c:pt idx="340">
                  <c:v>-4.6109418012000658E-3</c:v>
                </c:pt>
                <c:pt idx="341">
                  <c:v>-4.6159883906563793E-3</c:v>
                </c:pt>
                <c:pt idx="342">
                  <c:v>-4.6211551370045102E-3</c:v>
                </c:pt>
                <c:pt idx="343">
                  <c:v>-4.6212752938963276E-3</c:v>
                </c:pt>
                <c:pt idx="344">
                  <c:v>-4.622116392139046E-3</c:v>
                </c:pt>
                <c:pt idx="345">
                  <c:v>-4.6222365490308634E-3</c:v>
                </c:pt>
                <c:pt idx="346">
                  <c:v>-4.6231978041653991E-3</c:v>
                </c:pt>
                <c:pt idx="347">
                  <c:v>-4.6233179610572165E-3</c:v>
                </c:pt>
                <c:pt idx="348">
                  <c:v>-4.6242792161917522E-3</c:v>
                </c:pt>
                <c:pt idx="349">
                  <c:v>-4.6263218833526411E-3</c:v>
                </c:pt>
                <c:pt idx="350">
                  <c:v>-4.6294459625398831E-3</c:v>
                </c:pt>
                <c:pt idx="351">
                  <c:v>-4.6304072176744189E-3</c:v>
                </c:pt>
                <c:pt idx="352">
                  <c:v>-4.6305273745662354E-3</c:v>
                </c:pt>
                <c:pt idx="353">
                  <c:v>-4.6313684728089546E-3</c:v>
                </c:pt>
                <c:pt idx="354">
                  <c:v>-4.631488629700772E-3</c:v>
                </c:pt>
                <c:pt idx="355">
                  <c:v>-4.6418221223970329E-3</c:v>
                </c:pt>
                <c:pt idx="356">
                  <c:v>-4.6437446326661053E-3</c:v>
                </c:pt>
                <c:pt idx="357">
                  <c:v>-4.6438647895579218E-3</c:v>
                </c:pt>
                <c:pt idx="358">
                  <c:v>-4.6457872998269941E-3</c:v>
                </c:pt>
                <c:pt idx="359">
                  <c:v>-4.6458473782729024E-3</c:v>
                </c:pt>
                <c:pt idx="360">
                  <c:v>-4.6468687118533473E-3</c:v>
                </c:pt>
                <c:pt idx="361">
                  <c:v>-4.6490315359060527E-3</c:v>
                </c:pt>
                <c:pt idx="362">
                  <c:v>-4.6498726341487719E-3</c:v>
                </c:pt>
                <c:pt idx="363">
                  <c:v>-4.6499927910405884E-3</c:v>
                </c:pt>
                <c:pt idx="364">
                  <c:v>-4.6572022045496082E-3</c:v>
                </c:pt>
                <c:pt idx="365">
                  <c:v>-4.6683767954885892E-3</c:v>
                </c:pt>
                <c:pt idx="366">
                  <c:v>-4.683877034532981E-3</c:v>
                </c:pt>
                <c:pt idx="367">
                  <c:v>-4.6839971914247984E-3</c:v>
                </c:pt>
                <c:pt idx="368">
                  <c:v>-4.6849584465593341E-3</c:v>
                </c:pt>
                <c:pt idx="369">
                  <c:v>-4.6950516254719611E-3</c:v>
                </c:pt>
                <c:pt idx="370">
                  <c:v>-4.6981757046592031E-3</c:v>
                </c:pt>
                <c:pt idx="371">
                  <c:v>-4.6981757046592031E-3</c:v>
                </c:pt>
                <c:pt idx="372">
                  <c:v>-4.6984160184428371E-3</c:v>
                </c:pt>
                <c:pt idx="373">
                  <c:v>-4.6991369597937389E-3</c:v>
                </c:pt>
                <c:pt idx="374">
                  <c:v>-4.6992571166855563E-3</c:v>
                </c:pt>
                <c:pt idx="375">
                  <c:v>-4.6993772735773728E-3</c:v>
                </c:pt>
                <c:pt idx="376">
                  <c:v>-4.7003385287119094E-3</c:v>
                </c:pt>
                <c:pt idx="377">
                  <c:v>-4.7034626078991506E-3</c:v>
                </c:pt>
                <c:pt idx="378">
                  <c:v>-4.7097107662736346E-3</c:v>
                </c:pt>
                <c:pt idx="379">
                  <c:v>-4.7105518645163538E-3</c:v>
                </c:pt>
                <c:pt idx="380">
                  <c:v>-4.7106720214081703E-3</c:v>
                </c:pt>
                <c:pt idx="381">
                  <c:v>-4.7228078674816871E-3</c:v>
                </c:pt>
                <c:pt idx="382">
                  <c:v>-4.7229280243735036E-3</c:v>
                </c:pt>
                <c:pt idx="383">
                  <c:v>-4.7270133586952813E-3</c:v>
                </c:pt>
                <c:pt idx="384">
                  <c:v>-4.7271335155870987E-3</c:v>
                </c:pt>
                <c:pt idx="385">
                  <c:v>-4.7353041842306542E-3</c:v>
                </c:pt>
                <c:pt idx="386">
                  <c:v>-4.7373468513915431E-3</c:v>
                </c:pt>
                <c:pt idx="387">
                  <c:v>-4.7403507736869677E-3</c:v>
                </c:pt>
                <c:pt idx="388">
                  <c:v>-4.7433546959823932E-3</c:v>
                </c:pt>
                <c:pt idx="389">
                  <c:v>-4.7434748528742098E-3</c:v>
                </c:pt>
                <c:pt idx="390">
                  <c:v>-4.7496028543568764E-3</c:v>
                </c:pt>
                <c:pt idx="391">
                  <c:v>-4.7496028543568764E-3</c:v>
                </c:pt>
                <c:pt idx="392">
                  <c:v>-4.7505641094914121E-3</c:v>
                </c:pt>
                <c:pt idx="393">
                  <c:v>-4.7505641094914121E-3</c:v>
                </c:pt>
                <c:pt idx="394">
                  <c:v>-4.7506842663832295E-3</c:v>
                </c:pt>
                <c:pt idx="395">
                  <c:v>-4.7516455215177653E-3</c:v>
                </c:pt>
                <c:pt idx="396">
                  <c:v>-4.7517055999636735E-3</c:v>
                </c:pt>
                <c:pt idx="397">
                  <c:v>-4.752606776652301E-3</c:v>
                </c:pt>
                <c:pt idx="398">
                  <c:v>-4.7527269335441184E-3</c:v>
                </c:pt>
                <c:pt idx="399">
                  <c:v>-4.7547696007050073E-3</c:v>
                </c:pt>
                <c:pt idx="400">
                  <c:v>-4.7548897575968247E-3</c:v>
                </c:pt>
                <c:pt idx="401">
                  <c:v>-4.7577735230004319E-3</c:v>
                </c:pt>
                <c:pt idx="402">
                  <c:v>-4.7578936798922493E-3</c:v>
                </c:pt>
                <c:pt idx="403">
                  <c:v>-4.7651030934012691E-3</c:v>
                </c:pt>
                <c:pt idx="404">
                  <c:v>-4.7660643485358048E-3</c:v>
                </c:pt>
                <c:pt idx="405">
                  <c:v>-4.7661845054276213E-3</c:v>
                </c:pt>
                <c:pt idx="406">
                  <c:v>-4.7670256036703405E-3</c:v>
                </c:pt>
                <c:pt idx="407">
                  <c:v>-4.7681070156966937E-3</c:v>
                </c:pt>
                <c:pt idx="408">
                  <c:v>-4.7773590963666023E-3</c:v>
                </c:pt>
                <c:pt idx="409">
                  <c:v>-4.7784405083929555E-3</c:v>
                </c:pt>
                <c:pt idx="410">
                  <c:v>-4.7794017635274912E-3</c:v>
                </c:pt>
                <c:pt idx="411">
                  <c:v>-4.791777923384641E-3</c:v>
                </c:pt>
                <c:pt idx="412">
                  <c:v>-4.9722535748937657E-3</c:v>
                </c:pt>
                <c:pt idx="413">
                  <c:v>-4.9742962420546545E-3</c:v>
                </c:pt>
                <c:pt idx="414">
                  <c:v>-4.9752574971891911E-3</c:v>
                </c:pt>
                <c:pt idx="415">
                  <c:v>-4.9753776540810077E-3</c:v>
                </c:pt>
                <c:pt idx="416">
                  <c:v>-4.9774203212418966E-3</c:v>
                </c:pt>
                <c:pt idx="417">
                  <c:v>-4.9794629884027854E-3</c:v>
                </c:pt>
                <c:pt idx="418">
                  <c:v>-4.9855909898854521E-3</c:v>
                </c:pt>
                <c:pt idx="419">
                  <c:v>-4.990757736233583E-3</c:v>
                </c:pt>
                <c:pt idx="420">
                  <c:v>-4.9990485617689559E-3</c:v>
                </c:pt>
                <c:pt idx="421">
                  <c:v>-5.0020524840643805E-3</c:v>
                </c:pt>
                <c:pt idx="422">
                  <c:v>-5.002172640956197E-3</c:v>
                </c:pt>
                <c:pt idx="423">
                  <c:v>-5.0031338960907336E-3</c:v>
                </c:pt>
                <c:pt idx="424">
                  <c:v>-5.0042153081170868E-3</c:v>
                </c:pt>
                <c:pt idx="425">
                  <c:v>-5.0083006424388645E-3</c:v>
                </c:pt>
                <c:pt idx="426">
                  <c:v>-5.0175527231087723E-3</c:v>
                </c:pt>
                <c:pt idx="427">
                  <c:v>-5.0205566454041978E-3</c:v>
                </c:pt>
                <c:pt idx="428">
                  <c:v>-5.0206768022960143E-3</c:v>
                </c:pt>
                <c:pt idx="429">
                  <c:v>-5.0287273140477533E-3</c:v>
                </c:pt>
                <c:pt idx="430">
                  <c:v>-5.0319715501268118E-3</c:v>
                </c:pt>
                <c:pt idx="431">
                  <c:v>-5.032812648369531E-3</c:v>
                </c:pt>
                <c:pt idx="432">
                  <c:v>-5.0360568844485896E-3</c:v>
                </c:pt>
                <c:pt idx="433">
                  <c:v>-5.0379793947176619E-3</c:v>
                </c:pt>
                <c:pt idx="434">
                  <c:v>-5.0463903771448514E-3</c:v>
                </c:pt>
                <c:pt idx="435">
                  <c:v>-5.0534796337620537E-3</c:v>
                </c:pt>
                <c:pt idx="436">
                  <c:v>-5.0597277921365378E-3</c:v>
                </c:pt>
                <c:pt idx="437">
                  <c:v>-5.0606890472710735E-3</c:v>
                </c:pt>
                <c:pt idx="438">
                  <c:v>-5.0647743815928513E-3</c:v>
                </c:pt>
                <c:pt idx="439">
                  <c:v>-5.0677783038882759E-3</c:v>
                </c:pt>
                <c:pt idx="440">
                  <c:v>-5.068859715914629E-3</c:v>
                </c:pt>
                <c:pt idx="441">
                  <c:v>-5.0729450502364068E-3</c:v>
                </c:pt>
                <c:pt idx="442">
                  <c:v>-5.0749877173972956E-3</c:v>
                </c:pt>
                <c:pt idx="443">
                  <c:v>-5.075107874289113E-3</c:v>
                </c:pt>
                <c:pt idx="444">
                  <c:v>-5.0843599549590208E-3</c:v>
                </c:pt>
                <c:pt idx="445">
                  <c:v>-5.0862824652280932E-3</c:v>
                </c:pt>
                <c:pt idx="446">
                  <c:v>-5.0862824652280932E-3</c:v>
                </c:pt>
                <c:pt idx="447">
                  <c:v>-5.0863425436740014E-3</c:v>
                </c:pt>
                <c:pt idx="448">
                  <c:v>-5.0863425436740014E-3</c:v>
                </c:pt>
                <c:pt idx="449">
                  <c:v>-5.0955345458980018E-3</c:v>
                </c:pt>
                <c:pt idx="450">
                  <c:v>-5.0956547027898183E-3</c:v>
                </c:pt>
                <c:pt idx="451">
                  <c:v>-5.0976973699507072E-3</c:v>
                </c:pt>
                <c:pt idx="452">
                  <c:v>-5.1008214491379492E-3</c:v>
                </c:pt>
                <c:pt idx="453">
                  <c:v>-5.101782704272485E-3</c:v>
                </c:pt>
                <c:pt idx="454">
                  <c:v>-5.1140387072378182E-3</c:v>
                </c:pt>
                <c:pt idx="455">
                  <c:v>-5.1149999623723548E-3</c:v>
                </c:pt>
                <c:pt idx="456">
                  <c:v>-5.1150600408182631E-3</c:v>
                </c:pt>
                <c:pt idx="457">
                  <c:v>-5.1160813743987071E-3</c:v>
                </c:pt>
                <c:pt idx="458">
                  <c:v>-5.1170426295332437E-3</c:v>
                </c:pt>
                <c:pt idx="459">
                  <c:v>-5.1202868656123023E-3</c:v>
                </c:pt>
                <c:pt idx="460">
                  <c:v>-5.1253334550686157E-3</c:v>
                </c:pt>
                <c:pt idx="461">
                  <c:v>-5.1264148670949689E-3</c:v>
                </c:pt>
                <c:pt idx="462">
                  <c:v>-5.1294187893903935E-3</c:v>
                </c:pt>
                <c:pt idx="463">
                  <c:v>-5.1315816134430998E-3</c:v>
                </c:pt>
                <c:pt idx="464">
                  <c:v>-5.1345855357385244E-3</c:v>
                </c:pt>
                <c:pt idx="465">
                  <c:v>-5.1582564434264726E-3</c:v>
                </c:pt>
                <c:pt idx="466">
                  <c:v>-5.1593378554528248E-3</c:v>
                </c:pt>
                <c:pt idx="467">
                  <c:v>-5.1654658569354923E-3</c:v>
                </c:pt>
                <c:pt idx="468">
                  <c:v>-5.3438988412837273E-3</c:v>
                </c:pt>
                <c:pt idx="469">
                  <c:v>-5.3500268427663948E-3</c:v>
                </c:pt>
                <c:pt idx="470">
                  <c:v>-5.3551935891145248E-3</c:v>
                </c:pt>
                <c:pt idx="471">
                  <c:v>-5.3633642577580803E-3</c:v>
                </c:pt>
                <c:pt idx="472">
                  <c:v>-5.3634844146498977E-3</c:v>
                </c:pt>
                <c:pt idx="473">
                  <c:v>-5.3686511609980286E-3</c:v>
                </c:pt>
                <c:pt idx="474">
                  <c:v>-5.381988575989715E-3</c:v>
                </c:pt>
                <c:pt idx="475">
                  <c:v>-5.3943647358468648E-3</c:v>
                </c:pt>
                <c:pt idx="476">
                  <c:v>-5.401453992464068E-3</c:v>
                </c:pt>
                <c:pt idx="477">
                  <c:v>-5.4025354044904203E-3</c:v>
                </c:pt>
                <c:pt idx="478">
                  <c:v>-5.4056594836776623E-3</c:v>
                </c:pt>
                <c:pt idx="479">
                  <c:v>-5.4087835628649043E-3</c:v>
                </c:pt>
                <c:pt idx="480">
                  <c:v>-5.4210395658302376E-3</c:v>
                </c:pt>
                <c:pt idx="481">
                  <c:v>-5.4241636450174796E-3</c:v>
                </c:pt>
                <c:pt idx="482">
                  <c:v>-5.4251249001520153E-3</c:v>
                </c:pt>
                <c:pt idx="483">
                  <c:v>-5.4660984002616103E-3</c:v>
                </c:pt>
                <c:pt idx="484">
                  <c:v>-5.4712050681638329E-3</c:v>
                </c:pt>
                <c:pt idx="485">
                  <c:v>-5.4712651466097412E-3</c:v>
                </c:pt>
                <c:pt idx="486">
                  <c:v>-5.4713252250556494E-3</c:v>
                </c:pt>
                <c:pt idx="487">
                  <c:v>-5.4713853035015577E-3</c:v>
                </c:pt>
                <c:pt idx="488">
                  <c:v>-5.4714453819474668E-3</c:v>
                </c:pt>
                <c:pt idx="489">
                  <c:v>-5.7536338423796766E-3</c:v>
                </c:pt>
                <c:pt idx="490">
                  <c:v>-5.8336583323297941E-3</c:v>
                </c:pt>
                <c:pt idx="491">
                  <c:v>-5.8336583323297941E-3</c:v>
                </c:pt>
                <c:pt idx="492">
                  <c:v>-5.8336583323297941E-3</c:v>
                </c:pt>
                <c:pt idx="493">
                  <c:v>-5.8768547349380036E-3</c:v>
                </c:pt>
                <c:pt idx="494">
                  <c:v>-5.9056323105281736E-3</c:v>
                </c:pt>
                <c:pt idx="495">
                  <c:v>-6.1365738566004358E-3</c:v>
                </c:pt>
                <c:pt idx="496">
                  <c:v>-6.2155169345242001E-3</c:v>
                </c:pt>
                <c:pt idx="497">
                  <c:v>-6.2155169345242001E-3</c:v>
                </c:pt>
                <c:pt idx="498">
                  <c:v>-6.2156370914160175E-3</c:v>
                </c:pt>
                <c:pt idx="499">
                  <c:v>-6.2156370914160175E-3</c:v>
                </c:pt>
                <c:pt idx="500">
                  <c:v>-6.2515640020692981E-3</c:v>
                </c:pt>
                <c:pt idx="501">
                  <c:v>-6.2515640020692981E-3</c:v>
                </c:pt>
                <c:pt idx="502">
                  <c:v>-6.256730748417429E-3</c:v>
                </c:pt>
                <c:pt idx="503">
                  <c:v>-6.2567908268633381E-3</c:v>
                </c:pt>
                <c:pt idx="504">
                  <c:v>-6.2568509053092464E-3</c:v>
                </c:pt>
                <c:pt idx="505">
                  <c:v>-6.482445469695652E-3</c:v>
                </c:pt>
                <c:pt idx="506">
                  <c:v>-6.4968042182677824E-3</c:v>
                </c:pt>
                <c:pt idx="507">
                  <c:v>-6.615278913599339E-3</c:v>
                </c:pt>
                <c:pt idx="508">
                  <c:v>-6.6153389920452473E-3</c:v>
                </c:pt>
                <c:pt idx="509">
                  <c:v>-6.6153990704911556E-3</c:v>
                </c:pt>
                <c:pt idx="510">
                  <c:v>-6.8705522302645421E-3</c:v>
                </c:pt>
                <c:pt idx="511">
                  <c:v>-6.8706123087104495E-3</c:v>
                </c:pt>
                <c:pt idx="512">
                  <c:v>-6.8808256445148947E-3</c:v>
                </c:pt>
                <c:pt idx="513">
                  <c:v>-6.9220394584081236E-3</c:v>
                </c:pt>
                <c:pt idx="514">
                  <c:v>-6.956404329467784E-3</c:v>
                </c:pt>
                <c:pt idx="515">
                  <c:v>-6.9565244863596006E-3</c:v>
                </c:pt>
                <c:pt idx="516">
                  <c:v>-6.9617513111536397E-3</c:v>
                </c:pt>
                <c:pt idx="517">
                  <c:v>-7.0050678706536657E-3</c:v>
                </c:pt>
                <c:pt idx="518">
                  <c:v>-7.063764512306267E-3</c:v>
                </c:pt>
                <c:pt idx="519">
                  <c:v>-7.0638245907521761E-3</c:v>
                </c:pt>
                <c:pt idx="520">
                  <c:v>-7.0709739258152868E-3</c:v>
                </c:pt>
                <c:pt idx="521">
                  <c:v>-7.2527112246884903E-3</c:v>
                </c:pt>
                <c:pt idx="522">
                  <c:v>-7.2959677057426089E-3</c:v>
                </c:pt>
                <c:pt idx="523">
                  <c:v>-7.3526817586802296E-3</c:v>
                </c:pt>
                <c:pt idx="524">
                  <c:v>-7.352741837126137E-3</c:v>
                </c:pt>
                <c:pt idx="525">
                  <c:v>-7.3528019155720461E-3</c:v>
                </c:pt>
                <c:pt idx="526">
                  <c:v>-7.3862055314971708E-3</c:v>
                </c:pt>
                <c:pt idx="527">
                  <c:v>-7.6369729647192373E-3</c:v>
                </c:pt>
                <c:pt idx="528">
                  <c:v>-7.6400970439064776E-3</c:v>
                </c:pt>
                <c:pt idx="529">
                  <c:v>-7.6400970439064776E-3</c:v>
                </c:pt>
                <c:pt idx="530">
                  <c:v>-7.6401571223523868E-3</c:v>
                </c:pt>
                <c:pt idx="531">
                  <c:v>-7.6401571223523868E-3</c:v>
                </c:pt>
                <c:pt idx="532">
                  <c:v>-7.6402172007982959E-3</c:v>
                </c:pt>
                <c:pt idx="533">
                  <c:v>-7.6402172007982959E-3</c:v>
                </c:pt>
                <c:pt idx="534">
                  <c:v>-7.6761441114515765E-3</c:v>
                </c:pt>
                <c:pt idx="535">
                  <c:v>-7.6762041898974856E-3</c:v>
                </c:pt>
                <c:pt idx="536">
                  <c:v>-7.676264268343393E-3</c:v>
                </c:pt>
                <c:pt idx="537">
                  <c:v>-7.7397071072227656E-3</c:v>
                </c:pt>
                <c:pt idx="538">
                  <c:v>-7.7397671856686747E-3</c:v>
                </c:pt>
                <c:pt idx="539">
                  <c:v>-7.7398272641145838E-3</c:v>
                </c:pt>
                <c:pt idx="540">
                  <c:v>-7.7484785603254072E-3</c:v>
                </c:pt>
                <c:pt idx="541">
                  <c:v>-7.751482482620831E-3</c:v>
                </c:pt>
                <c:pt idx="542">
                  <c:v>-7.7730506447019811E-3</c:v>
                </c:pt>
                <c:pt idx="543">
                  <c:v>-7.77515339030878E-3</c:v>
                </c:pt>
                <c:pt idx="544">
                  <c:v>-8.0422621608179558E-3</c:v>
                </c:pt>
                <c:pt idx="545">
                  <c:v>-8.042322239263865E-3</c:v>
                </c:pt>
                <c:pt idx="546">
                  <c:v>-8.077588287012152E-3</c:v>
                </c:pt>
                <c:pt idx="547">
                  <c:v>-8.0776483654580612E-3</c:v>
                </c:pt>
                <c:pt idx="548">
                  <c:v>-8.0777084439039703E-3</c:v>
                </c:pt>
                <c:pt idx="549">
                  <c:v>-8.0796309541730418E-3</c:v>
                </c:pt>
                <c:pt idx="550">
                  <c:v>-8.0796910326189492E-3</c:v>
                </c:pt>
                <c:pt idx="551">
                  <c:v>-8.0805922093075775E-3</c:v>
                </c:pt>
                <c:pt idx="552">
                  <c:v>-8.0806522877534866E-3</c:v>
                </c:pt>
                <c:pt idx="553">
                  <c:v>-8.080712366199394E-3</c:v>
                </c:pt>
                <c:pt idx="554">
                  <c:v>-8.099937468890114E-3</c:v>
                </c:pt>
                <c:pt idx="555">
                  <c:v>-8.3817654586468716E-3</c:v>
                </c:pt>
                <c:pt idx="556">
                  <c:v>-8.3848895378341136E-3</c:v>
                </c:pt>
                <c:pt idx="557">
                  <c:v>-8.3885543230345326E-3</c:v>
                </c:pt>
                <c:pt idx="558">
                  <c:v>-8.3885543230345326E-3</c:v>
                </c:pt>
                <c:pt idx="559">
                  <c:v>-8.3886144014804417E-3</c:v>
                </c:pt>
                <c:pt idx="560">
                  <c:v>-8.3953431874221919E-3</c:v>
                </c:pt>
                <c:pt idx="561">
                  <c:v>-8.395403265868101E-3</c:v>
                </c:pt>
                <c:pt idx="562">
                  <c:v>-8.3954633443140102E-3</c:v>
                </c:pt>
                <c:pt idx="563">
                  <c:v>-8.4101224851156828E-3</c:v>
                </c:pt>
                <c:pt idx="564">
                  <c:v>-8.4101825635615919E-3</c:v>
                </c:pt>
                <c:pt idx="565">
                  <c:v>-8.4614294779215386E-3</c:v>
                </c:pt>
                <c:pt idx="566">
                  <c:v>-8.4614895563674478E-3</c:v>
                </c:pt>
                <c:pt idx="567">
                  <c:v>-8.4813755219631595E-3</c:v>
                </c:pt>
                <c:pt idx="568">
                  <c:v>-8.4814356004090687E-3</c:v>
                </c:pt>
                <c:pt idx="569">
                  <c:v>-8.5040250960706637E-3</c:v>
                </c:pt>
                <c:pt idx="570">
                  <c:v>-8.5070290183660875E-3</c:v>
                </c:pt>
                <c:pt idx="571">
                  <c:v>-8.5070290183660875E-3</c:v>
                </c:pt>
                <c:pt idx="572">
                  <c:v>-8.5101530975533295E-3</c:v>
                </c:pt>
                <c:pt idx="573">
                  <c:v>-8.5101530975533295E-3</c:v>
                </c:pt>
                <c:pt idx="574">
                  <c:v>-8.5231300418695654E-3</c:v>
                </c:pt>
                <c:pt idx="575">
                  <c:v>-8.5231901203154745E-3</c:v>
                </c:pt>
                <c:pt idx="576">
                  <c:v>-8.5232501987613819E-3</c:v>
                </c:pt>
                <c:pt idx="577">
                  <c:v>-8.8855232275896184E-3</c:v>
                </c:pt>
                <c:pt idx="578">
                  <c:v>-8.9208493537838145E-3</c:v>
                </c:pt>
                <c:pt idx="579">
                  <c:v>-9.1932450275329404E-3</c:v>
                </c:pt>
                <c:pt idx="580">
                  <c:v>-9.2345789983179858E-3</c:v>
                </c:pt>
                <c:pt idx="581">
                  <c:v>-9.2346390767638932E-3</c:v>
                </c:pt>
                <c:pt idx="582">
                  <c:v>-9.2390848817611223E-3</c:v>
                </c:pt>
                <c:pt idx="583">
                  <c:v>-9.2391449602070314E-3</c:v>
                </c:pt>
                <c:pt idx="584">
                  <c:v>-9.2544048854677902E-3</c:v>
                </c:pt>
                <c:pt idx="585">
                  <c:v>-9.2544649639136976E-3</c:v>
                </c:pt>
                <c:pt idx="586">
                  <c:v>-9.5932473203917124E-3</c:v>
                </c:pt>
                <c:pt idx="587">
                  <c:v>-9.595229909106693E-3</c:v>
                </c:pt>
                <c:pt idx="588">
                  <c:v>-9.5952899875526004E-3</c:v>
                </c:pt>
                <c:pt idx="589">
                  <c:v>-9.5953500659985095E-3</c:v>
                </c:pt>
                <c:pt idx="590">
                  <c:v>-9.5954101444444169E-3</c:v>
                </c:pt>
                <c:pt idx="591">
                  <c:v>-9.5990148511989268E-3</c:v>
                </c:pt>
                <c:pt idx="592">
                  <c:v>-9.6000361847793717E-3</c:v>
                </c:pt>
                <c:pt idx="593">
                  <c:v>-9.6000962632252808E-3</c:v>
                </c:pt>
                <c:pt idx="594">
                  <c:v>-9.9669352539425628E-3</c:v>
                </c:pt>
                <c:pt idx="595">
                  <c:v>-9.9669352539425628E-3</c:v>
                </c:pt>
                <c:pt idx="596">
                  <c:v>-9.9669953323884702E-3</c:v>
                </c:pt>
                <c:pt idx="597">
                  <c:v>-9.9670554108343794E-3</c:v>
                </c:pt>
                <c:pt idx="598">
                  <c:v>-9.9670554108343794E-3</c:v>
                </c:pt>
                <c:pt idx="599">
                  <c:v>-9.9900654556173332E-3</c:v>
                </c:pt>
                <c:pt idx="600">
                  <c:v>-9.9900654556173332E-3</c:v>
                </c:pt>
                <c:pt idx="601">
                  <c:v>-9.9901255340632423E-3</c:v>
                </c:pt>
                <c:pt idx="602">
                  <c:v>-9.9901255340632423E-3</c:v>
                </c:pt>
                <c:pt idx="603">
                  <c:v>-9.9901255340632423E-3</c:v>
                </c:pt>
                <c:pt idx="604">
                  <c:v>-9.9901255340632423E-3</c:v>
                </c:pt>
                <c:pt idx="605">
                  <c:v>-9.9901856125091514E-3</c:v>
                </c:pt>
                <c:pt idx="606">
                  <c:v>-9.9901856125091514E-3</c:v>
                </c:pt>
                <c:pt idx="607">
                  <c:v>-9.9901856125091514E-3</c:v>
                </c:pt>
                <c:pt idx="608">
                  <c:v>-9.9901856125091514E-3</c:v>
                </c:pt>
                <c:pt idx="609">
                  <c:v>-9.9902456909550588E-3</c:v>
                </c:pt>
                <c:pt idx="610">
                  <c:v>-9.990305769400968E-3</c:v>
                </c:pt>
                <c:pt idx="611">
                  <c:v>-9.9903658478468754E-3</c:v>
                </c:pt>
                <c:pt idx="612">
                  <c:v>-9.9943310252768366E-3</c:v>
                </c:pt>
                <c:pt idx="613">
                  <c:v>-9.9943911037227457E-3</c:v>
                </c:pt>
                <c:pt idx="614">
                  <c:v>-9.9944511821686531E-3</c:v>
                </c:pt>
                <c:pt idx="615">
                  <c:v>-9.9945112606145622E-3</c:v>
                </c:pt>
                <c:pt idx="616">
                  <c:v>-1.0017220913167974E-2</c:v>
                </c:pt>
                <c:pt idx="617">
                  <c:v>-1.0017220913167974E-2</c:v>
                </c:pt>
                <c:pt idx="618">
                  <c:v>-1.0017280991613883E-2</c:v>
                </c:pt>
                <c:pt idx="619">
                  <c:v>-1.0017280991613883E-2</c:v>
                </c:pt>
                <c:pt idx="620">
                  <c:v>-1.0017341070059792E-2</c:v>
                </c:pt>
                <c:pt idx="621">
                  <c:v>-1.0017341070059792E-2</c:v>
                </c:pt>
                <c:pt idx="622">
                  <c:v>-1.0018302325194328E-2</c:v>
                </c:pt>
                <c:pt idx="623">
                  <c:v>-1.0018362403640235E-2</c:v>
                </c:pt>
                <c:pt idx="624">
                  <c:v>-1.0027554405864236E-2</c:v>
                </c:pt>
                <c:pt idx="625">
                  <c:v>-1.0027554405864236E-2</c:v>
                </c:pt>
                <c:pt idx="626">
                  <c:v>-1.0027614484310145E-2</c:v>
                </c:pt>
                <c:pt idx="627">
                  <c:v>-1.0027614484310145E-2</c:v>
                </c:pt>
                <c:pt idx="628">
                  <c:v>-1.0027674562756052E-2</c:v>
                </c:pt>
                <c:pt idx="629">
                  <c:v>-1.0027674562756052E-2</c:v>
                </c:pt>
                <c:pt idx="630">
                  <c:v>-1.0327285772501726E-2</c:v>
                </c:pt>
                <c:pt idx="631">
                  <c:v>-1.0327285772501726E-2</c:v>
                </c:pt>
                <c:pt idx="632">
                  <c:v>-1.0327345850947635E-2</c:v>
                </c:pt>
                <c:pt idx="633">
                  <c:v>-1.0327345850947635E-2</c:v>
                </c:pt>
                <c:pt idx="634">
                  <c:v>-1.0332452518849858E-2</c:v>
                </c:pt>
                <c:pt idx="635">
                  <c:v>-1.0390608454489282E-2</c:v>
                </c:pt>
                <c:pt idx="636">
                  <c:v>-1.0390608454489282E-2</c:v>
                </c:pt>
                <c:pt idx="637">
                  <c:v>-1.0390728611381099E-2</c:v>
                </c:pt>
                <c:pt idx="638">
                  <c:v>-1.0390728611381099E-2</c:v>
                </c:pt>
                <c:pt idx="639">
                  <c:v>-1.0420767834335348E-2</c:v>
                </c:pt>
                <c:pt idx="640">
                  <c:v>-1.0689678958221779E-2</c:v>
                </c:pt>
                <c:pt idx="641">
                  <c:v>-1.0719477867392394E-2</c:v>
                </c:pt>
                <c:pt idx="642">
                  <c:v>-1.0720499200972839E-2</c:v>
                </c:pt>
                <c:pt idx="643">
                  <c:v>-1.0746212775821676E-2</c:v>
                </c:pt>
                <c:pt idx="644">
                  <c:v>-1.0746272854267583E-2</c:v>
                </c:pt>
                <c:pt idx="645">
                  <c:v>-1.0746332932713492E-2</c:v>
                </c:pt>
                <c:pt idx="646">
                  <c:v>-1.0749156619671192E-2</c:v>
                </c:pt>
                <c:pt idx="647">
                  <c:v>-1.07492166981171E-2</c:v>
                </c:pt>
                <c:pt idx="648">
                  <c:v>-1.0749276776563009E-2</c:v>
                </c:pt>
                <c:pt idx="649">
                  <c:v>-1.0749336855008918E-2</c:v>
                </c:pt>
                <c:pt idx="650">
                  <c:v>-1.0783161020055401E-2</c:v>
                </c:pt>
                <c:pt idx="651">
                  <c:v>-1.1147596872936342E-2</c:v>
                </c:pt>
                <c:pt idx="652">
                  <c:v>-1.1148618206516787E-2</c:v>
                </c:pt>
                <c:pt idx="653">
                  <c:v>-1.1483255150227115E-2</c:v>
                </c:pt>
                <c:pt idx="654">
                  <c:v>-1.1483315228673024E-2</c:v>
                </c:pt>
                <c:pt idx="655">
                  <c:v>-1.1483375307118932E-2</c:v>
                </c:pt>
                <c:pt idx="656">
                  <c:v>-1.1499236016838775E-2</c:v>
                </c:pt>
                <c:pt idx="657">
                  <c:v>-1.1499236016838775E-2</c:v>
                </c:pt>
                <c:pt idx="658">
                  <c:v>-1.1499296095284684E-2</c:v>
                </c:pt>
                <c:pt idx="659">
                  <c:v>-1.1499296095284684E-2</c:v>
                </c:pt>
                <c:pt idx="660">
                  <c:v>-1.1499356173730593E-2</c:v>
                </c:pt>
                <c:pt idx="661">
                  <c:v>-1.14994162521765E-2</c:v>
                </c:pt>
                <c:pt idx="662">
                  <c:v>-1.150025735041922E-2</c:v>
                </c:pt>
                <c:pt idx="663">
                  <c:v>-1.1501278683999664E-2</c:v>
                </c:pt>
                <c:pt idx="664">
                  <c:v>-1.1501338762445572E-2</c:v>
                </c:pt>
                <c:pt idx="665">
                  <c:v>-1.1501338762445572E-2</c:v>
                </c:pt>
                <c:pt idx="666">
                  <c:v>-1.1501338762445572E-2</c:v>
                </c:pt>
                <c:pt idx="667">
                  <c:v>-1.1521284806487194E-2</c:v>
                </c:pt>
                <c:pt idx="668">
                  <c:v>-1.1838499000884057E-2</c:v>
                </c:pt>
                <c:pt idx="669">
                  <c:v>-1.185237712188892E-2</c:v>
                </c:pt>
                <c:pt idx="670">
                  <c:v>-1.1852437200334829E-2</c:v>
                </c:pt>
                <c:pt idx="671">
                  <c:v>-1.1852497278780736E-2</c:v>
                </c:pt>
                <c:pt idx="672">
                  <c:v>-1.1852557357226646E-2</c:v>
                </c:pt>
                <c:pt idx="673">
                  <c:v>-1.1852617435672555E-2</c:v>
                </c:pt>
                <c:pt idx="674">
                  <c:v>-1.1852677514118462E-2</c:v>
                </c:pt>
                <c:pt idx="675">
                  <c:v>-1.2620359895937235E-2</c:v>
                </c:pt>
                <c:pt idx="676">
                  <c:v>-1.2620359895937235E-2</c:v>
                </c:pt>
                <c:pt idx="677">
                  <c:v>-1.2620359895937235E-2</c:v>
                </c:pt>
                <c:pt idx="678">
                  <c:v>-1.2620419974383144E-2</c:v>
                </c:pt>
                <c:pt idx="679">
                  <c:v>-1.2620419974383144E-2</c:v>
                </c:pt>
                <c:pt idx="680">
                  <c:v>-1.2620419974383144E-2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E7-43AD-957F-96664A87E642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1'!$F$21:$F$701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72605</c:v>
                </c:pt>
                <c:pt idx="538">
                  <c:v>72605.5</c:v>
                </c:pt>
                <c:pt idx="539">
                  <c:v>72606</c:v>
                </c:pt>
                <c:pt idx="540">
                  <c:v>72678</c:v>
                </c:pt>
                <c:pt idx="541">
                  <c:v>72703</c:v>
                </c:pt>
                <c:pt idx="542">
                  <c:v>72882.5</c:v>
                </c:pt>
                <c:pt idx="543">
                  <c:v>72900</c:v>
                </c:pt>
                <c:pt idx="544">
                  <c:v>75123</c:v>
                </c:pt>
                <c:pt idx="545">
                  <c:v>75123.5</c:v>
                </c:pt>
                <c:pt idx="546">
                  <c:v>75417</c:v>
                </c:pt>
                <c:pt idx="547">
                  <c:v>75417.5</c:v>
                </c:pt>
                <c:pt idx="548">
                  <c:v>75418</c:v>
                </c:pt>
                <c:pt idx="549">
                  <c:v>75434</c:v>
                </c:pt>
                <c:pt idx="550">
                  <c:v>75434.5</c:v>
                </c:pt>
                <c:pt idx="551">
                  <c:v>75442</c:v>
                </c:pt>
                <c:pt idx="552">
                  <c:v>75442.5</c:v>
                </c:pt>
                <c:pt idx="553">
                  <c:v>75443</c:v>
                </c:pt>
                <c:pt idx="554">
                  <c:v>75603</c:v>
                </c:pt>
                <c:pt idx="555">
                  <c:v>77948.5</c:v>
                </c:pt>
                <c:pt idx="556">
                  <c:v>77974.5</c:v>
                </c:pt>
                <c:pt idx="557">
                  <c:v>78005</c:v>
                </c:pt>
                <c:pt idx="558">
                  <c:v>78005</c:v>
                </c:pt>
                <c:pt idx="559">
                  <c:v>78005.5</c:v>
                </c:pt>
                <c:pt idx="560">
                  <c:v>78061.5</c:v>
                </c:pt>
                <c:pt idx="561">
                  <c:v>78062</c:v>
                </c:pt>
                <c:pt idx="562">
                  <c:v>78062.5</c:v>
                </c:pt>
                <c:pt idx="563">
                  <c:v>78184.5</c:v>
                </c:pt>
                <c:pt idx="564">
                  <c:v>78185</c:v>
                </c:pt>
                <c:pt idx="565">
                  <c:v>78611.5</c:v>
                </c:pt>
                <c:pt idx="566">
                  <c:v>78612</c:v>
                </c:pt>
                <c:pt idx="567">
                  <c:v>78777.5</c:v>
                </c:pt>
                <c:pt idx="568">
                  <c:v>78778</c:v>
                </c:pt>
                <c:pt idx="569">
                  <c:v>78966</c:v>
                </c:pt>
                <c:pt idx="570">
                  <c:v>78991</c:v>
                </c:pt>
                <c:pt idx="571">
                  <c:v>78991</c:v>
                </c:pt>
                <c:pt idx="572">
                  <c:v>79017</c:v>
                </c:pt>
                <c:pt idx="573">
                  <c:v>79017</c:v>
                </c:pt>
                <c:pt idx="574">
                  <c:v>79125</c:v>
                </c:pt>
                <c:pt idx="575">
                  <c:v>79125.5</c:v>
                </c:pt>
                <c:pt idx="576">
                  <c:v>79126</c:v>
                </c:pt>
                <c:pt idx="577">
                  <c:v>82141</c:v>
                </c:pt>
                <c:pt idx="578">
                  <c:v>82435</c:v>
                </c:pt>
                <c:pt idx="579">
                  <c:v>84702</c:v>
                </c:pt>
                <c:pt idx="580">
                  <c:v>85046</c:v>
                </c:pt>
                <c:pt idx="581">
                  <c:v>85046.5</c:v>
                </c:pt>
                <c:pt idx="582">
                  <c:v>85083.5</c:v>
                </c:pt>
                <c:pt idx="583">
                  <c:v>85084</c:v>
                </c:pt>
                <c:pt idx="584">
                  <c:v>85211</c:v>
                </c:pt>
                <c:pt idx="585">
                  <c:v>85211.5</c:v>
                </c:pt>
                <c:pt idx="586">
                  <c:v>88031</c:v>
                </c:pt>
                <c:pt idx="587">
                  <c:v>88047.5</c:v>
                </c:pt>
                <c:pt idx="588">
                  <c:v>88048</c:v>
                </c:pt>
                <c:pt idx="589">
                  <c:v>88048.5</c:v>
                </c:pt>
                <c:pt idx="590">
                  <c:v>88049</c:v>
                </c:pt>
                <c:pt idx="591">
                  <c:v>88079</c:v>
                </c:pt>
                <c:pt idx="592">
                  <c:v>88087.5</c:v>
                </c:pt>
                <c:pt idx="593">
                  <c:v>88088</c:v>
                </c:pt>
                <c:pt idx="594">
                  <c:v>91141</c:v>
                </c:pt>
                <c:pt idx="595">
                  <c:v>91141</c:v>
                </c:pt>
                <c:pt idx="596">
                  <c:v>91141.5</c:v>
                </c:pt>
                <c:pt idx="597">
                  <c:v>91142</c:v>
                </c:pt>
                <c:pt idx="598">
                  <c:v>91142</c:v>
                </c:pt>
                <c:pt idx="599">
                  <c:v>91333.5</c:v>
                </c:pt>
                <c:pt idx="600">
                  <c:v>91333.5</c:v>
                </c:pt>
                <c:pt idx="601">
                  <c:v>91334</c:v>
                </c:pt>
                <c:pt idx="602">
                  <c:v>91334</c:v>
                </c:pt>
                <c:pt idx="603">
                  <c:v>91334</c:v>
                </c:pt>
                <c:pt idx="604">
                  <c:v>91334</c:v>
                </c:pt>
                <c:pt idx="605">
                  <c:v>91334.5</c:v>
                </c:pt>
                <c:pt idx="606">
                  <c:v>91334.5</c:v>
                </c:pt>
                <c:pt idx="607">
                  <c:v>91334.5</c:v>
                </c:pt>
                <c:pt idx="608">
                  <c:v>91334.5</c:v>
                </c:pt>
                <c:pt idx="609">
                  <c:v>91335</c:v>
                </c:pt>
                <c:pt idx="610">
                  <c:v>91335.5</c:v>
                </c:pt>
                <c:pt idx="611">
                  <c:v>91336</c:v>
                </c:pt>
                <c:pt idx="612">
                  <c:v>91369</c:v>
                </c:pt>
                <c:pt idx="613">
                  <c:v>91369.5</c:v>
                </c:pt>
                <c:pt idx="614">
                  <c:v>91370</c:v>
                </c:pt>
                <c:pt idx="615">
                  <c:v>91370.5</c:v>
                </c:pt>
                <c:pt idx="616">
                  <c:v>91559.5</c:v>
                </c:pt>
                <c:pt idx="617">
                  <c:v>91559.5</c:v>
                </c:pt>
                <c:pt idx="618">
                  <c:v>91560</c:v>
                </c:pt>
                <c:pt idx="619">
                  <c:v>91560</c:v>
                </c:pt>
                <c:pt idx="620">
                  <c:v>91560.5</c:v>
                </c:pt>
                <c:pt idx="621">
                  <c:v>91560.5</c:v>
                </c:pt>
                <c:pt idx="622">
                  <c:v>91568.5</c:v>
                </c:pt>
                <c:pt idx="623">
                  <c:v>91569</c:v>
                </c:pt>
                <c:pt idx="624">
                  <c:v>91645.5</c:v>
                </c:pt>
                <c:pt idx="625">
                  <c:v>91645.5</c:v>
                </c:pt>
                <c:pt idx="626">
                  <c:v>91646</c:v>
                </c:pt>
                <c:pt idx="627">
                  <c:v>91646</c:v>
                </c:pt>
                <c:pt idx="628">
                  <c:v>91646.5</c:v>
                </c:pt>
                <c:pt idx="629">
                  <c:v>91646.5</c:v>
                </c:pt>
                <c:pt idx="630">
                  <c:v>94140</c:v>
                </c:pt>
                <c:pt idx="631">
                  <c:v>94140</c:v>
                </c:pt>
                <c:pt idx="632">
                  <c:v>94140.5</c:v>
                </c:pt>
                <c:pt idx="633">
                  <c:v>94140.5</c:v>
                </c:pt>
                <c:pt idx="634">
                  <c:v>94183</c:v>
                </c:pt>
                <c:pt idx="635">
                  <c:v>94667</c:v>
                </c:pt>
                <c:pt idx="636">
                  <c:v>94667</c:v>
                </c:pt>
                <c:pt idx="637">
                  <c:v>94668</c:v>
                </c:pt>
                <c:pt idx="638">
                  <c:v>94668</c:v>
                </c:pt>
                <c:pt idx="639">
                  <c:v>94918</c:v>
                </c:pt>
                <c:pt idx="640">
                  <c:v>97156</c:v>
                </c:pt>
                <c:pt idx="641">
                  <c:v>97404</c:v>
                </c:pt>
                <c:pt idx="642">
                  <c:v>97412.5</c:v>
                </c:pt>
                <c:pt idx="643">
                  <c:v>97626.5</c:v>
                </c:pt>
                <c:pt idx="644">
                  <c:v>97627</c:v>
                </c:pt>
                <c:pt idx="645">
                  <c:v>97627.5</c:v>
                </c:pt>
                <c:pt idx="646">
                  <c:v>97651</c:v>
                </c:pt>
                <c:pt idx="647">
                  <c:v>97651.5</c:v>
                </c:pt>
                <c:pt idx="648">
                  <c:v>97652</c:v>
                </c:pt>
                <c:pt idx="649">
                  <c:v>97652.5</c:v>
                </c:pt>
                <c:pt idx="650">
                  <c:v>97934</c:v>
                </c:pt>
                <c:pt idx="651">
                  <c:v>100967</c:v>
                </c:pt>
                <c:pt idx="652">
                  <c:v>100975.5</c:v>
                </c:pt>
                <c:pt idx="653">
                  <c:v>103760.5</c:v>
                </c:pt>
                <c:pt idx="654">
                  <c:v>103761</c:v>
                </c:pt>
                <c:pt idx="655">
                  <c:v>103761.5</c:v>
                </c:pt>
                <c:pt idx="656">
                  <c:v>103893.5</c:v>
                </c:pt>
                <c:pt idx="657">
                  <c:v>103893.5</c:v>
                </c:pt>
                <c:pt idx="658">
                  <c:v>103894</c:v>
                </c:pt>
                <c:pt idx="659">
                  <c:v>103894</c:v>
                </c:pt>
                <c:pt idx="660">
                  <c:v>103894.5</c:v>
                </c:pt>
                <c:pt idx="661">
                  <c:v>103895</c:v>
                </c:pt>
                <c:pt idx="662">
                  <c:v>103902</c:v>
                </c:pt>
                <c:pt idx="663">
                  <c:v>103910.5</c:v>
                </c:pt>
                <c:pt idx="664">
                  <c:v>103911</c:v>
                </c:pt>
                <c:pt idx="665">
                  <c:v>103911</c:v>
                </c:pt>
                <c:pt idx="666">
                  <c:v>103911</c:v>
                </c:pt>
                <c:pt idx="667">
                  <c:v>104077</c:v>
                </c:pt>
                <c:pt idx="668">
                  <c:v>106717</c:v>
                </c:pt>
                <c:pt idx="669">
                  <c:v>106832.5</c:v>
                </c:pt>
                <c:pt idx="670">
                  <c:v>106833</c:v>
                </c:pt>
                <c:pt idx="671">
                  <c:v>106833.5</c:v>
                </c:pt>
                <c:pt idx="672">
                  <c:v>106834</c:v>
                </c:pt>
                <c:pt idx="673">
                  <c:v>106834.5</c:v>
                </c:pt>
                <c:pt idx="674">
                  <c:v>106835</c:v>
                </c:pt>
                <c:pt idx="675">
                  <c:v>113224</c:v>
                </c:pt>
                <c:pt idx="676">
                  <c:v>113224</c:v>
                </c:pt>
                <c:pt idx="677">
                  <c:v>113224</c:v>
                </c:pt>
                <c:pt idx="678">
                  <c:v>113224.5</c:v>
                </c:pt>
                <c:pt idx="679">
                  <c:v>113224.5</c:v>
                </c:pt>
                <c:pt idx="680">
                  <c:v>113224.5</c:v>
                </c:pt>
              </c:numCache>
            </c:numRef>
          </c:xVal>
          <c:yVal>
            <c:numRef>
              <c:f>'Active 1'!$U$21:$U$701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77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E7-43AD-957F-96664A87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3024"/>
        <c:axId val="1"/>
      </c:scatterChart>
      <c:valAx>
        <c:axId val="84686302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30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1523975582035"/>
          <c:y val="0.93176470588235294"/>
          <c:w val="0.87588211558181461"/>
          <c:h val="0.978823529411764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974126778783958"/>
          <c:y val="3.07692307692307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56274256144889E-2"/>
          <c:y val="0.13846174648699894"/>
          <c:w val="0.87192755498059504"/>
          <c:h val="0.69538566013470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5D-4A91-91EA-5287854021C1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5D-4A91-91EA-5287854021C1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5D-4A91-91EA-5287854021C1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-1.3612448397907428E-2</c:v>
                </c:pt>
                <c:pt idx="706">
                  <c:v>-1.3572263946116436E-2</c:v>
                </c:pt>
                <c:pt idx="707">
                  <c:v>-1.7524440103443339E-2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5D-4A91-91EA-5287854021C1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2'!$L$21:$L$1701</c:f>
              <c:numCache>
                <c:formatCode>General</c:formatCode>
                <c:ptCount val="1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5D-4A91-91EA-5287854021C1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5D-4A91-91EA-5287854021C1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B5D-4A91-91EA-5287854021C1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2'!$O$21:$O$1701</c:f>
              <c:numCache>
                <c:formatCode>General</c:formatCode>
                <c:ptCount val="1681"/>
                <c:pt idx="0">
                  <c:v>1.0118597197626453E-3</c:v>
                </c:pt>
                <c:pt idx="1">
                  <c:v>1.0107424297996952E-3</c:v>
                </c:pt>
                <c:pt idx="2">
                  <c:v>9.6617497461090834E-4</c:v>
                </c:pt>
                <c:pt idx="3">
                  <c:v>4.9095431036947116E-4</c:v>
                </c:pt>
                <c:pt idx="4">
                  <c:v>-2.3534623721269392E-4</c:v>
                </c:pt>
                <c:pt idx="5">
                  <c:v>-1.0630098131002757E-3</c:v>
                </c:pt>
                <c:pt idx="6">
                  <c:v>-1.0661133963306923E-3</c:v>
                </c:pt>
                <c:pt idx="7">
                  <c:v>-1.0672306862936423E-3</c:v>
                </c:pt>
                <c:pt idx="8">
                  <c:v>-1.068223832927376E-3</c:v>
                </c:pt>
                <c:pt idx="9">
                  <c:v>-1.3652988197428825E-3</c:v>
                </c:pt>
                <c:pt idx="10">
                  <c:v>-1.3652988197428825E-3</c:v>
                </c:pt>
                <c:pt idx="11">
                  <c:v>-1.3695196929362492E-3</c:v>
                </c:pt>
                <c:pt idx="12">
                  <c:v>-1.3695196929362492E-3</c:v>
                </c:pt>
                <c:pt idx="13">
                  <c:v>-1.6833540291960073E-3</c:v>
                </c:pt>
                <c:pt idx="14">
                  <c:v>-1.7124035682327095E-3</c:v>
                </c:pt>
                <c:pt idx="15">
                  <c:v>-1.7125277115619263E-3</c:v>
                </c:pt>
                <c:pt idx="16">
                  <c:v>-1.7135208581956596E-3</c:v>
                </c:pt>
                <c:pt idx="17">
                  <c:v>-1.7259351911173273E-3</c:v>
                </c:pt>
                <c:pt idx="18">
                  <c:v>-1.7301560643106944E-3</c:v>
                </c:pt>
                <c:pt idx="19">
                  <c:v>-1.7322665009073777E-3</c:v>
                </c:pt>
                <c:pt idx="20">
                  <c:v>-1.7873861390795822E-3</c:v>
                </c:pt>
                <c:pt idx="21">
                  <c:v>-1.7938415921988494E-3</c:v>
                </c:pt>
                <c:pt idx="22">
                  <c:v>-1.8288500110379522E-3</c:v>
                </c:pt>
                <c:pt idx="23">
                  <c:v>-1.8309604476346355E-3</c:v>
                </c:pt>
                <c:pt idx="24">
                  <c:v>-1.8351813208280026E-3</c:v>
                </c:pt>
                <c:pt idx="25">
                  <c:v>-2.1246835645612919E-3</c:v>
                </c:pt>
                <c:pt idx="26">
                  <c:v>-2.1267940011579752E-3</c:v>
                </c:pt>
                <c:pt idx="27">
                  <c:v>-2.1470293638202937E-3</c:v>
                </c:pt>
                <c:pt idx="28">
                  <c:v>-2.148022510454027E-3</c:v>
                </c:pt>
                <c:pt idx="29">
                  <c:v>-2.1491398004169771E-3</c:v>
                </c:pt>
                <c:pt idx="30">
                  <c:v>-2.2244948012514996E-3</c:v>
                </c:pt>
                <c:pt idx="31">
                  <c:v>-2.2531719103005519E-3</c:v>
                </c:pt>
                <c:pt idx="32">
                  <c:v>-2.5702339731199435E-3</c:v>
                </c:pt>
                <c:pt idx="33">
                  <c:v>-2.5734616996795768E-3</c:v>
                </c:pt>
                <c:pt idx="34">
                  <c:v>-2.5924556290497286E-3</c:v>
                </c:pt>
                <c:pt idx="35">
                  <c:v>-2.6084701185186796E-3</c:v>
                </c:pt>
                <c:pt idx="36">
                  <c:v>-2.6105805551153633E-3</c:v>
                </c:pt>
                <c:pt idx="37">
                  <c:v>-2.621194809763389E-3</c:v>
                </c:pt>
                <c:pt idx="38">
                  <c:v>-2.6636518283554922E-3</c:v>
                </c:pt>
                <c:pt idx="39">
                  <c:v>-2.8809026544846759E-3</c:v>
                </c:pt>
                <c:pt idx="40">
                  <c:v>-2.8809647261492845E-3</c:v>
                </c:pt>
                <c:pt idx="41">
                  <c:v>-2.8883512542376764E-3</c:v>
                </c:pt>
                <c:pt idx="42">
                  <c:v>-2.888413325902285E-3</c:v>
                </c:pt>
                <c:pt idx="43">
                  <c:v>-2.9170283632867292E-3</c:v>
                </c:pt>
                <c:pt idx="44">
                  <c:v>-2.9170904349513369E-3</c:v>
                </c:pt>
                <c:pt idx="45">
                  <c:v>-2.9903349991891766E-3</c:v>
                </c:pt>
                <c:pt idx="46">
                  <c:v>-2.9903349991891766E-3</c:v>
                </c:pt>
                <c:pt idx="47">
                  <c:v>-3.0062253453289108E-3</c:v>
                </c:pt>
                <c:pt idx="48">
                  <c:v>-3.0136739450819117E-3</c:v>
                </c:pt>
                <c:pt idx="49">
                  <c:v>-3.2905135692350993E-3</c:v>
                </c:pt>
                <c:pt idx="50">
                  <c:v>-3.2979621689881002E-3</c:v>
                </c:pt>
                <c:pt idx="51">
                  <c:v>-3.3222942615145686E-3</c:v>
                </c:pt>
                <c:pt idx="52">
                  <c:v>-3.3244046981112524E-3</c:v>
                </c:pt>
                <c:pt idx="53">
                  <c:v>-3.3245288414404687E-3</c:v>
                </c:pt>
                <c:pt idx="54">
                  <c:v>-3.3253978447449857E-3</c:v>
                </c:pt>
                <c:pt idx="55">
                  <c:v>-3.3255219880742029E-3</c:v>
                </c:pt>
                <c:pt idx="56">
                  <c:v>-3.3265151347079362E-3</c:v>
                </c:pt>
                <c:pt idx="57">
                  <c:v>-3.3317291545350361E-3</c:v>
                </c:pt>
                <c:pt idx="58">
                  <c:v>-3.3318532978642533E-3</c:v>
                </c:pt>
                <c:pt idx="59">
                  <c:v>-3.3339637344609362E-3</c:v>
                </c:pt>
                <c:pt idx="60">
                  <c:v>-3.3412881908847208E-3</c:v>
                </c:pt>
                <c:pt idx="61">
                  <c:v>-3.3561853903907217E-3</c:v>
                </c:pt>
                <c:pt idx="62">
                  <c:v>-3.3561853903907217E-3</c:v>
                </c:pt>
                <c:pt idx="63">
                  <c:v>-3.3563095337199381E-3</c:v>
                </c:pt>
                <c:pt idx="64">
                  <c:v>-3.3573026803536713E-3</c:v>
                </c:pt>
                <c:pt idx="65">
                  <c:v>-3.3582958269874046E-3</c:v>
                </c:pt>
                <c:pt idx="66">
                  <c:v>-3.3584199703166218E-3</c:v>
                </c:pt>
                <c:pt idx="67">
                  <c:v>-3.3594131169503551E-3</c:v>
                </c:pt>
                <c:pt idx="68">
                  <c:v>-3.3689721533000389E-3</c:v>
                </c:pt>
                <c:pt idx="69">
                  <c:v>-3.3764207530530398E-3</c:v>
                </c:pt>
                <c:pt idx="70">
                  <c:v>-3.3775380430159894E-3</c:v>
                </c:pt>
                <c:pt idx="71">
                  <c:v>-3.3785311896497236E-3</c:v>
                </c:pt>
                <c:pt idx="72">
                  <c:v>-3.3828762061723066E-3</c:v>
                </c:pt>
                <c:pt idx="73">
                  <c:v>-3.3838693528060407E-3</c:v>
                </c:pt>
                <c:pt idx="74">
                  <c:v>-3.3966561157153579E-3</c:v>
                </c:pt>
                <c:pt idx="75">
                  <c:v>-3.4157741884147264E-3</c:v>
                </c:pt>
                <c:pt idx="76">
                  <c:v>-3.5713257799232217E-3</c:v>
                </c:pt>
                <c:pt idx="77">
                  <c:v>-3.6043479054948578E-3</c:v>
                </c:pt>
                <c:pt idx="78">
                  <c:v>-3.6106792152849083E-3</c:v>
                </c:pt>
                <c:pt idx="79">
                  <c:v>-3.6255764147909092E-3</c:v>
                </c:pt>
                <c:pt idx="80">
                  <c:v>-3.6362527411035435E-3</c:v>
                </c:pt>
                <c:pt idx="81">
                  <c:v>-3.6446944874902777E-3</c:v>
                </c:pt>
                <c:pt idx="82">
                  <c:v>-3.653136233877011E-3</c:v>
                </c:pt>
                <c:pt idx="83">
                  <c:v>-3.6532603772062282E-3</c:v>
                </c:pt>
                <c:pt idx="84">
                  <c:v>-3.6584743970333282E-3</c:v>
                </c:pt>
                <c:pt idx="85">
                  <c:v>-3.663688416860429E-3</c:v>
                </c:pt>
                <c:pt idx="86">
                  <c:v>-3.67337159653933E-3</c:v>
                </c:pt>
                <c:pt idx="87">
                  <c:v>-3.6753578898067966E-3</c:v>
                </c:pt>
                <c:pt idx="88">
                  <c:v>-3.6754820331360129E-3</c:v>
                </c:pt>
                <c:pt idx="89">
                  <c:v>-3.6756061764652301E-3</c:v>
                </c:pt>
                <c:pt idx="90">
                  <c:v>-3.6775924697326967E-3</c:v>
                </c:pt>
                <c:pt idx="91">
                  <c:v>-3.6808201962923301E-3</c:v>
                </c:pt>
                <c:pt idx="92">
                  <c:v>-3.6809443396215473E-3</c:v>
                </c:pt>
                <c:pt idx="93">
                  <c:v>-3.6829306328890138E-3</c:v>
                </c:pt>
                <c:pt idx="94">
                  <c:v>-3.6830547762182302E-3</c:v>
                </c:pt>
                <c:pt idx="95">
                  <c:v>-3.6881446527161138E-3</c:v>
                </c:pt>
                <c:pt idx="96">
                  <c:v>-3.6892619426790643E-3</c:v>
                </c:pt>
                <c:pt idx="97">
                  <c:v>-3.6893860860082806E-3</c:v>
                </c:pt>
                <c:pt idx="98">
                  <c:v>-3.6912482359465308E-3</c:v>
                </c:pt>
                <c:pt idx="99">
                  <c:v>-3.691372379275748E-3</c:v>
                </c:pt>
                <c:pt idx="100">
                  <c:v>-3.6914965226049644E-3</c:v>
                </c:pt>
                <c:pt idx="101">
                  <c:v>-3.6924896692386976E-3</c:v>
                </c:pt>
                <c:pt idx="102">
                  <c:v>-3.6936069592016481E-3</c:v>
                </c:pt>
                <c:pt idx="103">
                  <c:v>-3.6946001058353814E-3</c:v>
                </c:pt>
                <c:pt idx="104">
                  <c:v>-3.6988209790287481E-3</c:v>
                </c:pt>
                <c:pt idx="105">
                  <c:v>-3.6989451223579653E-3</c:v>
                </c:pt>
                <c:pt idx="106">
                  <c:v>-3.7166976184359497E-3</c:v>
                </c:pt>
                <c:pt idx="107">
                  <c:v>-3.7166976184359497E-3</c:v>
                </c:pt>
                <c:pt idx="108">
                  <c:v>-3.7178149083989002E-3</c:v>
                </c:pt>
                <c:pt idx="109">
                  <c:v>-3.7178149083989002E-3</c:v>
                </c:pt>
                <c:pt idx="110">
                  <c:v>-3.7190563416910662E-3</c:v>
                </c:pt>
                <c:pt idx="111">
                  <c:v>-3.7190563416910662E-3</c:v>
                </c:pt>
                <c:pt idx="112">
                  <c:v>-3.7263807981148507E-3</c:v>
                </c:pt>
                <c:pt idx="113">
                  <c:v>-3.7263807981148507E-3</c:v>
                </c:pt>
                <c:pt idx="114">
                  <c:v>-3.7265049414440671E-3</c:v>
                </c:pt>
                <c:pt idx="115">
                  <c:v>-3.7265049414440671E-3</c:v>
                </c:pt>
                <c:pt idx="116">
                  <c:v>-3.727373944748584E-3</c:v>
                </c:pt>
                <c:pt idx="117">
                  <c:v>-3.727373944748584E-3</c:v>
                </c:pt>
                <c:pt idx="118">
                  <c:v>-3.7274980880778004E-3</c:v>
                </c:pt>
                <c:pt idx="119">
                  <c:v>-3.7274980880778004E-3</c:v>
                </c:pt>
                <c:pt idx="120">
                  <c:v>-3.7276222314070176E-3</c:v>
                </c:pt>
                <c:pt idx="121">
                  <c:v>-3.7276222314070176E-3</c:v>
                </c:pt>
                <c:pt idx="122">
                  <c:v>-3.7286153780407508E-3</c:v>
                </c:pt>
                <c:pt idx="123">
                  <c:v>-3.7286153780407508E-3</c:v>
                </c:pt>
                <c:pt idx="124">
                  <c:v>-3.7318431046003842E-3</c:v>
                </c:pt>
                <c:pt idx="125">
                  <c:v>-3.7318431046003842E-3</c:v>
                </c:pt>
                <c:pt idx="126">
                  <c:v>-3.7327121079049012E-3</c:v>
                </c:pt>
                <c:pt idx="127">
                  <c:v>-3.7327121079049012E-3</c:v>
                </c:pt>
                <c:pt idx="128">
                  <c:v>-3.7329603945633347E-3</c:v>
                </c:pt>
                <c:pt idx="129">
                  <c:v>-3.7329603945633347E-3</c:v>
                </c:pt>
                <c:pt idx="130">
                  <c:v>-3.7348225445015841E-3</c:v>
                </c:pt>
                <c:pt idx="131">
                  <c:v>-3.7348225445015841E-3</c:v>
                </c:pt>
                <c:pt idx="132">
                  <c:v>-3.7349466878308013E-3</c:v>
                </c:pt>
                <c:pt idx="133">
                  <c:v>-3.7349466878308013E-3</c:v>
                </c:pt>
                <c:pt idx="134">
                  <c:v>-3.7401607076579012E-3</c:v>
                </c:pt>
                <c:pt idx="135">
                  <c:v>-3.7401607076579012E-3</c:v>
                </c:pt>
                <c:pt idx="136">
                  <c:v>-3.7487265973738526E-3</c:v>
                </c:pt>
                <c:pt idx="137">
                  <c:v>-3.7487265973738526E-3</c:v>
                </c:pt>
                <c:pt idx="138">
                  <c:v>-3.7497197440075859E-3</c:v>
                </c:pt>
                <c:pt idx="139">
                  <c:v>-3.7497197440075859E-3</c:v>
                </c:pt>
                <c:pt idx="140">
                  <c:v>-3.7741759798632707E-3</c:v>
                </c:pt>
                <c:pt idx="141">
                  <c:v>-3.7741759798632707E-3</c:v>
                </c:pt>
                <c:pt idx="142">
                  <c:v>-3.7752932698262211E-3</c:v>
                </c:pt>
                <c:pt idx="143">
                  <c:v>-3.7752932698262211E-3</c:v>
                </c:pt>
                <c:pt idx="144">
                  <c:v>-3.7827418695792212E-3</c:v>
                </c:pt>
                <c:pt idx="145">
                  <c:v>-3.7827418695792212E-3</c:v>
                </c:pt>
                <c:pt idx="146">
                  <c:v>-3.7880800327355383E-3</c:v>
                </c:pt>
                <c:pt idx="147">
                  <c:v>-3.7880800327355383E-3</c:v>
                </c:pt>
                <c:pt idx="148">
                  <c:v>-3.7901904693322221E-3</c:v>
                </c:pt>
                <c:pt idx="149">
                  <c:v>-3.7901904693322221E-3</c:v>
                </c:pt>
                <c:pt idx="150">
                  <c:v>-3.7923009059289059E-3</c:v>
                </c:pt>
                <c:pt idx="151">
                  <c:v>-3.7923009059289059E-3</c:v>
                </c:pt>
                <c:pt idx="152">
                  <c:v>-3.7944113425255888E-3</c:v>
                </c:pt>
                <c:pt idx="153">
                  <c:v>-3.7944113425255888E-3</c:v>
                </c:pt>
                <c:pt idx="154">
                  <c:v>-3.9787641864123535E-3</c:v>
                </c:pt>
                <c:pt idx="155">
                  <c:v>-3.9988754057454553E-3</c:v>
                </c:pt>
                <c:pt idx="156">
                  <c:v>-4.0223384949674068E-3</c:v>
                </c:pt>
                <c:pt idx="157">
                  <c:v>-4.0392219877408752E-3</c:v>
                </c:pt>
                <c:pt idx="158">
                  <c:v>-4.0425738576297249E-3</c:v>
                </c:pt>
                <c:pt idx="159">
                  <c:v>-4.0434428609342418E-3</c:v>
                </c:pt>
                <c:pt idx="160">
                  <c:v>-4.0434428609342418E-3</c:v>
                </c:pt>
                <c:pt idx="161">
                  <c:v>-4.043567004263459E-3</c:v>
                </c:pt>
                <c:pt idx="162">
                  <c:v>-4.0455532975309256E-3</c:v>
                </c:pt>
                <c:pt idx="163">
                  <c:v>-4.0456774408601419E-3</c:v>
                </c:pt>
                <c:pt idx="164">
                  <c:v>-4.0486568807613426E-3</c:v>
                </c:pt>
                <c:pt idx="165">
                  <c:v>-4.0487189524259504E-3</c:v>
                </c:pt>
                <c:pt idx="166">
                  <c:v>-4.048781024090559E-3</c:v>
                </c:pt>
                <c:pt idx="167">
                  <c:v>-4.0605746403661429E-3</c:v>
                </c:pt>
                <c:pt idx="168">
                  <c:v>-4.0657886601932437E-3</c:v>
                </c:pt>
                <c:pt idx="169">
                  <c:v>-4.06591280352246E-3</c:v>
                </c:pt>
                <c:pt idx="170">
                  <c:v>-4.0669059501561942E-3</c:v>
                </c:pt>
                <c:pt idx="171">
                  <c:v>-4.0678990967899275E-3</c:v>
                </c:pt>
                <c:pt idx="172">
                  <c:v>-4.0700095333866104E-3</c:v>
                </c:pt>
                <c:pt idx="173">
                  <c:v>-4.070071605051219E-3</c:v>
                </c:pt>
                <c:pt idx="174">
                  <c:v>-4.0731131166170274E-3</c:v>
                </c:pt>
                <c:pt idx="175">
                  <c:v>-4.0732372599462446E-3</c:v>
                </c:pt>
                <c:pt idx="176">
                  <c:v>-4.0733614032754609E-3</c:v>
                </c:pt>
                <c:pt idx="177">
                  <c:v>-4.0743545499091942E-3</c:v>
                </c:pt>
                <c:pt idx="178">
                  <c:v>-4.0752856248783198E-3</c:v>
                </c:pt>
                <c:pt idx="179">
                  <c:v>-4.076464986505878E-3</c:v>
                </c:pt>
                <c:pt idx="180">
                  <c:v>-4.0765891298350943E-3</c:v>
                </c:pt>
                <c:pt idx="181">
                  <c:v>-4.0774581331396113E-3</c:v>
                </c:pt>
                <c:pt idx="182">
                  <c:v>-4.0775822764688276E-3</c:v>
                </c:pt>
                <c:pt idx="183">
                  <c:v>-4.0784512797733445E-3</c:v>
                </c:pt>
                <c:pt idx="184">
                  <c:v>-4.0786995664317781E-3</c:v>
                </c:pt>
                <c:pt idx="185">
                  <c:v>-4.0796927130655114E-3</c:v>
                </c:pt>
                <c:pt idx="186">
                  <c:v>-4.0805617163700283E-3</c:v>
                </c:pt>
                <c:pt idx="187">
                  <c:v>-4.0837894429296617E-3</c:v>
                </c:pt>
                <c:pt idx="188">
                  <c:v>-4.084782589563395E-3</c:v>
                </c:pt>
                <c:pt idx="189">
                  <c:v>-4.0849067328926122E-3</c:v>
                </c:pt>
                <c:pt idx="190">
                  <c:v>-4.0850308762218285E-3</c:v>
                </c:pt>
                <c:pt idx="191">
                  <c:v>-4.0882586027814619E-3</c:v>
                </c:pt>
                <c:pt idx="192">
                  <c:v>-4.0902448960489293E-3</c:v>
                </c:pt>
                <c:pt idx="193">
                  <c:v>-4.0967003491681961E-3</c:v>
                </c:pt>
                <c:pt idx="194">
                  <c:v>-4.0986866424356626E-3</c:v>
                </c:pt>
                <c:pt idx="195">
                  <c:v>-4.0988107857648799E-3</c:v>
                </c:pt>
                <c:pt idx="196">
                  <c:v>-4.0998039323986131E-3</c:v>
                </c:pt>
                <c:pt idx="197">
                  <c:v>-4.0998039323986131E-3</c:v>
                </c:pt>
                <c:pt idx="198">
                  <c:v>-4.1006729357031301E-3</c:v>
                </c:pt>
                <c:pt idx="199">
                  <c:v>-4.1007970790323464E-3</c:v>
                </c:pt>
                <c:pt idx="200">
                  <c:v>-4.1017902256660797E-3</c:v>
                </c:pt>
                <c:pt idx="201">
                  <c:v>-4.1061352421886636E-3</c:v>
                </c:pt>
                <c:pt idx="202">
                  <c:v>-4.1071283888223968E-3</c:v>
                </c:pt>
                <c:pt idx="203">
                  <c:v>-4.1081215354561301E-3</c:v>
                </c:pt>
                <c:pt idx="204">
                  <c:v>-4.1083698221145637E-3</c:v>
                </c:pt>
                <c:pt idx="205">
                  <c:v>-4.1093629687482969E-3</c:v>
                </c:pt>
                <c:pt idx="206">
                  <c:v>-4.1102319720528139E-3</c:v>
                </c:pt>
                <c:pt idx="207">
                  <c:v>-4.1104802587112474E-3</c:v>
                </c:pt>
                <c:pt idx="208">
                  <c:v>-4.1125906953079303E-3</c:v>
                </c:pt>
                <c:pt idx="209">
                  <c:v>-4.1134596986124473E-3</c:v>
                </c:pt>
                <c:pt idx="210">
                  <c:v>-4.1135838419416645E-3</c:v>
                </c:pt>
                <c:pt idx="211">
                  <c:v>-4.1145769885753978E-3</c:v>
                </c:pt>
                <c:pt idx="212">
                  <c:v>-4.1166874251720807E-3</c:v>
                </c:pt>
                <c:pt idx="213">
                  <c:v>-4.1168115685012979E-3</c:v>
                </c:pt>
                <c:pt idx="214">
                  <c:v>-4.1176805718058148E-3</c:v>
                </c:pt>
                <c:pt idx="215">
                  <c:v>-4.1178047151350311E-3</c:v>
                </c:pt>
                <c:pt idx="216">
                  <c:v>-4.1187978617687644E-3</c:v>
                </c:pt>
                <c:pt idx="217">
                  <c:v>-4.1189220050979816E-3</c:v>
                </c:pt>
                <c:pt idx="218">
                  <c:v>-4.1241360249250816E-3</c:v>
                </c:pt>
                <c:pt idx="219">
                  <c:v>-4.1327019146410321E-3</c:v>
                </c:pt>
                <c:pt idx="220">
                  <c:v>-4.1328260579702493E-3</c:v>
                </c:pt>
                <c:pt idx="221">
                  <c:v>-4.1336950612747654E-3</c:v>
                </c:pt>
                <c:pt idx="222">
                  <c:v>-4.1338192046039826E-3</c:v>
                </c:pt>
                <c:pt idx="223">
                  <c:v>-4.1400263710648158E-3</c:v>
                </c:pt>
                <c:pt idx="224">
                  <c:v>-4.140150514394033E-3</c:v>
                </c:pt>
                <c:pt idx="225">
                  <c:v>-4.1422609509907168E-3</c:v>
                </c:pt>
                <c:pt idx="226">
                  <c:v>-4.1453645342211329E-3</c:v>
                </c:pt>
                <c:pt idx="227">
                  <c:v>-4.1466059675132998E-3</c:v>
                </c:pt>
                <c:pt idx="228">
                  <c:v>-4.158151297130451E-3</c:v>
                </c:pt>
                <c:pt idx="229">
                  <c:v>-4.158151297130451E-3</c:v>
                </c:pt>
                <c:pt idx="230">
                  <c:v>-4.1613790236900844E-3</c:v>
                </c:pt>
                <c:pt idx="231">
                  <c:v>-4.1634894602867682E-3</c:v>
                </c:pt>
                <c:pt idx="232">
                  <c:v>-4.1688276234430853E-3</c:v>
                </c:pt>
                <c:pt idx="233">
                  <c:v>-4.1688276234430853E-3</c:v>
                </c:pt>
                <c:pt idx="234">
                  <c:v>-4.1698207700768186E-3</c:v>
                </c:pt>
                <c:pt idx="235">
                  <c:v>-4.1699449134060349E-3</c:v>
                </c:pt>
                <c:pt idx="236">
                  <c:v>-4.1709380600397682E-3</c:v>
                </c:pt>
                <c:pt idx="237">
                  <c:v>-4.2049533322451376E-3</c:v>
                </c:pt>
                <c:pt idx="238">
                  <c:v>-4.3669603768729005E-3</c:v>
                </c:pt>
                <c:pt idx="239">
                  <c:v>-4.3690708134695843E-3</c:v>
                </c:pt>
                <c:pt idx="240">
                  <c:v>-4.373291686662951E-3</c:v>
                </c:pt>
                <c:pt idx="241">
                  <c:v>-4.3967547758849033E-3</c:v>
                </c:pt>
                <c:pt idx="242">
                  <c:v>-4.3999825024445367E-3</c:v>
                </c:pt>
                <c:pt idx="243">
                  <c:v>-4.4008515057490536E-3</c:v>
                </c:pt>
                <c:pt idx="244">
                  <c:v>-4.40097564907827E-3</c:v>
                </c:pt>
                <c:pt idx="245">
                  <c:v>-4.4019687957120033E-3</c:v>
                </c:pt>
                <c:pt idx="246">
                  <c:v>-4.4030860856749537E-3</c:v>
                </c:pt>
                <c:pt idx="247">
                  <c:v>-4.404079232308687E-3</c:v>
                </c:pt>
                <c:pt idx="248">
                  <c:v>-4.4042033756379034E-3</c:v>
                </c:pt>
                <c:pt idx="249">
                  <c:v>-4.4051965222716366E-3</c:v>
                </c:pt>
                <c:pt idx="250">
                  <c:v>-4.4061896689053699E-3</c:v>
                </c:pt>
                <c:pt idx="251">
                  <c:v>-4.4063138122345871E-3</c:v>
                </c:pt>
                <c:pt idx="252">
                  <c:v>-4.4074311021975367E-3</c:v>
                </c:pt>
                <c:pt idx="253">
                  <c:v>-4.4104105420987375E-3</c:v>
                </c:pt>
                <c:pt idx="254">
                  <c:v>-4.4105346854279538E-3</c:v>
                </c:pt>
                <c:pt idx="255">
                  <c:v>-4.4264250315676889E-3</c:v>
                </c:pt>
                <c:pt idx="256">
                  <c:v>-4.4284113248351555E-3</c:v>
                </c:pt>
                <c:pt idx="257">
                  <c:v>-4.4285354681643718E-3</c:v>
                </c:pt>
                <c:pt idx="258">
                  <c:v>-4.428659611493589E-3</c:v>
                </c:pt>
                <c:pt idx="259">
                  <c:v>-4.4306459047610556E-3</c:v>
                </c:pt>
                <c:pt idx="260">
                  <c:v>-4.431763194724006E-3</c:v>
                </c:pt>
                <c:pt idx="261">
                  <c:v>-4.4318873380532224E-3</c:v>
                </c:pt>
                <c:pt idx="262">
                  <c:v>-4.4338736313206889E-3</c:v>
                </c:pt>
                <c:pt idx="263">
                  <c:v>-4.4348667779544222E-3</c:v>
                </c:pt>
                <c:pt idx="264">
                  <c:v>-4.4359840679173727E-3</c:v>
                </c:pt>
                <c:pt idx="265">
                  <c:v>-4.436108211246589E-3</c:v>
                </c:pt>
                <c:pt idx="266">
                  <c:v>-4.436977214551106E-3</c:v>
                </c:pt>
                <c:pt idx="267">
                  <c:v>-4.4380945045140565E-3</c:v>
                </c:pt>
                <c:pt idx="268">
                  <c:v>-4.4382186478432728E-3</c:v>
                </c:pt>
                <c:pt idx="269">
                  <c:v>-4.4411980877444726E-3</c:v>
                </c:pt>
                <c:pt idx="270">
                  <c:v>-4.4433085243411564E-3</c:v>
                </c:pt>
                <c:pt idx="271">
                  <c:v>-4.4444258143041069E-3</c:v>
                </c:pt>
                <c:pt idx="272">
                  <c:v>-4.4517502707278906E-3</c:v>
                </c:pt>
                <c:pt idx="273">
                  <c:v>-4.4518744140571069E-3</c:v>
                </c:pt>
                <c:pt idx="274">
                  <c:v>-4.4528675606908402E-3</c:v>
                </c:pt>
                <c:pt idx="275">
                  <c:v>-4.4529917040200574E-3</c:v>
                </c:pt>
                <c:pt idx="276">
                  <c:v>-4.4531158473492738E-3</c:v>
                </c:pt>
                <c:pt idx="277">
                  <c:v>-4.454108993983007E-3</c:v>
                </c:pt>
                <c:pt idx="278">
                  <c:v>-4.4583298671763746E-3</c:v>
                </c:pt>
                <c:pt idx="279">
                  <c:v>-4.4645370336372078E-3</c:v>
                </c:pt>
                <c:pt idx="280">
                  <c:v>-4.464661176966425E-3</c:v>
                </c:pt>
                <c:pt idx="281">
                  <c:v>-4.4740960699868925E-3</c:v>
                </c:pt>
                <c:pt idx="282">
                  <c:v>-4.4771996532173095E-3</c:v>
                </c:pt>
                <c:pt idx="283">
                  <c:v>-4.4773237965465259E-3</c:v>
                </c:pt>
                <c:pt idx="284">
                  <c:v>-4.4774479398757422E-3</c:v>
                </c:pt>
                <c:pt idx="285">
                  <c:v>-4.4804273797769429E-3</c:v>
                </c:pt>
                <c:pt idx="286">
                  <c:v>-4.4805515231061592E-3</c:v>
                </c:pt>
                <c:pt idx="287">
                  <c:v>-4.4806756664353764E-3</c:v>
                </c:pt>
                <c:pt idx="288">
                  <c:v>-4.4815446697398925E-3</c:v>
                </c:pt>
                <c:pt idx="289">
                  <c:v>-4.4837792496657935E-3</c:v>
                </c:pt>
                <c:pt idx="290">
                  <c:v>-4.4847723962995268E-3</c:v>
                </c:pt>
                <c:pt idx="291">
                  <c:v>-4.4963177259166771E-3</c:v>
                </c:pt>
                <c:pt idx="292">
                  <c:v>-4.4963177259166771E-3</c:v>
                </c:pt>
                <c:pt idx="293">
                  <c:v>-4.4963797975812857E-3</c:v>
                </c:pt>
                <c:pt idx="294">
                  <c:v>-4.4964418692458943E-3</c:v>
                </c:pt>
                <c:pt idx="295">
                  <c:v>-4.5081113421922619E-3</c:v>
                </c:pt>
                <c:pt idx="296">
                  <c:v>-4.5082354855214783E-3</c:v>
                </c:pt>
                <c:pt idx="297">
                  <c:v>-4.5102217787889448E-3</c:v>
                </c:pt>
                <c:pt idx="298">
                  <c:v>-4.5102217787889448E-3</c:v>
                </c:pt>
                <c:pt idx="299">
                  <c:v>-4.511214925422679E-3</c:v>
                </c:pt>
                <c:pt idx="300">
                  <c:v>-4.5113390687518953E-3</c:v>
                </c:pt>
                <c:pt idx="301">
                  <c:v>-4.5123322153856286E-3</c:v>
                </c:pt>
                <c:pt idx="302">
                  <c:v>-4.5124563587148449E-3</c:v>
                </c:pt>
                <c:pt idx="303">
                  <c:v>-4.5134495053485791E-3</c:v>
                </c:pt>
                <c:pt idx="304">
                  <c:v>-4.518663525175679E-3</c:v>
                </c:pt>
                <c:pt idx="305">
                  <c:v>-4.5187876685048962E-3</c:v>
                </c:pt>
                <c:pt idx="306">
                  <c:v>-4.5199049584678458E-3</c:v>
                </c:pt>
                <c:pt idx="307">
                  <c:v>-4.5293398514883133E-3</c:v>
                </c:pt>
                <c:pt idx="308">
                  <c:v>-4.5293398514883133E-3</c:v>
                </c:pt>
                <c:pt idx="309">
                  <c:v>-4.5294019231529219E-3</c:v>
                </c:pt>
                <c:pt idx="310">
                  <c:v>-4.5294639948175296E-3</c:v>
                </c:pt>
                <c:pt idx="311">
                  <c:v>-4.5304571414512638E-3</c:v>
                </c:pt>
                <c:pt idx="312">
                  <c:v>-4.5314502880849971E-3</c:v>
                </c:pt>
                <c:pt idx="313">
                  <c:v>-4.5325675780479467E-3</c:v>
                </c:pt>
                <c:pt idx="314">
                  <c:v>-4.5336848680108972E-3</c:v>
                </c:pt>
                <c:pt idx="315">
                  <c:v>-4.5336848680108972E-3</c:v>
                </c:pt>
                <c:pt idx="316">
                  <c:v>-4.5346780146446304E-3</c:v>
                </c:pt>
                <c:pt idx="317">
                  <c:v>-4.5346780146446304E-3</c:v>
                </c:pt>
                <c:pt idx="318">
                  <c:v>-4.5346780146446304E-3</c:v>
                </c:pt>
                <c:pt idx="319">
                  <c:v>-4.5348021579738468E-3</c:v>
                </c:pt>
                <c:pt idx="320">
                  <c:v>-4.5357953046075801E-3</c:v>
                </c:pt>
                <c:pt idx="321">
                  <c:v>-4.5367884512413142E-3</c:v>
                </c:pt>
                <c:pt idx="322">
                  <c:v>-4.5369125945705305E-3</c:v>
                </c:pt>
                <c:pt idx="323">
                  <c:v>-4.5369125945705305E-3</c:v>
                </c:pt>
                <c:pt idx="324">
                  <c:v>-4.5388988878379971E-3</c:v>
                </c:pt>
                <c:pt idx="325">
                  <c:v>-4.5390230311672143E-3</c:v>
                </c:pt>
                <c:pt idx="326">
                  <c:v>-4.5400161778009476E-3</c:v>
                </c:pt>
                <c:pt idx="327">
                  <c:v>-4.5400161778009476E-3</c:v>
                </c:pt>
                <c:pt idx="328">
                  <c:v>-4.5442370509943143E-3</c:v>
                </c:pt>
                <c:pt idx="329">
                  <c:v>-4.5485820675168981E-3</c:v>
                </c:pt>
                <c:pt idx="330">
                  <c:v>-4.561244687096999E-3</c:v>
                </c:pt>
                <c:pt idx="331">
                  <c:v>-4.5719210134096333E-3</c:v>
                </c:pt>
                <c:pt idx="332">
                  <c:v>-4.574031450006317E-3</c:v>
                </c:pt>
                <c:pt idx="333">
                  <c:v>-4.7211412951280781E-3</c:v>
                </c:pt>
                <c:pt idx="334">
                  <c:v>-4.7339280580373962E-3</c:v>
                </c:pt>
                <c:pt idx="335">
                  <c:v>-4.7349212046711294E-3</c:v>
                </c:pt>
                <c:pt idx="336">
                  <c:v>-4.7593774405268142E-3</c:v>
                </c:pt>
                <c:pt idx="337">
                  <c:v>-4.7626051670864485E-3</c:v>
                </c:pt>
                <c:pt idx="338">
                  <c:v>-4.7635983137201817E-3</c:v>
                </c:pt>
                <c:pt idx="339">
                  <c:v>-4.7647156036831314E-3</c:v>
                </c:pt>
                <c:pt idx="340">
                  <c:v>-4.7658328936460818E-3</c:v>
                </c:pt>
                <c:pt idx="341">
                  <c:v>-4.7710469134731818E-3</c:v>
                </c:pt>
                <c:pt idx="342">
                  <c:v>-4.7763850766294989E-3</c:v>
                </c:pt>
                <c:pt idx="343">
                  <c:v>-4.7765092199587161E-3</c:v>
                </c:pt>
                <c:pt idx="344">
                  <c:v>-4.7773782232632331E-3</c:v>
                </c:pt>
                <c:pt idx="345">
                  <c:v>-4.7775023665924494E-3</c:v>
                </c:pt>
                <c:pt idx="346">
                  <c:v>-4.7784955132261827E-3</c:v>
                </c:pt>
                <c:pt idx="347">
                  <c:v>-4.7786196565553999E-3</c:v>
                </c:pt>
                <c:pt idx="348">
                  <c:v>-4.7796128031891332E-3</c:v>
                </c:pt>
                <c:pt idx="349">
                  <c:v>-4.7817232397858161E-3</c:v>
                </c:pt>
                <c:pt idx="350">
                  <c:v>-4.7849509663454503E-3</c:v>
                </c:pt>
                <c:pt idx="351">
                  <c:v>-4.7859441129791836E-3</c:v>
                </c:pt>
                <c:pt idx="352">
                  <c:v>-4.7860682563083999E-3</c:v>
                </c:pt>
                <c:pt idx="353">
                  <c:v>-4.7869372596129169E-3</c:v>
                </c:pt>
                <c:pt idx="354">
                  <c:v>-4.7870614029421332E-3</c:v>
                </c:pt>
                <c:pt idx="355">
                  <c:v>-4.7977377292547675E-3</c:v>
                </c:pt>
                <c:pt idx="356">
                  <c:v>-4.7997240225222341E-3</c:v>
                </c:pt>
                <c:pt idx="357">
                  <c:v>-4.7998481658514513E-3</c:v>
                </c:pt>
                <c:pt idx="358">
                  <c:v>-4.8018344591189178E-3</c:v>
                </c:pt>
                <c:pt idx="359">
                  <c:v>-4.8018965307835264E-3</c:v>
                </c:pt>
                <c:pt idx="360">
                  <c:v>-4.8029517490818683E-3</c:v>
                </c:pt>
                <c:pt idx="361">
                  <c:v>-4.8051863290077684E-3</c:v>
                </c:pt>
                <c:pt idx="362">
                  <c:v>-4.8060553323122854E-3</c:v>
                </c:pt>
                <c:pt idx="363">
                  <c:v>-4.8061794756415017E-3</c:v>
                </c:pt>
                <c:pt idx="364">
                  <c:v>-4.8136280753945026E-3</c:v>
                </c:pt>
                <c:pt idx="365">
                  <c:v>-4.825173405011653E-3</c:v>
                </c:pt>
                <c:pt idx="366">
                  <c:v>-4.8411878944806044E-3</c:v>
                </c:pt>
                <c:pt idx="367">
                  <c:v>-4.8413120378098208E-3</c:v>
                </c:pt>
                <c:pt idx="368">
                  <c:v>-4.8423051844435541E-3</c:v>
                </c:pt>
                <c:pt idx="369">
                  <c:v>-4.8527332240977557E-3</c:v>
                </c:pt>
                <c:pt idx="370">
                  <c:v>-4.8559609506573891E-3</c:v>
                </c:pt>
                <c:pt idx="371">
                  <c:v>-4.8559609506573891E-3</c:v>
                </c:pt>
                <c:pt idx="372">
                  <c:v>-4.8562092373158226E-3</c:v>
                </c:pt>
                <c:pt idx="373">
                  <c:v>-4.8569540972911223E-3</c:v>
                </c:pt>
                <c:pt idx="374">
                  <c:v>-4.8570782406203387E-3</c:v>
                </c:pt>
                <c:pt idx="375">
                  <c:v>-4.8572023839495559E-3</c:v>
                </c:pt>
                <c:pt idx="376">
                  <c:v>-4.8581955305832892E-3</c:v>
                </c:pt>
                <c:pt idx="377">
                  <c:v>-4.8614232571429225E-3</c:v>
                </c:pt>
                <c:pt idx="378">
                  <c:v>-4.8678787102621902E-3</c:v>
                </c:pt>
                <c:pt idx="379">
                  <c:v>-4.8687477135667062E-3</c:v>
                </c:pt>
                <c:pt idx="380">
                  <c:v>-4.8688718568959235E-3</c:v>
                </c:pt>
                <c:pt idx="381">
                  <c:v>-4.8814103331468071E-3</c:v>
                </c:pt>
                <c:pt idx="382">
                  <c:v>-4.8815344764760243E-3</c:v>
                </c:pt>
                <c:pt idx="383">
                  <c:v>-4.885755349669391E-3</c:v>
                </c:pt>
                <c:pt idx="384">
                  <c:v>-4.8858794929986082E-3</c:v>
                </c:pt>
                <c:pt idx="385">
                  <c:v>-4.8943212393853415E-3</c:v>
                </c:pt>
                <c:pt idx="386">
                  <c:v>-4.8964316759820253E-3</c:v>
                </c:pt>
                <c:pt idx="387">
                  <c:v>-4.8995352592124423E-3</c:v>
                </c:pt>
                <c:pt idx="388">
                  <c:v>-4.9026388424428594E-3</c:v>
                </c:pt>
                <c:pt idx="389">
                  <c:v>-4.9027629857720757E-3</c:v>
                </c:pt>
                <c:pt idx="390">
                  <c:v>-4.9090942955621261E-3</c:v>
                </c:pt>
                <c:pt idx="391">
                  <c:v>-4.9090942955621261E-3</c:v>
                </c:pt>
                <c:pt idx="392">
                  <c:v>-4.9100874421958594E-3</c:v>
                </c:pt>
                <c:pt idx="393">
                  <c:v>-4.9100874421958594E-3</c:v>
                </c:pt>
                <c:pt idx="394">
                  <c:v>-4.9102115855250766E-3</c:v>
                </c:pt>
                <c:pt idx="395">
                  <c:v>-4.9112047321588099E-3</c:v>
                </c:pt>
                <c:pt idx="396">
                  <c:v>-4.9112668038234185E-3</c:v>
                </c:pt>
                <c:pt idx="397">
                  <c:v>-4.9121978787925432E-3</c:v>
                </c:pt>
                <c:pt idx="398">
                  <c:v>-4.9123220221217595E-3</c:v>
                </c:pt>
                <c:pt idx="399">
                  <c:v>-4.9144324587184433E-3</c:v>
                </c:pt>
                <c:pt idx="400">
                  <c:v>-4.9145566020476605E-3</c:v>
                </c:pt>
                <c:pt idx="401">
                  <c:v>-4.9175360419488603E-3</c:v>
                </c:pt>
                <c:pt idx="402">
                  <c:v>-4.9176601852780766E-3</c:v>
                </c:pt>
                <c:pt idx="403">
                  <c:v>-4.9251087850310776E-3</c:v>
                </c:pt>
                <c:pt idx="404">
                  <c:v>-4.9261019316648108E-3</c:v>
                </c:pt>
                <c:pt idx="405">
                  <c:v>-4.926226074994028E-3</c:v>
                </c:pt>
                <c:pt idx="406">
                  <c:v>-4.9270950782985441E-3</c:v>
                </c:pt>
                <c:pt idx="407">
                  <c:v>-4.9282123682614946E-3</c:v>
                </c:pt>
                <c:pt idx="408">
                  <c:v>-4.9377714046111784E-3</c:v>
                </c:pt>
                <c:pt idx="409">
                  <c:v>-4.9388886945741289E-3</c:v>
                </c:pt>
                <c:pt idx="410">
                  <c:v>-4.9398818412078622E-3</c:v>
                </c:pt>
                <c:pt idx="411">
                  <c:v>-4.9526686041171794E-3</c:v>
                </c:pt>
                <c:pt idx="412">
                  <c:v>-5.1391318846006279E-3</c:v>
                </c:pt>
                <c:pt idx="413">
                  <c:v>-5.1412423211973108E-3</c:v>
                </c:pt>
                <c:pt idx="414">
                  <c:v>-5.1422354678310449E-3</c:v>
                </c:pt>
                <c:pt idx="415">
                  <c:v>-5.1423596111602613E-3</c:v>
                </c:pt>
                <c:pt idx="416">
                  <c:v>-5.144470047756945E-3</c:v>
                </c:pt>
                <c:pt idx="417">
                  <c:v>-5.1465804843536279E-3</c:v>
                </c:pt>
                <c:pt idx="418">
                  <c:v>-5.1529117941436784E-3</c:v>
                </c:pt>
                <c:pt idx="419">
                  <c:v>-5.1582499572999955E-3</c:v>
                </c:pt>
                <c:pt idx="420">
                  <c:v>-5.1668158470159469E-3</c:v>
                </c:pt>
                <c:pt idx="421">
                  <c:v>-5.1699194302463631E-3</c:v>
                </c:pt>
                <c:pt idx="422">
                  <c:v>-5.1700435735755803E-3</c:v>
                </c:pt>
                <c:pt idx="423">
                  <c:v>-5.1710367202093136E-3</c:v>
                </c:pt>
                <c:pt idx="424">
                  <c:v>-5.1721540101722632E-3</c:v>
                </c:pt>
                <c:pt idx="425">
                  <c:v>-5.1763748833656307E-3</c:v>
                </c:pt>
                <c:pt idx="426">
                  <c:v>-5.1859339197153145E-3</c:v>
                </c:pt>
                <c:pt idx="427">
                  <c:v>-5.1890375029457316E-3</c:v>
                </c:pt>
                <c:pt idx="428">
                  <c:v>-5.1891616462749479E-3</c:v>
                </c:pt>
                <c:pt idx="429">
                  <c:v>-5.1974792493324658E-3</c:v>
                </c:pt>
                <c:pt idx="430">
                  <c:v>-5.2008311192213155E-3</c:v>
                </c:pt>
                <c:pt idx="431">
                  <c:v>-5.2017001225258324E-3</c:v>
                </c:pt>
                <c:pt idx="432">
                  <c:v>-5.205051992414683E-3</c:v>
                </c:pt>
                <c:pt idx="433">
                  <c:v>-5.2070382856821496E-3</c:v>
                </c:pt>
                <c:pt idx="434">
                  <c:v>-5.2157283187273173E-3</c:v>
                </c:pt>
                <c:pt idx="435">
                  <c:v>-5.223052775151101E-3</c:v>
                </c:pt>
                <c:pt idx="436">
                  <c:v>-5.2295082282703678E-3</c:v>
                </c:pt>
                <c:pt idx="437">
                  <c:v>-5.2305013749041011E-3</c:v>
                </c:pt>
                <c:pt idx="438">
                  <c:v>-5.2347222480974686E-3</c:v>
                </c:pt>
                <c:pt idx="439">
                  <c:v>-5.2378258313278856E-3</c:v>
                </c:pt>
                <c:pt idx="440">
                  <c:v>-5.2389431212908353E-3</c:v>
                </c:pt>
                <c:pt idx="441">
                  <c:v>-5.2431639944842028E-3</c:v>
                </c:pt>
                <c:pt idx="442">
                  <c:v>-5.2452744310808857E-3</c:v>
                </c:pt>
                <c:pt idx="443">
                  <c:v>-5.2453985744101029E-3</c:v>
                </c:pt>
                <c:pt idx="444">
                  <c:v>-5.2549576107597867E-3</c:v>
                </c:pt>
                <c:pt idx="445">
                  <c:v>-5.2569439040272533E-3</c:v>
                </c:pt>
                <c:pt idx="446">
                  <c:v>-5.2569439040272533E-3</c:v>
                </c:pt>
                <c:pt idx="447">
                  <c:v>-5.2570059756918619E-3</c:v>
                </c:pt>
                <c:pt idx="448">
                  <c:v>-5.2570059756918619E-3</c:v>
                </c:pt>
                <c:pt idx="449">
                  <c:v>-5.2665029403769379E-3</c:v>
                </c:pt>
                <c:pt idx="450">
                  <c:v>-5.2666270837061543E-3</c:v>
                </c:pt>
                <c:pt idx="451">
                  <c:v>-5.268737520302838E-3</c:v>
                </c:pt>
                <c:pt idx="452">
                  <c:v>-5.2719652468624714E-3</c:v>
                </c:pt>
                <c:pt idx="453">
                  <c:v>-5.2729583934962047E-3</c:v>
                </c:pt>
                <c:pt idx="454">
                  <c:v>-5.2856210130763056E-3</c:v>
                </c:pt>
                <c:pt idx="455">
                  <c:v>-5.2866141597100388E-3</c:v>
                </c:pt>
                <c:pt idx="456">
                  <c:v>-5.2866762313746474E-3</c:v>
                </c:pt>
                <c:pt idx="457">
                  <c:v>-5.2877314496729893E-3</c:v>
                </c:pt>
                <c:pt idx="458">
                  <c:v>-5.2887245963067226E-3</c:v>
                </c:pt>
                <c:pt idx="459">
                  <c:v>-5.2920764661955732E-3</c:v>
                </c:pt>
                <c:pt idx="460">
                  <c:v>-5.2972904860226731E-3</c:v>
                </c:pt>
                <c:pt idx="461">
                  <c:v>-5.2984077759856236E-3</c:v>
                </c:pt>
                <c:pt idx="462">
                  <c:v>-5.3015113592160407E-3</c:v>
                </c:pt>
                <c:pt idx="463">
                  <c:v>-5.3037459391419408E-3</c:v>
                </c:pt>
                <c:pt idx="464">
                  <c:v>-5.3068495223723578E-3</c:v>
                </c:pt>
                <c:pt idx="465">
                  <c:v>-5.3313057582280426E-3</c:v>
                </c:pt>
                <c:pt idx="466">
                  <c:v>-5.3324230481909931E-3</c:v>
                </c:pt>
                <c:pt idx="467">
                  <c:v>-5.3387543579810435E-3</c:v>
                </c:pt>
                <c:pt idx="468">
                  <c:v>-5.5231072018678074E-3</c:v>
                </c:pt>
                <c:pt idx="469">
                  <c:v>-5.5294385116578578E-3</c:v>
                </c:pt>
                <c:pt idx="470">
                  <c:v>-5.534776674814175E-3</c:v>
                </c:pt>
                <c:pt idx="471">
                  <c:v>-5.5432184212009092E-3</c:v>
                </c:pt>
                <c:pt idx="472">
                  <c:v>-5.5433425645301264E-3</c:v>
                </c:pt>
                <c:pt idx="473">
                  <c:v>-5.5486807276864426E-3</c:v>
                </c:pt>
                <c:pt idx="474">
                  <c:v>-5.562460637229494E-3</c:v>
                </c:pt>
                <c:pt idx="475">
                  <c:v>-5.575247400138812E-3</c:v>
                </c:pt>
                <c:pt idx="476">
                  <c:v>-5.5825718565625957E-3</c:v>
                </c:pt>
                <c:pt idx="477">
                  <c:v>-5.5836891465255454E-3</c:v>
                </c:pt>
                <c:pt idx="478">
                  <c:v>-5.5869168730851796E-3</c:v>
                </c:pt>
                <c:pt idx="479">
                  <c:v>-5.590144599644813E-3</c:v>
                </c:pt>
                <c:pt idx="480">
                  <c:v>-5.6028072192249138E-3</c:v>
                </c:pt>
                <c:pt idx="481">
                  <c:v>-5.6060349457845472E-3</c:v>
                </c:pt>
                <c:pt idx="482">
                  <c:v>-5.6070280924182814E-3</c:v>
                </c:pt>
                <c:pt idx="483">
                  <c:v>-5.6493609676811678E-3</c:v>
                </c:pt>
                <c:pt idx="484">
                  <c:v>-5.6546370591728764E-3</c:v>
                </c:pt>
                <c:pt idx="485">
                  <c:v>-5.654699130837485E-3</c:v>
                </c:pt>
                <c:pt idx="486">
                  <c:v>-5.6547612025020927E-3</c:v>
                </c:pt>
                <c:pt idx="487">
                  <c:v>-5.6548232741667013E-3</c:v>
                </c:pt>
                <c:pt idx="488">
                  <c:v>-5.6548853458313099E-3</c:v>
                </c:pt>
                <c:pt idx="489">
                  <c:v>-5.9464359544966743E-3</c:v>
                </c:pt>
                <c:pt idx="490">
                  <c:v>-6.0291154117549806E-3</c:v>
                </c:pt>
                <c:pt idx="491">
                  <c:v>-6.0291154117549806E-3</c:v>
                </c:pt>
                <c:pt idx="492">
                  <c:v>-6.0291154117549806E-3</c:v>
                </c:pt>
                <c:pt idx="493">
                  <c:v>-6.0737449386083758E-3</c:v>
                </c:pt>
                <c:pt idx="494">
                  <c:v>-6.1034772659557699E-3</c:v>
                </c:pt>
                <c:pt idx="495">
                  <c:v>-6.3420807447102214E-3</c:v>
                </c:pt>
                <c:pt idx="496">
                  <c:v>-6.4236429120055781E-3</c:v>
                </c:pt>
                <c:pt idx="497">
                  <c:v>-6.4236429120055781E-3</c:v>
                </c:pt>
                <c:pt idx="498">
                  <c:v>-6.4237670553347953E-3</c:v>
                </c:pt>
                <c:pt idx="499">
                  <c:v>-6.4237670553347953E-3</c:v>
                </c:pt>
                <c:pt idx="500">
                  <c:v>-6.4608859107705809E-3</c:v>
                </c:pt>
                <c:pt idx="501">
                  <c:v>-6.4608859107705809E-3</c:v>
                </c:pt>
                <c:pt idx="502">
                  <c:v>-6.466224073926898E-3</c:v>
                </c:pt>
                <c:pt idx="503">
                  <c:v>-6.4662861455915066E-3</c:v>
                </c:pt>
                <c:pt idx="504">
                  <c:v>-6.4663482172561152E-3</c:v>
                </c:pt>
                <c:pt idx="505">
                  <c:v>-6.6994273178604246E-3</c:v>
                </c:pt>
                <c:pt idx="506">
                  <c:v>-6.7142624457018178E-3</c:v>
                </c:pt>
                <c:pt idx="507">
                  <c:v>-6.8366677683094606E-3</c:v>
                </c:pt>
                <c:pt idx="508">
                  <c:v>-6.8367298399740692E-3</c:v>
                </c:pt>
                <c:pt idx="509">
                  <c:v>-6.8367919116386778E-3</c:v>
                </c:pt>
                <c:pt idx="510">
                  <c:v>-7.1004102712302897E-3</c:v>
                </c:pt>
                <c:pt idx="511">
                  <c:v>-7.1004723428948983E-3</c:v>
                </c:pt>
                <c:pt idx="512">
                  <c:v>-7.1110245258783154E-3</c:v>
                </c:pt>
                <c:pt idx="513">
                  <c:v>-7.1536056877996353E-3</c:v>
                </c:pt>
                <c:pt idx="514">
                  <c:v>-7.1891106799556043E-3</c:v>
                </c:pt>
                <c:pt idx="515">
                  <c:v>-7.1892348232848215E-3</c:v>
                </c:pt>
                <c:pt idx="516">
                  <c:v>-7.1946350581057472E-3</c:v>
                </c:pt>
                <c:pt idx="517">
                  <c:v>-7.2393887282883578E-3</c:v>
                </c:pt>
                <c:pt idx="518">
                  <c:v>-7.3000327446107044E-3</c:v>
                </c:pt>
                <c:pt idx="519">
                  <c:v>-7.300094816275313E-3</c:v>
                </c:pt>
                <c:pt idx="520">
                  <c:v>-7.3074813443637053E-3</c:v>
                </c:pt>
                <c:pt idx="521">
                  <c:v>-7.4952481298039293E-3</c:v>
                </c:pt>
                <c:pt idx="522">
                  <c:v>-7.539939728321933E-3</c:v>
                </c:pt>
                <c:pt idx="523">
                  <c:v>-7.5985353797122027E-3</c:v>
                </c:pt>
                <c:pt idx="524">
                  <c:v>-7.5985974513768113E-3</c:v>
                </c:pt>
                <c:pt idx="525">
                  <c:v>-7.5986595230414199E-3</c:v>
                </c:pt>
                <c:pt idx="526">
                  <c:v>-7.6331713685636564E-3</c:v>
                </c:pt>
                <c:pt idx="527">
                  <c:v>-7.8922584966388595E-3</c:v>
                </c:pt>
                <c:pt idx="528">
                  <c:v>-7.8954862231984928E-3</c:v>
                </c:pt>
                <c:pt idx="529">
                  <c:v>-7.8954862231984928E-3</c:v>
                </c:pt>
                <c:pt idx="530">
                  <c:v>-7.8955482948631014E-3</c:v>
                </c:pt>
                <c:pt idx="531">
                  <c:v>-7.8955482948631014E-3</c:v>
                </c:pt>
                <c:pt idx="532">
                  <c:v>-7.89561036652771E-3</c:v>
                </c:pt>
                <c:pt idx="533">
                  <c:v>-7.89561036652771E-3</c:v>
                </c:pt>
                <c:pt idx="534">
                  <c:v>-7.9327292219634957E-3</c:v>
                </c:pt>
                <c:pt idx="535">
                  <c:v>-7.9327912936281043E-3</c:v>
                </c:pt>
                <c:pt idx="536">
                  <c:v>-7.9328533652927129E-3</c:v>
                </c:pt>
                <c:pt idx="537">
                  <c:v>-7.9586751777697817E-3</c:v>
                </c:pt>
                <c:pt idx="538">
                  <c:v>-7.9984010431191181E-3</c:v>
                </c:pt>
                <c:pt idx="539">
                  <c:v>-7.9984631147837267E-3</c:v>
                </c:pt>
                <c:pt idx="540">
                  <c:v>-7.9985251864483353E-3</c:v>
                </c:pt>
                <c:pt idx="541">
                  <c:v>-8.0074635061519357E-3</c:v>
                </c:pt>
                <c:pt idx="542">
                  <c:v>-8.0105670893823519E-3</c:v>
                </c:pt>
                <c:pt idx="543">
                  <c:v>-8.0170225425016187E-3</c:v>
                </c:pt>
                <c:pt idx="544">
                  <c:v>-8.0202502690612538E-3</c:v>
                </c:pt>
                <c:pt idx="545">
                  <c:v>-8.0223607056579358E-3</c:v>
                </c:pt>
                <c:pt idx="546">
                  <c:v>-8.032850816976746E-3</c:v>
                </c:pt>
                <c:pt idx="547">
                  <c:v>-8.0350233252380384E-3</c:v>
                </c:pt>
                <c:pt idx="548">
                  <c:v>-8.3107456594282755E-3</c:v>
                </c:pt>
                <c:pt idx="549">
                  <c:v>-8.3108698027574927E-3</c:v>
                </c:pt>
                <c:pt idx="550">
                  <c:v>-8.3109939460867099E-3</c:v>
                </c:pt>
                <c:pt idx="551">
                  <c:v>-8.3110560177513167E-3</c:v>
                </c:pt>
                <c:pt idx="552">
                  <c:v>-8.3474920848764112E-3</c:v>
                </c:pt>
                <c:pt idx="553">
                  <c:v>-8.3475541565410198E-3</c:v>
                </c:pt>
                <c:pt idx="554">
                  <c:v>-8.3476162282056284E-3</c:v>
                </c:pt>
                <c:pt idx="555">
                  <c:v>-8.349602521473095E-3</c:v>
                </c:pt>
                <c:pt idx="556">
                  <c:v>-8.3496645931377036E-3</c:v>
                </c:pt>
                <c:pt idx="557">
                  <c:v>-8.3505956681068291E-3</c:v>
                </c:pt>
                <c:pt idx="558">
                  <c:v>-8.3506577397714377E-3</c:v>
                </c:pt>
                <c:pt idx="559">
                  <c:v>-8.3507198114360463E-3</c:v>
                </c:pt>
                <c:pt idx="560">
                  <c:v>-8.3544441113125451E-3</c:v>
                </c:pt>
                <c:pt idx="561">
                  <c:v>-8.3626996427054543E-3</c:v>
                </c:pt>
                <c:pt idx="562">
                  <c:v>-8.3705827441107137E-3</c:v>
                </c:pt>
                <c:pt idx="563">
                  <c:v>-8.3946665499787486E-3</c:v>
                </c:pt>
                <c:pt idx="564">
                  <c:v>-8.4264472422582188E-3</c:v>
                </c:pt>
                <c:pt idx="565">
                  <c:v>-8.4275645322211684E-3</c:v>
                </c:pt>
                <c:pt idx="566">
                  <c:v>-8.4285576788549008E-3</c:v>
                </c:pt>
                <c:pt idx="567">
                  <c:v>-8.4679111142165874E-3</c:v>
                </c:pt>
                <c:pt idx="568">
                  <c:v>-8.4700215508132712E-3</c:v>
                </c:pt>
                <c:pt idx="569">
                  <c:v>-8.5114854227716415E-3</c:v>
                </c:pt>
                <c:pt idx="570">
                  <c:v>-8.6617609227884283E-3</c:v>
                </c:pt>
                <c:pt idx="571">
                  <c:v>-8.6649886493480616E-3</c:v>
                </c:pt>
                <c:pt idx="572">
                  <c:v>-8.6687750208891707E-3</c:v>
                </c:pt>
                <c:pt idx="573">
                  <c:v>-8.6687750208891707E-3</c:v>
                </c:pt>
                <c:pt idx="574">
                  <c:v>-8.6688370925537793E-3</c:v>
                </c:pt>
                <c:pt idx="575">
                  <c:v>-8.6757891189899131E-3</c:v>
                </c:pt>
                <c:pt idx="576">
                  <c:v>-8.6758511906545217E-3</c:v>
                </c:pt>
                <c:pt idx="577">
                  <c:v>-8.6759132623191286E-3</c:v>
                </c:pt>
                <c:pt idx="578">
                  <c:v>-8.6910587484835631E-3</c:v>
                </c:pt>
                <c:pt idx="579">
                  <c:v>-8.6911208201481717E-3</c:v>
                </c:pt>
                <c:pt idx="580">
                  <c:v>-8.7440679500590847E-3</c:v>
                </c:pt>
                <c:pt idx="581">
                  <c:v>-8.7441300217236933E-3</c:v>
                </c:pt>
                <c:pt idx="582">
                  <c:v>-8.7646757427090535E-3</c:v>
                </c:pt>
                <c:pt idx="583">
                  <c:v>-8.7647378143736621E-3</c:v>
                </c:pt>
                <c:pt idx="584">
                  <c:v>-8.783980030402247E-3</c:v>
                </c:pt>
                <c:pt idx="585">
                  <c:v>-8.7872077569618803E-3</c:v>
                </c:pt>
                <c:pt idx="586">
                  <c:v>-8.7880767602663973E-3</c:v>
                </c:pt>
                <c:pt idx="587">
                  <c:v>-8.7911803434968135E-3</c:v>
                </c:pt>
                <c:pt idx="588">
                  <c:v>-8.7911803434968135E-3</c:v>
                </c:pt>
                <c:pt idx="589">
                  <c:v>-8.7944080700564468E-3</c:v>
                </c:pt>
                <c:pt idx="590">
                  <c:v>-8.7944080700564468E-3</c:v>
                </c:pt>
                <c:pt idx="591">
                  <c:v>-8.8078155496118474E-3</c:v>
                </c:pt>
                <c:pt idx="592">
                  <c:v>-8.807877621276456E-3</c:v>
                </c:pt>
                <c:pt idx="593">
                  <c:v>-8.8079396929410646E-3</c:v>
                </c:pt>
                <c:pt idx="594">
                  <c:v>-9.182231830529344E-3</c:v>
                </c:pt>
                <c:pt idx="595">
                  <c:v>-9.2187299693190471E-3</c:v>
                </c:pt>
                <c:pt idx="596">
                  <c:v>-9.5001628966532529E-3</c:v>
                </c:pt>
                <c:pt idx="597">
                  <c:v>-9.5274744290809212E-3</c:v>
                </c:pt>
                <c:pt idx="598">
                  <c:v>-9.5428682019037883E-3</c:v>
                </c:pt>
                <c:pt idx="599">
                  <c:v>-9.5429302735683969E-3</c:v>
                </c:pt>
                <c:pt idx="600">
                  <c:v>-9.5475235767494143E-3</c:v>
                </c:pt>
                <c:pt idx="601">
                  <c:v>-9.5475856484140229E-3</c:v>
                </c:pt>
                <c:pt idx="602">
                  <c:v>-9.56335185122454E-3</c:v>
                </c:pt>
                <c:pt idx="603">
                  <c:v>-9.5634139228891486E-3</c:v>
                </c:pt>
                <c:pt idx="604">
                  <c:v>-9.9134360396155672E-3</c:v>
                </c:pt>
                <c:pt idx="605">
                  <c:v>-9.9154844045476424E-3</c:v>
                </c:pt>
                <c:pt idx="606">
                  <c:v>-9.915546476212251E-3</c:v>
                </c:pt>
                <c:pt idx="607">
                  <c:v>-9.9156085478768596E-3</c:v>
                </c:pt>
                <c:pt idx="608">
                  <c:v>-9.9156706195414682E-3</c:v>
                </c:pt>
                <c:pt idx="609">
                  <c:v>-9.9193949194179686E-3</c:v>
                </c:pt>
                <c:pt idx="610">
                  <c:v>-9.9204501377163096E-3</c:v>
                </c:pt>
                <c:pt idx="611">
                  <c:v>-9.9205122093809182E-3</c:v>
                </c:pt>
                <c:pt idx="612">
                  <c:v>-9.9274642358170521E-3</c:v>
                </c:pt>
                <c:pt idx="613">
                  <c:v>-1.0299521793479432E-2</c:v>
                </c:pt>
                <c:pt idx="614">
                  <c:v>-1.0299521793479432E-2</c:v>
                </c:pt>
                <c:pt idx="615">
                  <c:v>-1.0299583865144039E-2</c:v>
                </c:pt>
                <c:pt idx="616">
                  <c:v>-1.0299645936808648E-2</c:v>
                </c:pt>
                <c:pt idx="617">
                  <c:v>-1.0299645936808648E-2</c:v>
                </c:pt>
                <c:pt idx="618">
                  <c:v>-1.0323419384353641E-2</c:v>
                </c:pt>
                <c:pt idx="619">
                  <c:v>-1.0323419384353641E-2</c:v>
                </c:pt>
                <c:pt idx="620">
                  <c:v>-1.032348145601825E-2</c:v>
                </c:pt>
                <c:pt idx="621">
                  <c:v>-1.032348145601825E-2</c:v>
                </c:pt>
                <c:pt idx="622">
                  <c:v>-1.032348145601825E-2</c:v>
                </c:pt>
                <c:pt idx="623">
                  <c:v>-1.032348145601825E-2</c:v>
                </c:pt>
                <c:pt idx="624">
                  <c:v>-1.0323543527682858E-2</c:v>
                </c:pt>
                <c:pt idx="625">
                  <c:v>-1.0323543527682858E-2</c:v>
                </c:pt>
                <c:pt idx="626">
                  <c:v>-1.0323543527682858E-2</c:v>
                </c:pt>
                <c:pt idx="627">
                  <c:v>-1.0323543527682858E-2</c:v>
                </c:pt>
                <c:pt idx="628">
                  <c:v>-1.0323605599347467E-2</c:v>
                </c:pt>
                <c:pt idx="629">
                  <c:v>-1.0323667671012076E-2</c:v>
                </c:pt>
                <c:pt idx="630">
                  <c:v>-1.0323729742676683E-2</c:v>
                </c:pt>
                <c:pt idx="631">
                  <c:v>-1.0327826472540833E-2</c:v>
                </c:pt>
                <c:pt idx="632">
                  <c:v>-1.0327888544205441E-2</c:v>
                </c:pt>
                <c:pt idx="633">
                  <c:v>-1.032795061587005E-2</c:v>
                </c:pt>
                <c:pt idx="634">
                  <c:v>-1.0328012687534659E-2</c:v>
                </c:pt>
                <c:pt idx="635">
                  <c:v>-1.0351475776756611E-2</c:v>
                </c:pt>
                <c:pt idx="636">
                  <c:v>-1.0351475776756611E-2</c:v>
                </c:pt>
                <c:pt idx="637">
                  <c:v>-1.035153784842122E-2</c:v>
                </c:pt>
                <c:pt idx="638">
                  <c:v>-1.035153784842122E-2</c:v>
                </c:pt>
                <c:pt idx="639">
                  <c:v>-1.0351599920085826E-2</c:v>
                </c:pt>
                <c:pt idx="640">
                  <c:v>-1.0351599920085826E-2</c:v>
                </c:pt>
                <c:pt idx="641">
                  <c:v>-1.0352593066719561E-2</c:v>
                </c:pt>
                <c:pt idx="642">
                  <c:v>-1.0352655138384169E-2</c:v>
                </c:pt>
                <c:pt idx="643">
                  <c:v>-1.0362152103069245E-2</c:v>
                </c:pt>
                <c:pt idx="644">
                  <c:v>-1.0362152103069245E-2</c:v>
                </c:pt>
                <c:pt idx="645">
                  <c:v>-1.0362214174733852E-2</c:v>
                </c:pt>
                <c:pt idx="646">
                  <c:v>-1.0362214174733852E-2</c:v>
                </c:pt>
                <c:pt idx="647">
                  <c:v>-1.0362276246398461E-2</c:v>
                </c:pt>
                <c:pt idx="648">
                  <c:v>-1.0362276246398461E-2</c:v>
                </c:pt>
                <c:pt idx="649">
                  <c:v>-1.0671827637800243E-2</c:v>
                </c:pt>
                <c:pt idx="650">
                  <c:v>-1.0671827637800243E-2</c:v>
                </c:pt>
                <c:pt idx="651">
                  <c:v>-1.0671889709464852E-2</c:v>
                </c:pt>
                <c:pt idx="652">
                  <c:v>-1.0671889709464852E-2</c:v>
                </c:pt>
                <c:pt idx="653">
                  <c:v>-1.067716580095656E-2</c:v>
                </c:pt>
                <c:pt idx="654">
                  <c:v>-1.0737251172297433E-2</c:v>
                </c:pt>
                <c:pt idx="655">
                  <c:v>-1.0737251172297433E-2</c:v>
                </c:pt>
                <c:pt idx="656">
                  <c:v>-1.0737375315626648E-2</c:v>
                </c:pt>
                <c:pt idx="657">
                  <c:v>-1.0737375315626648E-2</c:v>
                </c:pt>
                <c:pt idx="658">
                  <c:v>-1.0768411147930819E-2</c:v>
                </c:pt>
                <c:pt idx="659">
                  <c:v>-1.104624391871774E-2</c:v>
                </c:pt>
                <c:pt idx="660">
                  <c:v>-1.1077031464363476E-2</c:v>
                </c:pt>
                <c:pt idx="661">
                  <c:v>-1.1078086682661817E-2</c:v>
                </c:pt>
                <c:pt idx="662">
                  <c:v>-1.1104653355114185E-2</c:v>
                </c:pt>
                <c:pt idx="663">
                  <c:v>-1.1104715426778794E-2</c:v>
                </c:pt>
                <c:pt idx="664">
                  <c:v>-1.1104777498443403E-2</c:v>
                </c:pt>
                <c:pt idx="665">
                  <c:v>-1.1107694866679995E-2</c:v>
                </c:pt>
                <c:pt idx="666">
                  <c:v>-1.1107756938344603E-2</c:v>
                </c:pt>
                <c:pt idx="667">
                  <c:v>-1.1107819010009212E-2</c:v>
                </c:pt>
                <c:pt idx="668">
                  <c:v>-1.110788108167382E-2</c:v>
                </c:pt>
                <c:pt idx="669">
                  <c:v>-1.1142827428848314E-2</c:v>
                </c:pt>
                <c:pt idx="670">
                  <c:v>-1.1519354146362494E-2</c:v>
                </c:pt>
                <c:pt idx="671">
                  <c:v>-1.1520409364660835E-2</c:v>
                </c:pt>
                <c:pt idx="672">
                  <c:v>-1.1866148536529279E-2</c:v>
                </c:pt>
                <c:pt idx="673">
                  <c:v>-1.1866210608193888E-2</c:v>
                </c:pt>
                <c:pt idx="674">
                  <c:v>-1.1866272679858495E-2</c:v>
                </c:pt>
                <c:pt idx="675">
                  <c:v>-1.1882659599315096E-2</c:v>
                </c:pt>
                <c:pt idx="676">
                  <c:v>-1.1882659599315096E-2</c:v>
                </c:pt>
                <c:pt idx="677">
                  <c:v>-1.1882721670979705E-2</c:v>
                </c:pt>
                <c:pt idx="678">
                  <c:v>-1.1882721670979705E-2</c:v>
                </c:pt>
                <c:pt idx="679">
                  <c:v>-1.1882783742644313E-2</c:v>
                </c:pt>
                <c:pt idx="680">
                  <c:v>-1.1882845814308922E-2</c:v>
                </c:pt>
                <c:pt idx="681">
                  <c:v>-1.1883714817613439E-2</c:v>
                </c:pt>
                <c:pt idx="682">
                  <c:v>-1.188477003591178E-2</c:v>
                </c:pt>
                <c:pt idx="683">
                  <c:v>-1.1884832107576388E-2</c:v>
                </c:pt>
                <c:pt idx="684">
                  <c:v>-1.1884832107576388E-2</c:v>
                </c:pt>
                <c:pt idx="685">
                  <c:v>-1.1884832107576388E-2</c:v>
                </c:pt>
                <c:pt idx="686">
                  <c:v>-1.1905439900226357E-2</c:v>
                </c:pt>
                <c:pt idx="687">
                  <c:v>-1.2233178289358384E-2</c:v>
                </c:pt>
                <c:pt idx="688">
                  <c:v>-1.2247516843882908E-2</c:v>
                </c:pt>
                <c:pt idx="689">
                  <c:v>-1.2247578915547517E-2</c:v>
                </c:pt>
                <c:pt idx="690">
                  <c:v>-1.2247640987212125E-2</c:v>
                </c:pt>
                <c:pt idx="691">
                  <c:v>-1.2247703058876734E-2</c:v>
                </c:pt>
                <c:pt idx="692">
                  <c:v>-1.2247765130541342E-2</c:v>
                </c:pt>
                <c:pt idx="693">
                  <c:v>-1.2247827202205951E-2</c:v>
                </c:pt>
                <c:pt idx="694">
                  <c:v>-1.3040978932571296E-2</c:v>
                </c:pt>
                <c:pt idx="695">
                  <c:v>-1.3040978932571296E-2</c:v>
                </c:pt>
                <c:pt idx="696">
                  <c:v>-1.3040978932571296E-2</c:v>
                </c:pt>
                <c:pt idx="697">
                  <c:v>-1.3041041004235905E-2</c:v>
                </c:pt>
                <c:pt idx="698">
                  <c:v>-1.3041041004235905E-2</c:v>
                </c:pt>
                <c:pt idx="699">
                  <c:v>-1.3041041004235905E-2</c:v>
                </c:pt>
                <c:pt idx="700">
                  <c:v>-1.3442955032574894E-2</c:v>
                </c:pt>
                <c:pt idx="701">
                  <c:v>-1.3442955032574894E-2</c:v>
                </c:pt>
                <c:pt idx="702">
                  <c:v>-1.3442955032574894E-2</c:v>
                </c:pt>
                <c:pt idx="703">
                  <c:v>-1.3698566147432031E-2</c:v>
                </c:pt>
                <c:pt idx="704">
                  <c:v>-1.3698628219096639E-2</c:v>
                </c:pt>
                <c:pt idx="705">
                  <c:v>-1.3738664442769017E-2</c:v>
                </c:pt>
                <c:pt idx="706">
                  <c:v>-1.3738726514433626E-2</c:v>
                </c:pt>
                <c:pt idx="707">
                  <c:v>-1.3781742178007204E-2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B5D-4A91-91EA-5287854021C1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2'!$U$21:$U$1701</c:f>
              <c:numCache>
                <c:formatCode>General</c:formatCode>
                <c:ptCount val="1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B5D-4A91-91EA-52878540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6304"/>
        <c:axId val="1"/>
      </c:scatterChart>
      <c:valAx>
        <c:axId val="84686630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496765847347995"/>
              <c:y val="0.9169243690692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3.0000000000000001E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34928848641656E-2"/>
              <c:y val="0.39384679991924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63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10478654592498"/>
          <c:y val="0.91384744599232781"/>
          <c:w val="0.6403622250970245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8825214899713467"/>
          <c:y val="1.5015015015015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2722063037249E-2"/>
          <c:y val="0.11411444876844257"/>
          <c:w val="0.88108882521489973"/>
          <c:h val="0.7237258461367015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2'!$J$21:$J$1701</c:f>
              <c:numCache>
                <c:formatCode>General</c:formatCode>
                <c:ptCount val="1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1E-44B5-992A-D54DAC28200D}"/>
            </c:ext>
          </c:extLst>
        </c:ser>
        <c:ser>
          <c:idx val="3"/>
          <c:order val="1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2'!$K$21:$K$1701</c:f>
              <c:numCache>
                <c:formatCode>General</c:formatCode>
                <c:ptCount val="1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  <c:pt idx="681">
                  <c:v>-1.1184552204213105E-2</c:v>
                </c:pt>
                <c:pt idx="682">
                  <c:v>-1.1201416549738497E-2</c:v>
                </c:pt>
                <c:pt idx="683">
                  <c:v>-1.1461232097644825E-2</c:v>
                </c:pt>
                <c:pt idx="684">
                  <c:v>-1.1361232100171037E-2</c:v>
                </c:pt>
                <c:pt idx="685">
                  <c:v>-1.1161232097947504E-2</c:v>
                </c:pt>
                <c:pt idx="686">
                  <c:v>-1.1479994813271333E-2</c:v>
                </c:pt>
                <c:pt idx="687">
                  <c:v>-1.189609851280693E-2</c:v>
                </c:pt>
                <c:pt idx="688">
                  <c:v>-1.1963490971538704E-2</c:v>
                </c:pt>
                <c:pt idx="689">
                  <c:v>-1.1723306415660772E-2</c:v>
                </c:pt>
                <c:pt idx="690">
                  <c:v>-1.1983121941739228E-2</c:v>
                </c:pt>
                <c:pt idx="691">
                  <c:v>-1.1842937215988059E-2</c:v>
                </c:pt>
                <c:pt idx="692">
                  <c:v>-1.1802752786024939E-2</c:v>
                </c:pt>
                <c:pt idx="693">
                  <c:v>-1.176256835606182E-2</c:v>
                </c:pt>
                <c:pt idx="694">
                  <c:v>-1.3585666398284957E-2</c:v>
                </c:pt>
                <c:pt idx="695">
                  <c:v>-1.2585666401719209E-2</c:v>
                </c:pt>
                <c:pt idx="696">
                  <c:v>-1.2585666401719209E-2</c:v>
                </c:pt>
                <c:pt idx="697">
                  <c:v>-1.2945481947099324E-2</c:v>
                </c:pt>
                <c:pt idx="698">
                  <c:v>-1.2945481947099324E-2</c:v>
                </c:pt>
                <c:pt idx="699">
                  <c:v>-1.0945481946691871E-2</c:v>
                </c:pt>
                <c:pt idx="700">
                  <c:v>-1.4751168229850009E-2</c:v>
                </c:pt>
                <c:pt idx="701">
                  <c:v>-1.3751168065937236E-2</c:v>
                </c:pt>
                <c:pt idx="702">
                  <c:v>-1.3751168065937236E-2</c:v>
                </c:pt>
                <c:pt idx="703">
                  <c:v>-1.3671603206603322E-2</c:v>
                </c:pt>
                <c:pt idx="704">
                  <c:v>-1.3531418480852153E-2</c:v>
                </c:pt>
                <c:pt idx="705">
                  <c:v>-1.3612448397907428E-2</c:v>
                </c:pt>
                <c:pt idx="706">
                  <c:v>-1.3572263946116436E-2</c:v>
                </c:pt>
                <c:pt idx="707">
                  <c:v>-1.7524440103443339E-2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1E-44B5-992A-D54DAC28200D}"/>
            </c:ext>
          </c:extLst>
        </c:ser>
        <c:ser>
          <c:idx val="4"/>
          <c:order val="2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1E-44B5-992A-D54DAC28200D}"/>
            </c:ext>
          </c:extLst>
        </c:ser>
        <c:ser>
          <c:idx val="5"/>
          <c:order val="3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1E-44B5-992A-D54DAC28200D}"/>
            </c:ext>
          </c:extLst>
        </c:ser>
        <c:ser>
          <c:idx val="6"/>
          <c:order val="4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1E-44B5-992A-D54DAC28200D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2'!$F$21:$F$1701</c:f>
              <c:numCache>
                <c:formatCode>General</c:formatCode>
                <c:ptCount val="1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  <c:pt idx="681">
                  <c:v>103902</c:v>
                </c:pt>
                <c:pt idx="682">
                  <c:v>103910.5</c:v>
                </c:pt>
                <c:pt idx="683">
                  <c:v>103911</c:v>
                </c:pt>
                <c:pt idx="684">
                  <c:v>103911</c:v>
                </c:pt>
                <c:pt idx="685">
                  <c:v>103911</c:v>
                </c:pt>
                <c:pt idx="686">
                  <c:v>104077</c:v>
                </c:pt>
                <c:pt idx="687">
                  <c:v>106717</c:v>
                </c:pt>
                <c:pt idx="688">
                  <c:v>106832.5</c:v>
                </c:pt>
                <c:pt idx="689">
                  <c:v>106833</c:v>
                </c:pt>
                <c:pt idx="690">
                  <c:v>106833.5</c:v>
                </c:pt>
                <c:pt idx="691">
                  <c:v>106834</c:v>
                </c:pt>
                <c:pt idx="692">
                  <c:v>106834.5</c:v>
                </c:pt>
                <c:pt idx="693">
                  <c:v>106835</c:v>
                </c:pt>
                <c:pt idx="694">
                  <c:v>113224</c:v>
                </c:pt>
                <c:pt idx="695">
                  <c:v>113224</c:v>
                </c:pt>
                <c:pt idx="696">
                  <c:v>113224</c:v>
                </c:pt>
                <c:pt idx="697">
                  <c:v>113224.5</c:v>
                </c:pt>
                <c:pt idx="698">
                  <c:v>113224.5</c:v>
                </c:pt>
                <c:pt idx="699">
                  <c:v>113224.5</c:v>
                </c:pt>
                <c:pt idx="700">
                  <c:v>116462</c:v>
                </c:pt>
                <c:pt idx="701">
                  <c:v>116462</c:v>
                </c:pt>
                <c:pt idx="702">
                  <c:v>116462</c:v>
                </c:pt>
                <c:pt idx="703">
                  <c:v>118521</c:v>
                </c:pt>
                <c:pt idx="704">
                  <c:v>118521.5</c:v>
                </c:pt>
                <c:pt idx="705">
                  <c:v>118844</c:v>
                </c:pt>
                <c:pt idx="706">
                  <c:v>118844.5</c:v>
                </c:pt>
                <c:pt idx="707">
                  <c:v>119191</c:v>
                </c:pt>
              </c:numCache>
            </c:numRef>
          </c:xVal>
          <c:yVal>
            <c:numRef>
              <c:f>'Active 2'!$O$21:$O$1701</c:f>
              <c:numCache>
                <c:formatCode>General</c:formatCode>
                <c:ptCount val="1681"/>
                <c:pt idx="0">
                  <c:v>1.0118597197626453E-3</c:v>
                </c:pt>
                <c:pt idx="1">
                  <c:v>1.0107424297996952E-3</c:v>
                </c:pt>
                <c:pt idx="2">
                  <c:v>9.6617497461090834E-4</c:v>
                </c:pt>
                <c:pt idx="3">
                  <c:v>4.9095431036947116E-4</c:v>
                </c:pt>
                <c:pt idx="4">
                  <c:v>-2.3534623721269392E-4</c:v>
                </c:pt>
                <c:pt idx="5">
                  <c:v>-1.0630098131002757E-3</c:v>
                </c:pt>
                <c:pt idx="6">
                  <c:v>-1.0661133963306923E-3</c:v>
                </c:pt>
                <c:pt idx="7">
                  <c:v>-1.0672306862936423E-3</c:v>
                </c:pt>
                <c:pt idx="8">
                  <c:v>-1.068223832927376E-3</c:v>
                </c:pt>
                <c:pt idx="9">
                  <c:v>-1.3652988197428825E-3</c:v>
                </c:pt>
                <c:pt idx="10">
                  <c:v>-1.3652988197428825E-3</c:v>
                </c:pt>
                <c:pt idx="11">
                  <c:v>-1.3695196929362492E-3</c:v>
                </c:pt>
                <c:pt idx="12">
                  <c:v>-1.3695196929362492E-3</c:v>
                </c:pt>
                <c:pt idx="13">
                  <c:v>-1.6833540291960073E-3</c:v>
                </c:pt>
                <c:pt idx="14">
                  <c:v>-1.7124035682327095E-3</c:v>
                </c:pt>
                <c:pt idx="15">
                  <c:v>-1.7125277115619263E-3</c:v>
                </c:pt>
                <c:pt idx="16">
                  <c:v>-1.7135208581956596E-3</c:v>
                </c:pt>
                <c:pt idx="17">
                  <c:v>-1.7259351911173273E-3</c:v>
                </c:pt>
                <c:pt idx="18">
                  <c:v>-1.7301560643106944E-3</c:v>
                </c:pt>
                <c:pt idx="19">
                  <c:v>-1.7322665009073777E-3</c:v>
                </c:pt>
                <c:pt idx="20">
                  <c:v>-1.7873861390795822E-3</c:v>
                </c:pt>
                <c:pt idx="21">
                  <c:v>-1.7938415921988494E-3</c:v>
                </c:pt>
                <c:pt idx="22">
                  <c:v>-1.8288500110379522E-3</c:v>
                </c:pt>
                <c:pt idx="23">
                  <c:v>-1.8309604476346355E-3</c:v>
                </c:pt>
                <c:pt idx="24">
                  <c:v>-1.8351813208280026E-3</c:v>
                </c:pt>
                <c:pt idx="25">
                  <c:v>-2.1246835645612919E-3</c:v>
                </c:pt>
                <c:pt idx="26">
                  <c:v>-2.1267940011579752E-3</c:v>
                </c:pt>
                <c:pt idx="27">
                  <c:v>-2.1470293638202937E-3</c:v>
                </c:pt>
                <c:pt idx="28">
                  <c:v>-2.148022510454027E-3</c:v>
                </c:pt>
                <c:pt idx="29">
                  <c:v>-2.1491398004169771E-3</c:v>
                </c:pt>
                <c:pt idx="30">
                  <c:v>-2.2244948012514996E-3</c:v>
                </c:pt>
                <c:pt idx="31">
                  <c:v>-2.2531719103005519E-3</c:v>
                </c:pt>
                <c:pt idx="32">
                  <c:v>-2.5702339731199435E-3</c:v>
                </c:pt>
                <c:pt idx="33">
                  <c:v>-2.5734616996795768E-3</c:v>
                </c:pt>
                <c:pt idx="34">
                  <c:v>-2.5924556290497286E-3</c:v>
                </c:pt>
                <c:pt idx="35">
                  <c:v>-2.6084701185186796E-3</c:v>
                </c:pt>
                <c:pt idx="36">
                  <c:v>-2.6105805551153633E-3</c:v>
                </c:pt>
                <c:pt idx="37">
                  <c:v>-2.621194809763389E-3</c:v>
                </c:pt>
                <c:pt idx="38">
                  <c:v>-2.6636518283554922E-3</c:v>
                </c:pt>
                <c:pt idx="39">
                  <c:v>-2.8809026544846759E-3</c:v>
                </c:pt>
                <c:pt idx="40">
                  <c:v>-2.8809647261492845E-3</c:v>
                </c:pt>
                <c:pt idx="41">
                  <c:v>-2.8883512542376764E-3</c:v>
                </c:pt>
                <c:pt idx="42">
                  <c:v>-2.888413325902285E-3</c:v>
                </c:pt>
                <c:pt idx="43">
                  <c:v>-2.9170283632867292E-3</c:v>
                </c:pt>
                <c:pt idx="44">
                  <c:v>-2.9170904349513369E-3</c:v>
                </c:pt>
                <c:pt idx="45">
                  <c:v>-2.9903349991891766E-3</c:v>
                </c:pt>
                <c:pt idx="46">
                  <c:v>-2.9903349991891766E-3</c:v>
                </c:pt>
                <c:pt idx="47">
                  <c:v>-3.0062253453289108E-3</c:v>
                </c:pt>
                <c:pt idx="48">
                  <c:v>-3.0136739450819117E-3</c:v>
                </c:pt>
                <c:pt idx="49">
                  <c:v>-3.2905135692350993E-3</c:v>
                </c:pt>
                <c:pt idx="50">
                  <c:v>-3.2979621689881002E-3</c:v>
                </c:pt>
                <c:pt idx="51">
                  <c:v>-3.3222942615145686E-3</c:v>
                </c:pt>
                <c:pt idx="52">
                  <c:v>-3.3244046981112524E-3</c:v>
                </c:pt>
                <c:pt idx="53">
                  <c:v>-3.3245288414404687E-3</c:v>
                </c:pt>
                <c:pt idx="54">
                  <c:v>-3.3253978447449857E-3</c:v>
                </c:pt>
                <c:pt idx="55">
                  <c:v>-3.3255219880742029E-3</c:v>
                </c:pt>
                <c:pt idx="56">
                  <c:v>-3.3265151347079362E-3</c:v>
                </c:pt>
                <c:pt idx="57">
                  <c:v>-3.3317291545350361E-3</c:v>
                </c:pt>
                <c:pt idx="58">
                  <c:v>-3.3318532978642533E-3</c:v>
                </c:pt>
                <c:pt idx="59">
                  <c:v>-3.3339637344609362E-3</c:v>
                </c:pt>
                <c:pt idx="60">
                  <c:v>-3.3412881908847208E-3</c:v>
                </c:pt>
                <c:pt idx="61">
                  <c:v>-3.3561853903907217E-3</c:v>
                </c:pt>
                <c:pt idx="62">
                  <c:v>-3.3561853903907217E-3</c:v>
                </c:pt>
                <c:pt idx="63">
                  <c:v>-3.3563095337199381E-3</c:v>
                </c:pt>
                <c:pt idx="64">
                  <c:v>-3.3573026803536713E-3</c:v>
                </c:pt>
                <c:pt idx="65">
                  <c:v>-3.3582958269874046E-3</c:v>
                </c:pt>
                <c:pt idx="66">
                  <c:v>-3.3584199703166218E-3</c:v>
                </c:pt>
                <c:pt idx="67">
                  <c:v>-3.3594131169503551E-3</c:v>
                </c:pt>
                <c:pt idx="68">
                  <c:v>-3.3689721533000389E-3</c:v>
                </c:pt>
                <c:pt idx="69">
                  <c:v>-3.3764207530530398E-3</c:v>
                </c:pt>
                <c:pt idx="70">
                  <c:v>-3.3775380430159894E-3</c:v>
                </c:pt>
                <c:pt idx="71">
                  <c:v>-3.3785311896497236E-3</c:v>
                </c:pt>
                <c:pt idx="72">
                  <c:v>-3.3828762061723066E-3</c:v>
                </c:pt>
                <c:pt idx="73">
                  <c:v>-3.3838693528060407E-3</c:v>
                </c:pt>
                <c:pt idx="74">
                  <c:v>-3.3966561157153579E-3</c:v>
                </c:pt>
                <c:pt idx="75">
                  <c:v>-3.4157741884147264E-3</c:v>
                </c:pt>
                <c:pt idx="76">
                  <c:v>-3.5713257799232217E-3</c:v>
                </c:pt>
                <c:pt idx="77">
                  <c:v>-3.6043479054948578E-3</c:v>
                </c:pt>
                <c:pt idx="78">
                  <c:v>-3.6106792152849083E-3</c:v>
                </c:pt>
                <c:pt idx="79">
                  <c:v>-3.6255764147909092E-3</c:v>
                </c:pt>
                <c:pt idx="80">
                  <c:v>-3.6362527411035435E-3</c:v>
                </c:pt>
                <c:pt idx="81">
                  <c:v>-3.6446944874902777E-3</c:v>
                </c:pt>
                <c:pt idx="82">
                  <c:v>-3.653136233877011E-3</c:v>
                </c:pt>
                <c:pt idx="83">
                  <c:v>-3.6532603772062282E-3</c:v>
                </c:pt>
                <c:pt idx="84">
                  <c:v>-3.6584743970333282E-3</c:v>
                </c:pt>
                <c:pt idx="85">
                  <c:v>-3.663688416860429E-3</c:v>
                </c:pt>
                <c:pt idx="86">
                  <c:v>-3.67337159653933E-3</c:v>
                </c:pt>
                <c:pt idx="87">
                  <c:v>-3.6753578898067966E-3</c:v>
                </c:pt>
                <c:pt idx="88">
                  <c:v>-3.6754820331360129E-3</c:v>
                </c:pt>
                <c:pt idx="89">
                  <c:v>-3.6756061764652301E-3</c:v>
                </c:pt>
                <c:pt idx="90">
                  <c:v>-3.6775924697326967E-3</c:v>
                </c:pt>
                <c:pt idx="91">
                  <c:v>-3.6808201962923301E-3</c:v>
                </c:pt>
                <c:pt idx="92">
                  <c:v>-3.6809443396215473E-3</c:v>
                </c:pt>
                <c:pt idx="93">
                  <c:v>-3.6829306328890138E-3</c:v>
                </c:pt>
                <c:pt idx="94">
                  <c:v>-3.6830547762182302E-3</c:v>
                </c:pt>
                <c:pt idx="95">
                  <c:v>-3.6881446527161138E-3</c:v>
                </c:pt>
                <c:pt idx="96">
                  <c:v>-3.6892619426790643E-3</c:v>
                </c:pt>
                <c:pt idx="97">
                  <c:v>-3.6893860860082806E-3</c:v>
                </c:pt>
                <c:pt idx="98">
                  <c:v>-3.6912482359465308E-3</c:v>
                </c:pt>
                <c:pt idx="99">
                  <c:v>-3.691372379275748E-3</c:v>
                </c:pt>
                <c:pt idx="100">
                  <c:v>-3.6914965226049644E-3</c:v>
                </c:pt>
                <c:pt idx="101">
                  <c:v>-3.6924896692386976E-3</c:v>
                </c:pt>
                <c:pt idx="102">
                  <c:v>-3.6936069592016481E-3</c:v>
                </c:pt>
                <c:pt idx="103">
                  <c:v>-3.6946001058353814E-3</c:v>
                </c:pt>
                <c:pt idx="104">
                  <c:v>-3.6988209790287481E-3</c:v>
                </c:pt>
                <c:pt idx="105">
                  <c:v>-3.6989451223579653E-3</c:v>
                </c:pt>
                <c:pt idx="106">
                  <c:v>-3.7166976184359497E-3</c:v>
                </c:pt>
                <c:pt idx="107">
                  <c:v>-3.7166976184359497E-3</c:v>
                </c:pt>
                <c:pt idx="108">
                  <c:v>-3.7178149083989002E-3</c:v>
                </c:pt>
                <c:pt idx="109">
                  <c:v>-3.7178149083989002E-3</c:v>
                </c:pt>
                <c:pt idx="110">
                  <c:v>-3.7190563416910662E-3</c:v>
                </c:pt>
                <c:pt idx="111">
                  <c:v>-3.7190563416910662E-3</c:v>
                </c:pt>
                <c:pt idx="112">
                  <c:v>-3.7263807981148507E-3</c:v>
                </c:pt>
                <c:pt idx="113">
                  <c:v>-3.7263807981148507E-3</c:v>
                </c:pt>
                <c:pt idx="114">
                  <c:v>-3.7265049414440671E-3</c:v>
                </c:pt>
                <c:pt idx="115">
                  <c:v>-3.7265049414440671E-3</c:v>
                </c:pt>
                <c:pt idx="116">
                  <c:v>-3.727373944748584E-3</c:v>
                </c:pt>
                <c:pt idx="117">
                  <c:v>-3.727373944748584E-3</c:v>
                </c:pt>
                <c:pt idx="118">
                  <c:v>-3.7274980880778004E-3</c:v>
                </c:pt>
                <c:pt idx="119">
                  <c:v>-3.7274980880778004E-3</c:v>
                </c:pt>
                <c:pt idx="120">
                  <c:v>-3.7276222314070176E-3</c:v>
                </c:pt>
                <c:pt idx="121">
                  <c:v>-3.7276222314070176E-3</c:v>
                </c:pt>
                <c:pt idx="122">
                  <c:v>-3.7286153780407508E-3</c:v>
                </c:pt>
                <c:pt idx="123">
                  <c:v>-3.7286153780407508E-3</c:v>
                </c:pt>
                <c:pt idx="124">
                  <c:v>-3.7318431046003842E-3</c:v>
                </c:pt>
                <c:pt idx="125">
                  <c:v>-3.7318431046003842E-3</c:v>
                </c:pt>
                <c:pt idx="126">
                  <c:v>-3.7327121079049012E-3</c:v>
                </c:pt>
                <c:pt idx="127">
                  <c:v>-3.7327121079049012E-3</c:v>
                </c:pt>
                <c:pt idx="128">
                  <c:v>-3.7329603945633347E-3</c:v>
                </c:pt>
                <c:pt idx="129">
                  <c:v>-3.7329603945633347E-3</c:v>
                </c:pt>
                <c:pt idx="130">
                  <c:v>-3.7348225445015841E-3</c:v>
                </c:pt>
                <c:pt idx="131">
                  <c:v>-3.7348225445015841E-3</c:v>
                </c:pt>
                <c:pt idx="132">
                  <c:v>-3.7349466878308013E-3</c:v>
                </c:pt>
                <c:pt idx="133">
                  <c:v>-3.7349466878308013E-3</c:v>
                </c:pt>
                <c:pt idx="134">
                  <c:v>-3.7401607076579012E-3</c:v>
                </c:pt>
                <c:pt idx="135">
                  <c:v>-3.7401607076579012E-3</c:v>
                </c:pt>
                <c:pt idx="136">
                  <c:v>-3.7487265973738526E-3</c:v>
                </c:pt>
                <c:pt idx="137">
                  <c:v>-3.7487265973738526E-3</c:v>
                </c:pt>
                <c:pt idx="138">
                  <c:v>-3.7497197440075859E-3</c:v>
                </c:pt>
                <c:pt idx="139">
                  <c:v>-3.7497197440075859E-3</c:v>
                </c:pt>
                <c:pt idx="140">
                  <c:v>-3.7741759798632707E-3</c:v>
                </c:pt>
                <c:pt idx="141">
                  <c:v>-3.7741759798632707E-3</c:v>
                </c:pt>
                <c:pt idx="142">
                  <c:v>-3.7752932698262211E-3</c:v>
                </c:pt>
                <c:pt idx="143">
                  <c:v>-3.7752932698262211E-3</c:v>
                </c:pt>
                <c:pt idx="144">
                  <c:v>-3.7827418695792212E-3</c:v>
                </c:pt>
                <c:pt idx="145">
                  <c:v>-3.7827418695792212E-3</c:v>
                </c:pt>
                <c:pt idx="146">
                  <c:v>-3.7880800327355383E-3</c:v>
                </c:pt>
                <c:pt idx="147">
                  <c:v>-3.7880800327355383E-3</c:v>
                </c:pt>
                <c:pt idx="148">
                  <c:v>-3.7901904693322221E-3</c:v>
                </c:pt>
                <c:pt idx="149">
                  <c:v>-3.7901904693322221E-3</c:v>
                </c:pt>
                <c:pt idx="150">
                  <c:v>-3.7923009059289059E-3</c:v>
                </c:pt>
                <c:pt idx="151">
                  <c:v>-3.7923009059289059E-3</c:v>
                </c:pt>
                <c:pt idx="152">
                  <c:v>-3.7944113425255888E-3</c:v>
                </c:pt>
                <c:pt idx="153">
                  <c:v>-3.7944113425255888E-3</c:v>
                </c:pt>
                <c:pt idx="154">
                  <c:v>-3.9787641864123535E-3</c:v>
                </c:pt>
                <c:pt idx="155">
                  <c:v>-3.9988754057454553E-3</c:v>
                </c:pt>
                <c:pt idx="156">
                  <c:v>-4.0223384949674068E-3</c:v>
                </c:pt>
                <c:pt idx="157">
                  <c:v>-4.0392219877408752E-3</c:v>
                </c:pt>
                <c:pt idx="158">
                  <c:v>-4.0425738576297249E-3</c:v>
                </c:pt>
                <c:pt idx="159">
                  <c:v>-4.0434428609342418E-3</c:v>
                </c:pt>
                <c:pt idx="160">
                  <c:v>-4.0434428609342418E-3</c:v>
                </c:pt>
                <c:pt idx="161">
                  <c:v>-4.043567004263459E-3</c:v>
                </c:pt>
                <c:pt idx="162">
                  <c:v>-4.0455532975309256E-3</c:v>
                </c:pt>
                <c:pt idx="163">
                  <c:v>-4.0456774408601419E-3</c:v>
                </c:pt>
                <c:pt idx="164">
                  <c:v>-4.0486568807613426E-3</c:v>
                </c:pt>
                <c:pt idx="165">
                  <c:v>-4.0487189524259504E-3</c:v>
                </c:pt>
                <c:pt idx="166">
                  <c:v>-4.048781024090559E-3</c:v>
                </c:pt>
                <c:pt idx="167">
                  <c:v>-4.0605746403661429E-3</c:v>
                </c:pt>
                <c:pt idx="168">
                  <c:v>-4.0657886601932437E-3</c:v>
                </c:pt>
                <c:pt idx="169">
                  <c:v>-4.06591280352246E-3</c:v>
                </c:pt>
                <c:pt idx="170">
                  <c:v>-4.0669059501561942E-3</c:v>
                </c:pt>
                <c:pt idx="171">
                  <c:v>-4.0678990967899275E-3</c:v>
                </c:pt>
                <c:pt idx="172">
                  <c:v>-4.0700095333866104E-3</c:v>
                </c:pt>
                <c:pt idx="173">
                  <c:v>-4.070071605051219E-3</c:v>
                </c:pt>
                <c:pt idx="174">
                  <c:v>-4.0731131166170274E-3</c:v>
                </c:pt>
                <c:pt idx="175">
                  <c:v>-4.0732372599462446E-3</c:v>
                </c:pt>
                <c:pt idx="176">
                  <c:v>-4.0733614032754609E-3</c:v>
                </c:pt>
                <c:pt idx="177">
                  <c:v>-4.0743545499091942E-3</c:v>
                </c:pt>
                <c:pt idx="178">
                  <c:v>-4.0752856248783198E-3</c:v>
                </c:pt>
                <c:pt idx="179">
                  <c:v>-4.076464986505878E-3</c:v>
                </c:pt>
                <c:pt idx="180">
                  <c:v>-4.0765891298350943E-3</c:v>
                </c:pt>
                <c:pt idx="181">
                  <c:v>-4.0774581331396113E-3</c:v>
                </c:pt>
                <c:pt idx="182">
                  <c:v>-4.0775822764688276E-3</c:v>
                </c:pt>
                <c:pt idx="183">
                  <c:v>-4.0784512797733445E-3</c:v>
                </c:pt>
                <c:pt idx="184">
                  <c:v>-4.0786995664317781E-3</c:v>
                </c:pt>
                <c:pt idx="185">
                  <c:v>-4.0796927130655114E-3</c:v>
                </c:pt>
                <c:pt idx="186">
                  <c:v>-4.0805617163700283E-3</c:v>
                </c:pt>
                <c:pt idx="187">
                  <c:v>-4.0837894429296617E-3</c:v>
                </c:pt>
                <c:pt idx="188">
                  <c:v>-4.084782589563395E-3</c:v>
                </c:pt>
                <c:pt idx="189">
                  <c:v>-4.0849067328926122E-3</c:v>
                </c:pt>
                <c:pt idx="190">
                  <c:v>-4.0850308762218285E-3</c:v>
                </c:pt>
                <c:pt idx="191">
                  <c:v>-4.0882586027814619E-3</c:v>
                </c:pt>
                <c:pt idx="192">
                  <c:v>-4.0902448960489293E-3</c:v>
                </c:pt>
                <c:pt idx="193">
                  <c:v>-4.0967003491681961E-3</c:v>
                </c:pt>
                <c:pt idx="194">
                  <c:v>-4.0986866424356626E-3</c:v>
                </c:pt>
                <c:pt idx="195">
                  <c:v>-4.0988107857648799E-3</c:v>
                </c:pt>
                <c:pt idx="196">
                  <c:v>-4.0998039323986131E-3</c:v>
                </c:pt>
                <c:pt idx="197">
                  <c:v>-4.0998039323986131E-3</c:v>
                </c:pt>
                <c:pt idx="198">
                  <c:v>-4.1006729357031301E-3</c:v>
                </c:pt>
                <c:pt idx="199">
                  <c:v>-4.1007970790323464E-3</c:v>
                </c:pt>
                <c:pt idx="200">
                  <c:v>-4.1017902256660797E-3</c:v>
                </c:pt>
                <c:pt idx="201">
                  <c:v>-4.1061352421886636E-3</c:v>
                </c:pt>
                <c:pt idx="202">
                  <c:v>-4.1071283888223968E-3</c:v>
                </c:pt>
                <c:pt idx="203">
                  <c:v>-4.1081215354561301E-3</c:v>
                </c:pt>
                <c:pt idx="204">
                  <c:v>-4.1083698221145637E-3</c:v>
                </c:pt>
                <c:pt idx="205">
                  <c:v>-4.1093629687482969E-3</c:v>
                </c:pt>
                <c:pt idx="206">
                  <c:v>-4.1102319720528139E-3</c:v>
                </c:pt>
                <c:pt idx="207">
                  <c:v>-4.1104802587112474E-3</c:v>
                </c:pt>
                <c:pt idx="208">
                  <c:v>-4.1125906953079303E-3</c:v>
                </c:pt>
                <c:pt idx="209">
                  <c:v>-4.1134596986124473E-3</c:v>
                </c:pt>
                <c:pt idx="210">
                  <c:v>-4.1135838419416645E-3</c:v>
                </c:pt>
                <c:pt idx="211">
                  <c:v>-4.1145769885753978E-3</c:v>
                </c:pt>
                <c:pt idx="212">
                  <c:v>-4.1166874251720807E-3</c:v>
                </c:pt>
                <c:pt idx="213">
                  <c:v>-4.1168115685012979E-3</c:v>
                </c:pt>
                <c:pt idx="214">
                  <c:v>-4.1176805718058148E-3</c:v>
                </c:pt>
                <c:pt idx="215">
                  <c:v>-4.1178047151350311E-3</c:v>
                </c:pt>
                <c:pt idx="216">
                  <c:v>-4.1187978617687644E-3</c:v>
                </c:pt>
                <c:pt idx="217">
                  <c:v>-4.1189220050979816E-3</c:v>
                </c:pt>
                <c:pt idx="218">
                  <c:v>-4.1241360249250816E-3</c:v>
                </c:pt>
                <c:pt idx="219">
                  <c:v>-4.1327019146410321E-3</c:v>
                </c:pt>
                <c:pt idx="220">
                  <c:v>-4.1328260579702493E-3</c:v>
                </c:pt>
                <c:pt idx="221">
                  <c:v>-4.1336950612747654E-3</c:v>
                </c:pt>
                <c:pt idx="222">
                  <c:v>-4.1338192046039826E-3</c:v>
                </c:pt>
                <c:pt idx="223">
                  <c:v>-4.1400263710648158E-3</c:v>
                </c:pt>
                <c:pt idx="224">
                  <c:v>-4.140150514394033E-3</c:v>
                </c:pt>
                <c:pt idx="225">
                  <c:v>-4.1422609509907168E-3</c:v>
                </c:pt>
                <c:pt idx="226">
                  <c:v>-4.1453645342211329E-3</c:v>
                </c:pt>
                <c:pt idx="227">
                  <c:v>-4.1466059675132998E-3</c:v>
                </c:pt>
                <c:pt idx="228">
                  <c:v>-4.158151297130451E-3</c:v>
                </c:pt>
                <c:pt idx="229">
                  <c:v>-4.158151297130451E-3</c:v>
                </c:pt>
                <c:pt idx="230">
                  <c:v>-4.1613790236900844E-3</c:v>
                </c:pt>
                <c:pt idx="231">
                  <c:v>-4.1634894602867682E-3</c:v>
                </c:pt>
                <c:pt idx="232">
                  <c:v>-4.1688276234430853E-3</c:v>
                </c:pt>
                <c:pt idx="233">
                  <c:v>-4.1688276234430853E-3</c:v>
                </c:pt>
                <c:pt idx="234">
                  <c:v>-4.1698207700768186E-3</c:v>
                </c:pt>
                <c:pt idx="235">
                  <c:v>-4.1699449134060349E-3</c:v>
                </c:pt>
                <c:pt idx="236">
                  <c:v>-4.1709380600397682E-3</c:v>
                </c:pt>
                <c:pt idx="237">
                  <c:v>-4.2049533322451376E-3</c:v>
                </c:pt>
                <c:pt idx="238">
                  <c:v>-4.3669603768729005E-3</c:v>
                </c:pt>
                <c:pt idx="239">
                  <c:v>-4.3690708134695843E-3</c:v>
                </c:pt>
                <c:pt idx="240">
                  <c:v>-4.373291686662951E-3</c:v>
                </c:pt>
                <c:pt idx="241">
                  <c:v>-4.3967547758849033E-3</c:v>
                </c:pt>
                <c:pt idx="242">
                  <c:v>-4.3999825024445367E-3</c:v>
                </c:pt>
                <c:pt idx="243">
                  <c:v>-4.4008515057490536E-3</c:v>
                </c:pt>
                <c:pt idx="244">
                  <c:v>-4.40097564907827E-3</c:v>
                </c:pt>
                <c:pt idx="245">
                  <c:v>-4.4019687957120033E-3</c:v>
                </c:pt>
                <c:pt idx="246">
                  <c:v>-4.4030860856749537E-3</c:v>
                </c:pt>
                <c:pt idx="247">
                  <c:v>-4.404079232308687E-3</c:v>
                </c:pt>
                <c:pt idx="248">
                  <c:v>-4.4042033756379034E-3</c:v>
                </c:pt>
                <c:pt idx="249">
                  <c:v>-4.4051965222716366E-3</c:v>
                </c:pt>
                <c:pt idx="250">
                  <c:v>-4.4061896689053699E-3</c:v>
                </c:pt>
                <c:pt idx="251">
                  <c:v>-4.4063138122345871E-3</c:v>
                </c:pt>
                <c:pt idx="252">
                  <c:v>-4.4074311021975367E-3</c:v>
                </c:pt>
                <c:pt idx="253">
                  <c:v>-4.4104105420987375E-3</c:v>
                </c:pt>
                <c:pt idx="254">
                  <c:v>-4.4105346854279538E-3</c:v>
                </c:pt>
                <c:pt idx="255">
                  <c:v>-4.4264250315676889E-3</c:v>
                </c:pt>
                <c:pt idx="256">
                  <c:v>-4.4284113248351555E-3</c:v>
                </c:pt>
                <c:pt idx="257">
                  <c:v>-4.4285354681643718E-3</c:v>
                </c:pt>
                <c:pt idx="258">
                  <c:v>-4.428659611493589E-3</c:v>
                </c:pt>
                <c:pt idx="259">
                  <c:v>-4.4306459047610556E-3</c:v>
                </c:pt>
                <c:pt idx="260">
                  <c:v>-4.431763194724006E-3</c:v>
                </c:pt>
                <c:pt idx="261">
                  <c:v>-4.4318873380532224E-3</c:v>
                </c:pt>
                <c:pt idx="262">
                  <c:v>-4.4338736313206889E-3</c:v>
                </c:pt>
                <c:pt idx="263">
                  <c:v>-4.4348667779544222E-3</c:v>
                </c:pt>
                <c:pt idx="264">
                  <c:v>-4.4359840679173727E-3</c:v>
                </c:pt>
                <c:pt idx="265">
                  <c:v>-4.436108211246589E-3</c:v>
                </c:pt>
                <c:pt idx="266">
                  <c:v>-4.436977214551106E-3</c:v>
                </c:pt>
                <c:pt idx="267">
                  <c:v>-4.4380945045140565E-3</c:v>
                </c:pt>
                <c:pt idx="268">
                  <c:v>-4.4382186478432728E-3</c:v>
                </c:pt>
                <c:pt idx="269">
                  <c:v>-4.4411980877444726E-3</c:v>
                </c:pt>
                <c:pt idx="270">
                  <c:v>-4.4433085243411564E-3</c:v>
                </c:pt>
                <c:pt idx="271">
                  <c:v>-4.4444258143041069E-3</c:v>
                </c:pt>
                <c:pt idx="272">
                  <c:v>-4.4517502707278906E-3</c:v>
                </c:pt>
                <c:pt idx="273">
                  <c:v>-4.4518744140571069E-3</c:v>
                </c:pt>
                <c:pt idx="274">
                  <c:v>-4.4528675606908402E-3</c:v>
                </c:pt>
                <c:pt idx="275">
                  <c:v>-4.4529917040200574E-3</c:v>
                </c:pt>
                <c:pt idx="276">
                  <c:v>-4.4531158473492738E-3</c:v>
                </c:pt>
                <c:pt idx="277">
                  <c:v>-4.454108993983007E-3</c:v>
                </c:pt>
                <c:pt idx="278">
                  <c:v>-4.4583298671763746E-3</c:v>
                </c:pt>
                <c:pt idx="279">
                  <c:v>-4.4645370336372078E-3</c:v>
                </c:pt>
                <c:pt idx="280">
                  <c:v>-4.464661176966425E-3</c:v>
                </c:pt>
                <c:pt idx="281">
                  <c:v>-4.4740960699868925E-3</c:v>
                </c:pt>
                <c:pt idx="282">
                  <c:v>-4.4771996532173095E-3</c:v>
                </c:pt>
                <c:pt idx="283">
                  <c:v>-4.4773237965465259E-3</c:v>
                </c:pt>
                <c:pt idx="284">
                  <c:v>-4.4774479398757422E-3</c:v>
                </c:pt>
                <c:pt idx="285">
                  <c:v>-4.4804273797769429E-3</c:v>
                </c:pt>
                <c:pt idx="286">
                  <c:v>-4.4805515231061592E-3</c:v>
                </c:pt>
                <c:pt idx="287">
                  <c:v>-4.4806756664353764E-3</c:v>
                </c:pt>
                <c:pt idx="288">
                  <c:v>-4.4815446697398925E-3</c:v>
                </c:pt>
                <c:pt idx="289">
                  <c:v>-4.4837792496657935E-3</c:v>
                </c:pt>
                <c:pt idx="290">
                  <c:v>-4.4847723962995268E-3</c:v>
                </c:pt>
                <c:pt idx="291">
                  <c:v>-4.4963177259166771E-3</c:v>
                </c:pt>
                <c:pt idx="292">
                  <c:v>-4.4963177259166771E-3</c:v>
                </c:pt>
                <c:pt idx="293">
                  <c:v>-4.4963797975812857E-3</c:v>
                </c:pt>
                <c:pt idx="294">
                  <c:v>-4.4964418692458943E-3</c:v>
                </c:pt>
                <c:pt idx="295">
                  <c:v>-4.5081113421922619E-3</c:v>
                </c:pt>
                <c:pt idx="296">
                  <c:v>-4.5082354855214783E-3</c:v>
                </c:pt>
                <c:pt idx="297">
                  <c:v>-4.5102217787889448E-3</c:v>
                </c:pt>
                <c:pt idx="298">
                  <c:v>-4.5102217787889448E-3</c:v>
                </c:pt>
                <c:pt idx="299">
                  <c:v>-4.511214925422679E-3</c:v>
                </c:pt>
                <c:pt idx="300">
                  <c:v>-4.5113390687518953E-3</c:v>
                </c:pt>
                <c:pt idx="301">
                  <c:v>-4.5123322153856286E-3</c:v>
                </c:pt>
                <c:pt idx="302">
                  <c:v>-4.5124563587148449E-3</c:v>
                </c:pt>
                <c:pt idx="303">
                  <c:v>-4.5134495053485791E-3</c:v>
                </c:pt>
                <c:pt idx="304">
                  <c:v>-4.518663525175679E-3</c:v>
                </c:pt>
                <c:pt idx="305">
                  <c:v>-4.5187876685048962E-3</c:v>
                </c:pt>
                <c:pt idx="306">
                  <c:v>-4.5199049584678458E-3</c:v>
                </c:pt>
                <c:pt idx="307">
                  <c:v>-4.5293398514883133E-3</c:v>
                </c:pt>
                <c:pt idx="308">
                  <c:v>-4.5293398514883133E-3</c:v>
                </c:pt>
                <c:pt idx="309">
                  <c:v>-4.5294019231529219E-3</c:v>
                </c:pt>
                <c:pt idx="310">
                  <c:v>-4.5294639948175296E-3</c:v>
                </c:pt>
                <c:pt idx="311">
                  <c:v>-4.5304571414512638E-3</c:v>
                </c:pt>
                <c:pt idx="312">
                  <c:v>-4.5314502880849971E-3</c:v>
                </c:pt>
                <c:pt idx="313">
                  <c:v>-4.5325675780479467E-3</c:v>
                </c:pt>
                <c:pt idx="314">
                  <c:v>-4.5336848680108972E-3</c:v>
                </c:pt>
                <c:pt idx="315">
                  <c:v>-4.5336848680108972E-3</c:v>
                </c:pt>
                <c:pt idx="316">
                  <c:v>-4.5346780146446304E-3</c:v>
                </c:pt>
                <c:pt idx="317">
                  <c:v>-4.5346780146446304E-3</c:v>
                </c:pt>
                <c:pt idx="318">
                  <c:v>-4.5346780146446304E-3</c:v>
                </c:pt>
                <c:pt idx="319">
                  <c:v>-4.5348021579738468E-3</c:v>
                </c:pt>
                <c:pt idx="320">
                  <c:v>-4.5357953046075801E-3</c:v>
                </c:pt>
                <c:pt idx="321">
                  <c:v>-4.5367884512413142E-3</c:v>
                </c:pt>
                <c:pt idx="322">
                  <c:v>-4.5369125945705305E-3</c:v>
                </c:pt>
                <c:pt idx="323">
                  <c:v>-4.5369125945705305E-3</c:v>
                </c:pt>
                <c:pt idx="324">
                  <c:v>-4.5388988878379971E-3</c:v>
                </c:pt>
                <c:pt idx="325">
                  <c:v>-4.5390230311672143E-3</c:v>
                </c:pt>
                <c:pt idx="326">
                  <c:v>-4.5400161778009476E-3</c:v>
                </c:pt>
                <c:pt idx="327">
                  <c:v>-4.5400161778009476E-3</c:v>
                </c:pt>
                <c:pt idx="328">
                  <c:v>-4.5442370509943143E-3</c:v>
                </c:pt>
                <c:pt idx="329">
                  <c:v>-4.5485820675168981E-3</c:v>
                </c:pt>
                <c:pt idx="330">
                  <c:v>-4.561244687096999E-3</c:v>
                </c:pt>
                <c:pt idx="331">
                  <c:v>-4.5719210134096333E-3</c:v>
                </c:pt>
                <c:pt idx="332">
                  <c:v>-4.574031450006317E-3</c:v>
                </c:pt>
                <c:pt idx="333">
                  <c:v>-4.7211412951280781E-3</c:v>
                </c:pt>
                <c:pt idx="334">
                  <c:v>-4.7339280580373962E-3</c:v>
                </c:pt>
                <c:pt idx="335">
                  <c:v>-4.7349212046711294E-3</c:v>
                </c:pt>
                <c:pt idx="336">
                  <c:v>-4.7593774405268142E-3</c:v>
                </c:pt>
                <c:pt idx="337">
                  <c:v>-4.7626051670864485E-3</c:v>
                </c:pt>
                <c:pt idx="338">
                  <c:v>-4.7635983137201817E-3</c:v>
                </c:pt>
                <c:pt idx="339">
                  <c:v>-4.7647156036831314E-3</c:v>
                </c:pt>
                <c:pt idx="340">
                  <c:v>-4.7658328936460818E-3</c:v>
                </c:pt>
                <c:pt idx="341">
                  <c:v>-4.7710469134731818E-3</c:v>
                </c:pt>
                <c:pt idx="342">
                  <c:v>-4.7763850766294989E-3</c:v>
                </c:pt>
                <c:pt idx="343">
                  <c:v>-4.7765092199587161E-3</c:v>
                </c:pt>
                <c:pt idx="344">
                  <c:v>-4.7773782232632331E-3</c:v>
                </c:pt>
                <c:pt idx="345">
                  <c:v>-4.7775023665924494E-3</c:v>
                </c:pt>
                <c:pt idx="346">
                  <c:v>-4.7784955132261827E-3</c:v>
                </c:pt>
                <c:pt idx="347">
                  <c:v>-4.7786196565553999E-3</c:v>
                </c:pt>
                <c:pt idx="348">
                  <c:v>-4.7796128031891332E-3</c:v>
                </c:pt>
                <c:pt idx="349">
                  <c:v>-4.7817232397858161E-3</c:v>
                </c:pt>
                <c:pt idx="350">
                  <c:v>-4.7849509663454503E-3</c:v>
                </c:pt>
                <c:pt idx="351">
                  <c:v>-4.7859441129791836E-3</c:v>
                </c:pt>
                <c:pt idx="352">
                  <c:v>-4.7860682563083999E-3</c:v>
                </c:pt>
                <c:pt idx="353">
                  <c:v>-4.7869372596129169E-3</c:v>
                </c:pt>
                <c:pt idx="354">
                  <c:v>-4.7870614029421332E-3</c:v>
                </c:pt>
                <c:pt idx="355">
                  <c:v>-4.7977377292547675E-3</c:v>
                </c:pt>
                <c:pt idx="356">
                  <c:v>-4.7997240225222341E-3</c:v>
                </c:pt>
                <c:pt idx="357">
                  <c:v>-4.7998481658514513E-3</c:v>
                </c:pt>
                <c:pt idx="358">
                  <c:v>-4.8018344591189178E-3</c:v>
                </c:pt>
                <c:pt idx="359">
                  <c:v>-4.8018965307835264E-3</c:v>
                </c:pt>
                <c:pt idx="360">
                  <c:v>-4.8029517490818683E-3</c:v>
                </c:pt>
                <c:pt idx="361">
                  <c:v>-4.8051863290077684E-3</c:v>
                </c:pt>
                <c:pt idx="362">
                  <c:v>-4.8060553323122854E-3</c:v>
                </c:pt>
                <c:pt idx="363">
                  <c:v>-4.8061794756415017E-3</c:v>
                </c:pt>
                <c:pt idx="364">
                  <c:v>-4.8136280753945026E-3</c:v>
                </c:pt>
                <c:pt idx="365">
                  <c:v>-4.825173405011653E-3</c:v>
                </c:pt>
                <c:pt idx="366">
                  <c:v>-4.8411878944806044E-3</c:v>
                </c:pt>
                <c:pt idx="367">
                  <c:v>-4.8413120378098208E-3</c:v>
                </c:pt>
                <c:pt idx="368">
                  <c:v>-4.8423051844435541E-3</c:v>
                </c:pt>
                <c:pt idx="369">
                  <c:v>-4.8527332240977557E-3</c:v>
                </c:pt>
                <c:pt idx="370">
                  <c:v>-4.8559609506573891E-3</c:v>
                </c:pt>
                <c:pt idx="371">
                  <c:v>-4.8559609506573891E-3</c:v>
                </c:pt>
                <c:pt idx="372">
                  <c:v>-4.8562092373158226E-3</c:v>
                </c:pt>
                <c:pt idx="373">
                  <c:v>-4.8569540972911223E-3</c:v>
                </c:pt>
                <c:pt idx="374">
                  <c:v>-4.8570782406203387E-3</c:v>
                </c:pt>
                <c:pt idx="375">
                  <c:v>-4.8572023839495559E-3</c:v>
                </c:pt>
                <c:pt idx="376">
                  <c:v>-4.8581955305832892E-3</c:v>
                </c:pt>
                <c:pt idx="377">
                  <c:v>-4.8614232571429225E-3</c:v>
                </c:pt>
                <c:pt idx="378">
                  <c:v>-4.8678787102621902E-3</c:v>
                </c:pt>
                <c:pt idx="379">
                  <c:v>-4.8687477135667062E-3</c:v>
                </c:pt>
                <c:pt idx="380">
                  <c:v>-4.8688718568959235E-3</c:v>
                </c:pt>
                <c:pt idx="381">
                  <c:v>-4.8814103331468071E-3</c:v>
                </c:pt>
                <c:pt idx="382">
                  <c:v>-4.8815344764760243E-3</c:v>
                </c:pt>
                <c:pt idx="383">
                  <c:v>-4.885755349669391E-3</c:v>
                </c:pt>
                <c:pt idx="384">
                  <c:v>-4.8858794929986082E-3</c:v>
                </c:pt>
                <c:pt idx="385">
                  <c:v>-4.8943212393853415E-3</c:v>
                </c:pt>
                <c:pt idx="386">
                  <c:v>-4.8964316759820253E-3</c:v>
                </c:pt>
                <c:pt idx="387">
                  <c:v>-4.8995352592124423E-3</c:v>
                </c:pt>
                <c:pt idx="388">
                  <c:v>-4.9026388424428594E-3</c:v>
                </c:pt>
                <c:pt idx="389">
                  <c:v>-4.9027629857720757E-3</c:v>
                </c:pt>
                <c:pt idx="390">
                  <c:v>-4.9090942955621261E-3</c:v>
                </c:pt>
                <c:pt idx="391">
                  <c:v>-4.9090942955621261E-3</c:v>
                </c:pt>
                <c:pt idx="392">
                  <c:v>-4.9100874421958594E-3</c:v>
                </c:pt>
                <c:pt idx="393">
                  <c:v>-4.9100874421958594E-3</c:v>
                </c:pt>
                <c:pt idx="394">
                  <c:v>-4.9102115855250766E-3</c:v>
                </c:pt>
                <c:pt idx="395">
                  <c:v>-4.9112047321588099E-3</c:v>
                </c:pt>
                <c:pt idx="396">
                  <c:v>-4.9112668038234185E-3</c:v>
                </c:pt>
                <c:pt idx="397">
                  <c:v>-4.9121978787925432E-3</c:v>
                </c:pt>
                <c:pt idx="398">
                  <c:v>-4.9123220221217595E-3</c:v>
                </c:pt>
                <c:pt idx="399">
                  <c:v>-4.9144324587184433E-3</c:v>
                </c:pt>
                <c:pt idx="400">
                  <c:v>-4.9145566020476605E-3</c:v>
                </c:pt>
                <c:pt idx="401">
                  <c:v>-4.9175360419488603E-3</c:v>
                </c:pt>
                <c:pt idx="402">
                  <c:v>-4.9176601852780766E-3</c:v>
                </c:pt>
                <c:pt idx="403">
                  <c:v>-4.9251087850310776E-3</c:v>
                </c:pt>
                <c:pt idx="404">
                  <c:v>-4.9261019316648108E-3</c:v>
                </c:pt>
                <c:pt idx="405">
                  <c:v>-4.926226074994028E-3</c:v>
                </c:pt>
                <c:pt idx="406">
                  <c:v>-4.9270950782985441E-3</c:v>
                </c:pt>
                <c:pt idx="407">
                  <c:v>-4.9282123682614946E-3</c:v>
                </c:pt>
                <c:pt idx="408">
                  <c:v>-4.9377714046111784E-3</c:v>
                </c:pt>
                <c:pt idx="409">
                  <c:v>-4.9388886945741289E-3</c:v>
                </c:pt>
                <c:pt idx="410">
                  <c:v>-4.9398818412078622E-3</c:v>
                </c:pt>
                <c:pt idx="411">
                  <c:v>-4.9526686041171794E-3</c:v>
                </c:pt>
                <c:pt idx="412">
                  <c:v>-5.1391318846006279E-3</c:v>
                </c:pt>
                <c:pt idx="413">
                  <c:v>-5.1412423211973108E-3</c:v>
                </c:pt>
                <c:pt idx="414">
                  <c:v>-5.1422354678310449E-3</c:v>
                </c:pt>
                <c:pt idx="415">
                  <c:v>-5.1423596111602613E-3</c:v>
                </c:pt>
                <c:pt idx="416">
                  <c:v>-5.144470047756945E-3</c:v>
                </c:pt>
                <c:pt idx="417">
                  <c:v>-5.1465804843536279E-3</c:v>
                </c:pt>
                <c:pt idx="418">
                  <c:v>-5.1529117941436784E-3</c:v>
                </c:pt>
                <c:pt idx="419">
                  <c:v>-5.1582499572999955E-3</c:v>
                </c:pt>
                <c:pt idx="420">
                  <c:v>-5.1668158470159469E-3</c:v>
                </c:pt>
                <c:pt idx="421">
                  <c:v>-5.1699194302463631E-3</c:v>
                </c:pt>
                <c:pt idx="422">
                  <c:v>-5.1700435735755803E-3</c:v>
                </c:pt>
                <c:pt idx="423">
                  <c:v>-5.1710367202093136E-3</c:v>
                </c:pt>
                <c:pt idx="424">
                  <c:v>-5.1721540101722632E-3</c:v>
                </c:pt>
                <c:pt idx="425">
                  <c:v>-5.1763748833656307E-3</c:v>
                </c:pt>
                <c:pt idx="426">
                  <c:v>-5.1859339197153145E-3</c:v>
                </c:pt>
                <c:pt idx="427">
                  <c:v>-5.1890375029457316E-3</c:v>
                </c:pt>
                <c:pt idx="428">
                  <c:v>-5.1891616462749479E-3</c:v>
                </c:pt>
                <c:pt idx="429">
                  <c:v>-5.1974792493324658E-3</c:v>
                </c:pt>
                <c:pt idx="430">
                  <c:v>-5.2008311192213155E-3</c:v>
                </c:pt>
                <c:pt idx="431">
                  <c:v>-5.2017001225258324E-3</c:v>
                </c:pt>
                <c:pt idx="432">
                  <c:v>-5.205051992414683E-3</c:v>
                </c:pt>
                <c:pt idx="433">
                  <c:v>-5.2070382856821496E-3</c:v>
                </c:pt>
                <c:pt idx="434">
                  <c:v>-5.2157283187273173E-3</c:v>
                </c:pt>
                <c:pt idx="435">
                  <c:v>-5.223052775151101E-3</c:v>
                </c:pt>
                <c:pt idx="436">
                  <c:v>-5.2295082282703678E-3</c:v>
                </c:pt>
                <c:pt idx="437">
                  <c:v>-5.2305013749041011E-3</c:v>
                </c:pt>
                <c:pt idx="438">
                  <c:v>-5.2347222480974686E-3</c:v>
                </c:pt>
                <c:pt idx="439">
                  <c:v>-5.2378258313278856E-3</c:v>
                </c:pt>
                <c:pt idx="440">
                  <c:v>-5.2389431212908353E-3</c:v>
                </c:pt>
                <c:pt idx="441">
                  <c:v>-5.2431639944842028E-3</c:v>
                </c:pt>
                <c:pt idx="442">
                  <c:v>-5.2452744310808857E-3</c:v>
                </c:pt>
                <c:pt idx="443">
                  <c:v>-5.2453985744101029E-3</c:v>
                </c:pt>
                <c:pt idx="444">
                  <c:v>-5.2549576107597867E-3</c:v>
                </c:pt>
                <c:pt idx="445">
                  <c:v>-5.2569439040272533E-3</c:v>
                </c:pt>
                <c:pt idx="446">
                  <c:v>-5.2569439040272533E-3</c:v>
                </c:pt>
                <c:pt idx="447">
                  <c:v>-5.2570059756918619E-3</c:v>
                </c:pt>
                <c:pt idx="448">
                  <c:v>-5.2570059756918619E-3</c:v>
                </c:pt>
                <c:pt idx="449">
                  <c:v>-5.2665029403769379E-3</c:v>
                </c:pt>
                <c:pt idx="450">
                  <c:v>-5.2666270837061543E-3</c:v>
                </c:pt>
                <c:pt idx="451">
                  <c:v>-5.268737520302838E-3</c:v>
                </c:pt>
                <c:pt idx="452">
                  <c:v>-5.2719652468624714E-3</c:v>
                </c:pt>
                <c:pt idx="453">
                  <c:v>-5.2729583934962047E-3</c:v>
                </c:pt>
                <c:pt idx="454">
                  <c:v>-5.2856210130763056E-3</c:v>
                </c:pt>
                <c:pt idx="455">
                  <c:v>-5.2866141597100388E-3</c:v>
                </c:pt>
                <c:pt idx="456">
                  <c:v>-5.2866762313746474E-3</c:v>
                </c:pt>
                <c:pt idx="457">
                  <c:v>-5.2877314496729893E-3</c:v>
                </c:pt>
                <c:pt idx="458">
                  <c:v>-5.2887245963067226E-3</c:v>
                </c:pt>
                <c:pt idx="459">
                  <c:v>-5.2920764661955732E-3</c:v>
                </c:pt>
                <c:pt idx="460">
                  <c:v>-5.2972904860226731E-3</c:v>
                </c:pt>
                <c:pt idx="461">
                  <c:v>-5.2984077759856236E-3</c:v>
                </c:pt>
                <c:pt idx="462">
                  <c:v>-5.3015113592160407E-3</c:v>
                </c:pt>
                <c:pt idx="463">
                  <c:v>-5.3037459391419408E-3</c:v>
                </c:pt>
                <c:pt idx="464">
                  <c:v>-5.3068495223723578E-3</c:v>
                </c:pt>
                <c:pt idx="465">
                  <c:v>-5.3313057582280426E-3</c:v>
                </c:pt>
                <c:pt idx="466">
                  <c:v>-5.3324230481909931E-3</c:v>
                </c:pt>
                <c:pt idx="467">
                  <c:v>-5.3387543579810435E-3</c:v>
                </c:pt>
                <c:pt idx="468">
                  <c:v>-5.5231072018678074E-3</c:v>
                </c:pt>
                <c:pt idx="469">
                  <c:v>-5.5294385116578578E-3</c:v>
                </c:pt>
                <c:pt idx="470">
                  <c:v>-5.534776674814175E-3</c:v>
                </c:pt>
                <c:pt idx="471">
                  <c:v>-5.5432184212009092E-3</c:v>
                </c:pt>
                <c:pt idx="472">
                  <c:v>-5.5433425645301264E-3</c:v>
                </c:pt>
                <c:pt idx="473">
                  <c:v>-5.5486807276864426E-3</c:v>
                </c:pt>
                <c:pt idx="474">
                  <c:v>-5.562460637229494E-3</c:v>
                </c:pt>
                <c:pt idx="475">
                  <c:v>-5.575247400138812E-3</c:v>
                </c:pt>
                <c:pt idx="476">
                  <c:v>-5.5825718565625957E-3</c:v>
                </c:pt>
                <c:pt idx="477">
                  <c:v>-5.5836891465255454E-3</c:v>
                </c:pt>
                <c:pt idx="478">
                  <c:v>-5.5869168730851796E-3</c:v>
                </c:pt>
                <c:pt idx="479">
                  <c:v>-5.590144599644813E-3</c:v>
                </c:pt>
                <c:pt idx="480">
                  <c:v>-5.6028072192249138E-3</c:v>
                </c:pt>
                <c:pt idx="481">
                  <c:v>-5.6060349457845472E-3</c:v>
                </c:pt>
                <c:pt idx="482">
                  <c:v>-5.6070280924182814E-3</c:v>
                </c:pt>
                <c:pt idx="483">
                  <c:v>-5.6493609676811678E-3</c:v>
                </c:pt>
                <c:pt idx="484">
                  <c:v>-5.6546370591728764E-3</c:v>
                </c:pt>
                <c:pt idx="485">
                  <c:v>-5.654699130837485E-3</c:v>
                </c:pt>
                <c:pt idx="486">
                  <c:v>-5.6547612025020927E-3</c:v>
                </c:pt>
                <c:pt idx="487">
                  <c:v>-5.6548232741667013E-3</c:v>
                </c:pt>
                <c:pt idx="488">
                  <c:v>-5.6548853458313099E-3</c:v>
                </c:pt>
                <c:pt idx="489">
                  <c:v>-5.9464359544966743E-3</c:v>
                </c:pt>
                <c:pt idx="490">
                  <c:v>-6.0291154117549806E-3</c:v>
                </c:pt>
                <c:pt idx="491">
                  <c:v>-6.0291154117549806E-3</c:v>
                </c:pt>
                <c:pt idx="492">
                  <c:v>-6.0291154117549806E-3</c:v>
                </c:pt>
                <c:pt idx="493">
                  <c:v>-6.0737449386083758E-3</c:v>
                </c:pt>
                <c:pt idx="494">
                  <c:v>-6.1034772659557699E-3</c:v>
                </c:pt>
                <c:pt idx="495">
                  <c:v>-6.3420807447102214E-3</c:v>
                </c:pt>
                <c:pt idx="496">
                  <c:v>-6.4236429120055781E-3</c:v>
                </c:pt>
                <c:pt idx="497">
                  <c:v>-6.4236429120055781E-3</c:v>
                </c:pt>
                <c:pt idx="498">
                  <c:v>-6.4237670553347953E-3</c:v>
                </c:pt>
                <c:pt idx="499">
                  <c:v>-6.4237670553347953E-3</c:v>
                </c:pt>
                <c:pt idx="500">
                  <c:v>-6.4608859107705809E-3</c:v>
                </c:pt>
                <c:pt idx="501">
                  <c:v>-6.4608859107705809E-3</c:v>
                </c:pt>
                <c:pt idx="502">
                  <c:v>-6.466224073926898E-3</c:v>
                </c:pt>
                <c:pt idx="503">
                  <c:v>-6.4662861455915066E-3</c:v>
                </c:pt>
                <c:pt idx="504">
                  <c:v>-6.4663482172561152E-3</c:v>
                </c:pt>
                <c:pt idx="505">
                  <c:v>-6.6994273178604246E-3</c:v>
                </c:pt>
                <c:pt idx="506">
                  <c:v>-6.7142624457018178E-3</c:v>
                </c:pt>
                <c:pt idx="507">
                  <c:v>-6.8366677683094606E-3</c:v>
                </c:pt>
                <c:pt idx="508">
                  <c:v>-6.8367298399740692E-3</c:v>
                </c:pt>
                <c:pt idx="509">
                  <c:v>-6.8367919116386778E-3</c:v>
                </c:pt>
                <c:pt idx="510">
                  <c:v>-7.1004102712302897E-3</c:v>
                </c:pt>
                <c:pt idx="511">
                  <c:v>-7.1004723428948983E-3</c:v>
                </c:pt>
                <c:pt idx="512">
                  <c:v>-7.1110245258783154E-3</c:v>
                </c:pt>
                <c:pt idx="513">
                  <c:v>-7.1536056877996353E-3</c:v>
                </c:pt>
                <c:pt idx="514">
                  <c:v>-7.1891106799556043E-3</c:v>
                </c:pt>
                <c:pt idx="515">
                  <c:v>-7.1892348232848215E-3</c:v>
                </c:pt>
                <c:pt idx="516">
                  <c:v>-7.1946350581057472E-3</c:v>
                </c:pt>
                <c:pt idx="517">
                  <c:v>-7.2393887282883578E-3</c:v>
                </c:pt>
                <c:pt idx="518">
                  <c:v>-7.3000327446107044E-3</c:v>
                </c:pt>
                <c:pt idx="519">
                  <c:v>-7.300094816275313E-3</c:v>
                </c:pt>
                <c:pt idx="520">
                  <c:v>-7.3074813443637053E-3</c:v>
                </c:pt>
                <c:pt idx="521">
                  <c:v>-7.4952481298039293E-3</c:v>
                </c:pt>
                <c:pt idx="522">
                  <c:v>-7.539939728321933E-3</c:v>
                </c:pt>
                <c:pt idx="523">
                  <c:v>-7.5985353797122027E-3</c:v>
                </c:pt>
                <c:pt idx="524">
                  <c:v>-7.5985974513768113E-3</c:v>
                </c:pt>
                <c:pt idx="525">
                  <c:v>-7.5986595230414199E-3</c:v>
                </c:pt>
                <c:pt idx="526">
                  <c:v>-7.6331713685636564E-3</c:v>
                </c:pt>
                <c:pt idx="527">
                  <c:v>-7.8922584966388595E-3</c:v>
                </c:pt>
                <c:pt idx="528">
                  <c:v>-7.8954862231984928E-3</c:v>
                </c:pt>
                <c:pt idx="529">
                  <c:v>-7.8954862231984928E-3</c:v>
                </c:pt>
                <c:pt idx="530">
                  <c:v>-7.8955482948631014E-3</c:v>
                </c:pt>
                <c:pt idx="531">
                  <c:v>-7.8955482948631014E-3</c:v>
                </c:pt>
                <c:pt idx="532">
                  <c:v>-7.89561036652771E-3</c:v>
                </c:pt>
                <c:pt idx="533">
                  <c:v>-7.89561036652771E-3</c:v>
                </c:pt>
                <c:pt idx="534">
                  <c:v>-7.9327292219634957E-3</c:v>
                </c:pt>
                <c:pt idx="535">
                  <c:v>-7.9327912936281043E-3</c:v>
                </c:pt>
                <c:pt idx="536">
                  <c:v>-7.9328533652927129E-3</c:v>
                </c:pt>
                <c:pt idx="537">
                  <c:v>-7.9586751777697817E-3</c:v>
                </c:pt>
                <c:pt idx="538">
                  <c:v>-7.9984010431191181E-3</c:v>
                </c:pt>
                <c:pt idx="539">
                  <c:v>-7.9984631147837267E-3</c:v>
                </c:pt>
                <c:pt idx="540">
                  <c:v>-7.9985251864483353E-3</c:v>
                </c:pt>
                <c:pt idx="541">
                  <c:v>-8.0074635061519357E-3</c:v>
                </c:pt>
                <c:pt idx="542">
                  <c:v>-8.0105670893823519E-3</c:v>
                </c:pt>
                <c:pt idx="543">
                  <c:v>-8.0170225425016187E-3</c:v>
                </c:pt>
                <c:pt idx="544">
                  <c:v>-8.0202502690612538E-3</c:v>
                </c:pt>
                <c:pt idx="545">
                  <c:v>-8.0223607056579358E-3</c:v>
                </c:pt>
                <c:pt idx="546">
                  <c:v>-8.032850816976746E-3</c:v>
                </c:pt>
                <c:pt idx="547">
                  <c:v>-8.0350233252380384E-3</c:v>
                </c:pt>
                <c:pt idx="548">
                  <c:v>-8.3107456594282755E-3</c:v>
                </c:pt>
                <c:pt idx="549">
                  <c:v>-8.3108698027574927E-3</c:v>
                </c:pt>
                <c:pt idx="550">
                  <c:v>-8.3109939460867099E-3</c:v>
                </c:pt>
                <c:pt idx="551">
                  <c:v>-8.3110560177513167E-3</c:v>
                </c:pt>
                <c:pt idx="552">
                  <c:v>-8.3474920848764112E-3</c:v>
                </c:pt>
                <c:pt idx="553">
                  <c:v>-8.3475541565410198E-3</c:v>
                </c:pt>
                <c:pt idx="554">
                  <c:v>-8.3476162282056284E-3</c:v>
                </c:pt>
                <c:pt idx="555">
                  <c:v>-8.349602521473095E-3</c:v>
                </c:pt>
                <c:pt idx="556">
                  <c:v>-8.3496645931377036E-3</c:v>
                </c:pt>
                <c:pt idx="557">
                  <c:v>-8.3505956681068291E-3</c:v>
                </c:pt>
                <c:pt idx="558">
                  <c:v>-8.3506577397714377E-3</c:v>
                </c:pt>
                <c:pt idx="559">
                  <c:v>-8.3507198114360463E-3</c:v>
                </c:pt>
                <c:pt idx="560">
                  <c:v>-8.3544441113125451E-3</c:v>
                </c:pt>
                <c:pt idx="561">
                  <c:v>-8.3626996427054543E-3</c:v>
                </c:pt>
                <c:pt idx="562">
                  <c:v>-8.3705827441107137E-3</c:v>
                </c:pt>
                <c:pt idx="563">
                  <c:v>-8.3946665499787486E-3</c:v>
                </c:pt>
                <c:pt idx="564">
                  <c:v>-8.4264472422582188E-3</c:v>
                </c:pt>
                <c:pt idx="565">
                  <c:v>-8.4275645322211684E-3</c:v>
                </c:pt>
                <c:pt idx="566">
                  <c:v>-8.4285576788549008E-3</c:v>
                </c:pt>
                <c:pt idx="567">
                  <c:v>-8.4679111142165874E-3</c:v>
                </c:pt>
                <c:pt idx="568">
                  <c:v>-8.4700215508132712E-3</c:v>
                </c:pt>
                <c:pt idx="569">
                  <c:v>-8.5114854227716415E-3</c:v>
                </c:pt>
                <c:pt idx="570">
                  <c:v>-8.6617609227884283E-3</c:v>
                </c:pt>
                <c:pt idx="571">
                  <c:v>-8.6649886493480616E-3</c:v>
                </c:pt>
                <c:pt idx="572">
                  <c:v>-8.6687750208891707E-3</c:v>
                </c:pt>
                <c:pt idx="573">
                  <c:v>-8.6687750208891707E-3</c:v>
                </c:pt>
                <c:pt idx="574">
                  <c:v>-8.6688370925537793E-3</c:v>
                </c:pt>
                <c:pt idx="575">
                  <c:v>-8.6757891189899131E-3</c:v>
                </c:pt>
                <c:pt idx="576">
                  <c:v>-8.6758511906545217E-3</c:v>
                </c:pt>
                <c:pt idx="577">
                  <c:v>-8.6759132623191286E-3</c:v>
                </c:pt>
                <c:pt idx="578">
                  <c:v>-8.6910587484835631E-3</c:v>
                </c:pt>
                <c:pt idx="579">
                  <c:v>-8.6911208201481717E-3</c:v>
                </c:pt>
                <c:pt idx="580">
                  <c:v>-8.7440679500590847E-3</c:v>
                </c:pt>
                <c:pt idx="581">
                  <c:v>-8.7441300217236933E-3</c:v>
                </c:pt>
                <c:pt idx="582">
                  <c:v>-8.7646757427090535E-3</c:v>
                </c:pt>
                <c:pt idx="583">
                  <c:v>-8.7647378143736621E-3</c:v>
                </c:pt>
                <c:pt idx="584">
                  <c:v>-8.783980030402247E-3</c:v>
                </c:pt>
                <c:pt idx="585">
                  <c:v>-8.7872077569618803E-3</c:v>
                </c:pt>
                <c:pt idx="586">
                  <c:v>-8.7880767602663973E-3</c:v>
                </c:pt>
                <c:pt idx="587">
                  <c:v>-8.7911803434968135E-3</c:v>
                </c:pt>
                <c:pt idx="588">
                  <c:v>-8.7911803434968135E-3</c:v>
                </c:pt>
                <c:pt idx="589">
                  <c:v>-8.7944080700564468E-3</c:v>
                </c:pt>
                <c:pt idx="590">
                  <c:v>-8.7944080700564468E-3</c:v>
                </c:pt>
                <c:pt idx="591">
                  <c:v>-8.8078155496118474E-3</c:v>
                </c:pt>
                <c:pt idx="592">
                  <c:v>-8.807877621276456E-3</c:v>
                </c:pt>
                <c:pt idx="593">
                  <c:v>-8.8079396929410646E-3</c:v>
                </c:pt>
                <c:pt idx="594">
                  <c:v>-9.182231830529344E-3</c:v>
                </c:pt>
                <c:pt idx="595">
                  <c:v>-9.2187299693190471E-3</c:v>
                </c:pt>
                <c:pt idx="596">
                  <c:v>-9.5001628966532529E-3</c:v>
                </c:pt>
                <c:pt idx="597">
                  <c:v>-9.5274744290809212E-3</c:v>
                </c:pt>
                <c:pt idx="598">
                  <c:v>-9.5428682019037883E-3</c:v>
                </c:pt>
                <c:pt idx="599">
                  <c:v>-9.5429302735683969E-3</c:v>
                </c:pt>
                <c:pt idx="600">
                  <c:v>-9.5475235767494143E-3</c:v>
                </c:pt>
                <c:pt idx="601">
                  <c:v>-9.5475856484140229E-3</c:v>
                </c:pt>
                <c:pt idx="602">
                  <c:v>-9.56335185122454E-3</c:v>
                </c:pt>
                <c:pt idx="603">
                  <c:v>-9.5634139228891486E-3</c:v>
                </c:pt>
                <c:pt idx="604">
                  <c:v>-9.9134360396155672E-3</c:v>
                </c:pt>
                <c:pt idx="605">
                  <c:v>-9.9154844045476424E-3</c:v>
                </c:pt>
                <c:pt idx="606">
                  <c:v>-9.915546476212251E-3</c:v>
                </c:pt>
                <c:pt idx="607">
                  <c:v>-9.9156085478768596E-3</c:v>
                </c:pt>
                <c:pt idx="608">
                  <c:v>-9.9156706195414682E-3</c:v>
                </c:pt>
                <c:pt idx="609">
                  <c:v>-9.9193949194179686E-3</c:v>
                </c:pt>
                <c:pt idx="610">
                  <c:v>-9.9204501377163096E-3</c:v>
                </c:pt>
                <c:pt idx="611">
                  <c:v>-9.9205122093809182E-3</c:v>
                </c:pt>
                <c:pt idx="612">
                  <c:v>-9.9274642358170521E-3</c:v>
                </c:pt>
                <c:pt idx="613">
                  <c:v>-1.0299521793479432E-2</c:v>
                </c:pt>
                <c:pt idx="614">
                  <c:v>-1.0299521793479432E-2</c:v>
                </c:pt>
                <c:pt idx="615">
                  <c:v>-1.0299583865144039E-2</c:v>
                </c:pt>
                <c:pt idx="616">
                  <c:v>-1.0299645936808648E-2</c:v>
                </c:pt>
                <c:pt idx="617">
                  <c:v>-1.0299645936808648E-2</c:v>
                </c:pt>
                <c:pt idx="618">
                  <c:v>-1.0323419384353641E-2</c:v>
                </c:pt>
                <c:pt idx="619">
                  <c:v>-1.0323419384353641E-2</c:v>
                </c:pt>
                <c:pt idx="620">
                  <c:v>-1.032348145601825E-2</c:v>
                </c:pt>
                <c:pt idx="621">
                  <c:v>-1.032348145601825E-2</c:v>
                </c:pt>
                <c:pt idx="622">
                  <c:v>-1.032348145601825E-2</c:v>
                </c:pt>
                <c:pt idx="623">
                  <c:v>-1.032348145601825E-2</c:v>
                </c:pt>
                <c:pt idx="624">
                  <c:v>-1.0323543527682858E-2</c:v>
                </c:pt>
                <c:pt idx="625">
                  <c:v>-1.0323543527682858E-2</c:v>
                </c:pt>
                <c:pt idx="626">
                  <c:v>-1.0323543527682858E-2</c:v>
                </c:pt>
                <c:pt idx="627">
                  <c:v>-1.0323543527682858E-2</c:v>
                </c:pt>
                <c:pt idx="628">
                  <c:v>-1.0323605599347467E-2</c:v>
                </c:pt>
                <c:pt idx="629">
                  <c:v>-1.0323667671012076E-2</c:v>
                </c:pt>
                <c:pt idx="630">
                  <c:v>-1.0323729742676683E-2</c:v>
                </c:pt>
                <c:pt idx="631">
                  <c:v>-1.0327826472540833E-2</c:v>
                </c:pt>
                <c:pt idx="632">
                  <c:v>-1.0327888544205441E-2</c:v>
                </c:pt>
                <c:pt idx="633">
                  <c:v>-1.032795061587005E-2</c:v>
                </c:pt>
                <c:pt idx="634">
                  <c:v>-1.0328012687534659E-2</c:v>
                </c:pt>
                <c:pt idx="635">
                  <c:v>-1.0351475776756611E-2</c:v>
                </c:pt>
                <c:pt idx="636">
                  <c:v>-1.0351475776756611E-2</c:v>
                </c:pt>
                <c:pt idx="637">
                  <c:v>-1.035153784842122E-2</c:v>
                </c:pt>
                <c:pt idx="638">
                  <c:v>-1.035153784842122E-2</c:v>
                </c:pt>
                <c:pt idx="639">
                  <c:v>-1.0351599920085826E-2</c:v>
                </c:pt>
                <c:pt idx="640">
                  <c:v>-1.0351599920085826E-2</c:v>
                </c:pt>
                <c:pt idx="641">
                  <c:v>-1.0352593066719561E-2</c:v>
                </c:pt>
                <c:pt idx="642">
                  <c:v>-1.0352655138384169E-2</c:v>
                </c:pt>
                <c:pt idx="643">
                  <c:v>-1.0362152103069245E-2</c:v>
                </c:pt>
                <c:pt idx="644">
                  <c:v>-1.0362152103069245E-2</c:v>
                </c:pt>
                <c:pt idx="645">
                  <c:v>-1.0362214174733852E-2</c:v>
                </c:pt>
                <c:pt idx="646">
                  <c:v>-1.0362214174733852E-2</c:v>
                </c:pt>
                <c:pt idx="647">
                  <c:v>-1.0362276246398461E-2</c:v>
                </c:pt>
                <c:pt idx="648">
                  <c:v>-1.0362276246398461E-2</c:v>
                </c:pt>
                <c:pt idx="649">
                  <c:v>-1.0671827637800243E-2</c:v>
                </c:pt>
                <c:pt idx="650">
                  <c:v>-1.0671827637800243E-2</c:v>
                </c:pt>
                <c:pt idx="651">
                  <c:v>-1.0671889709464852E-2</c:v>
                </c:pt>
                <c:pt idx="652">
                  <c:v>-1.0671889709464852E-2</c:v>
                </c:pt>
                <c:pt idx="653">
                  <c:v>-1.067716580095656E-2</c:v>
                </c:pt>
                <c:pt idx="654">
                  <c:v>-1.0737251172297433E-2</c:v>
                </c:pt>
                <c:pt idx="655">
                  <c:v>-1.0737251172297433E-2</c:v>
                </c:pt>
                <c:pt idx="656">
                  <c:v>-1.0737375315626648E-2</c:v>
                </c:pt>
                <c:pt idx="657">
                  <c:v>-1.0737375315626648E-2</c:v>
                </c:pt>
                <c:pt idx="658">
                  <c:v>-1.0768411147930819E-2</c:v>
                </c:pt>
                <c:pt idx="659">
                  <c:v>-1.104624391871774E-2</c:v>
                </c:pt>
                <c:pt idx="660">
                  <c:v>-1.1077031464363476E-2</c:v>
                </c:pt>
                <c:pt idx="661">
                  <c:v>-1.1078086682661817E-2</c:v>
                </c:pt>
                <c:pt idx="662">
                  <c:v>-1.1104653355114185E-2</c:v>
                </c:pt>
                <c:pt idx="663">
                  <c:v>-1.1104715426778794E-2</c:v>
                </c:pt>
                <c:pt idx="664">
                  <c:v>-1.1104777498443403E-2</c:v>
                </c:pt>
                <c:pt idx="665">
                  <c:v>-1.1107694866679995E-2</c:v>
                </c:pt>
                <c:pt idx="666">
                  <c:v>-1.1107756938344603E-2</c:v>
                </c:pt>
                <c:pt idx="667">
                  <c:v>-1.1107819010009212E-2</c:v>
                </c:pt>
                <c:pt idx="668">
                  <c:v>-1.110788108167382E-2</c:v>
                </c:pt>
                <c:pt idx="669">
                  <c:v>-1.1142827428848314E-2</c:v>
                </c:pt>
                <c:pt idx="670">
                  <c:v>-1.1519354146362494E-2</c:v>
                </c:pt>
                <c:pt idx="671">
                  <c:v>-1.1520409364660835E-2</c:v>
                </c:pt>
                <c:pt idx="672">
                  <c:v>-1.1866148536529279E-2</c:v>
                </c:pt>
                <c:pt idx="673">
                  <c:v>-1.1866210608193888E-2</c:v>
                </c:pt>
                <c:pt idx="674">
                  <c:v>-1.1866272679858495E-2</c:v>
                </c:pt>
                <c:pt idx="675">
                  <c:v>-1.1882659599315096E-2</c:v>
                </c:pt>
                <c:pt idx="676">
                  <c:v>-1.1882659599315096E-2</c:v>
                </c:pt>
                <c:pt idx="677">
                  <c:v>-1.1882721670979705E-2</c:v>
                </c:pt>
                <c:pt idx="678">
                  <c:v>-1.1882721670979705E-2</c:v>
                </c:pt>
                <c:pt idx="679">
                  <c:v>-1.1882783742644313E-2</c:v>
                </c:pt>
                <c:pt idx="680">
                  <c:v>-1.1882845814308922E-2</c:v>
                </c:pt>
                <c:pt idx="681">
                  <c:v>-1.1883714817613439E-2</c:v>
                </c:pt>
                <c:pt idx="682">
                  <c:v>-1.188477003591178E-2</c:v>
                </c:pt>
                <c:pt idx="683">
                  <c:v>-1.1884832107576388E-2</c:v>
                </c:pt>
                <c:pt idx="684">
                  <c:v>-1.1884832107576388E-2</c:v>
                </c:pt>
                <c:pt idx="685">
                  <c:v>-1.1884832107576388E-2</c:v>
                </c:pt>
                <c:pt idx="686">
                  <c:v>-1.1905439900226357E-2</c:v>
                </c:pt>
                <c:pt idx="687">
                  <c:v>-1.2233178289358384E-2</c:v>
                </c:pt>
                <c:pt idx="688">
                  <c:v>-1.2247516843882908E-2</c:v>
                </c:pt>
                <c:pt idx="689">
                  <c:v>-1.2247578915547517E-2</c:v>
                </c:pt>
                <c:pt idx="690">
                  <c:v>-1.2247640987212125E-2</c:v>
                </c:pt>
                <c:pt idx="691">
                  <c:v>-1.2247703058876734E-2</c:v>
                </c:pt>
                <c:pt idx="692">
                  <c:v>-1.2247765130541342E-2</c:v>
                </c:pt>
                <c:pt idx="693">
                  <c:v>-1.2247827202205951E-2</c:v>
                </c:pt>
                <c:pt idx="694">
                  <c:v>-1.3040978932571296E-2</c:v>
                </c:pt>
                <c:pt idx="695">
                  <c:v>-1.3040978932571296E-2</c:v>
                </c:pt>
                <c:pt idx="696">
                  <c:v>-1.3040978932571296E-2</c:v>
                </c:pt>
                <c:pt idx="697">
                  <c:v>-1.3041041004235905E-2</c:v>
                </c:pt>
                <c:pt idx="698">
                  <c:v>-1.3041041004235905E-2</c:v>
                </c:pt>
                <c:pt idx="699">
                  <c:v>-1.3041041004235905E-2</c:v>
                </c:pt>
                <c:pt idx="700">
                  <c:v>-1.3442955032574894E-2</c:v>
                </c:pt>
                <c:pt idx="701">
                  <c:v>-1.3442955032574894E-2</c:v>
                </c:pt>
                <c:pt idx="702">
                  <c:v>-1.3442955032574894E-2</c:v>
                </c:pt>
                <c:pt idx="703">
                  <c:v>-1.3698566147432031E-2</c:v>
                </c:pt>
                <c:pt idx="704">
                  <c:v>-1.3698628219096639E-2</c:v>
                </c:pt>
                <c:pt idx="705">
                  <c:v>-1.3738664442769017E-2</c:v>
                </c:pt>
                <c:pt idx="706">
                  <c:v>-1.3738726514433626E-2</c:v>
                </c:pt>
                <c:pt idx="707">
                  <c:v>-1.3781742178007204E-2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1E-44B5-992A-D54DAC28200D}"/>
            </c:ext>
          </c:extLst>
        </c:ser>
        <c:ser>
          <c:idx val="8"/>
          <c:order val="6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1E-44B5-992A-D54DAC28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68600"/>
        <c:axId val="1"/>
      </c:scatterChart>
      <c:valAx>
        <c:axId val="84686860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693409742120347"/>
              <c:y val="0.9189217564020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2E-3"/>
          <c:min val="-1.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1633237822349575E-3"/>
              <c:y val="0.38438564548800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68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335243553008595"/>
          <c:y val="0.91291543512015949"/>
          <c:w val="0.7091690544412607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HW Vir - O-C Diagr.</a:t>
            </a:r>
          </a:p>
        </c:rich>
      </c:tx>
      <c:layout>
        <c:manualLayout>
          <c:xMode val="edge"/>
          <c:yMode val="edge"/>
          <c:x val="0.39069141040021615"/>
          <c:y val="1.1764705882352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15854206969406E-2"/>
          <c:y val="9.4117647058823528E-2"/>
          <c:w val="0.88293431751801443"/>
          <c:h val="0.778823529411764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2'!$H$21:$H$701</c:f>
              <c:numCache>
                <c:formatCode>General</c:formatCode>
                <c:ptCount val="681"/>
                <c:pt idx="161">
                  <c:v>-3.6020628031110391E-3</c:v>
                </c:pt>
                <c:pt idx="212">
                  <c:v>-1.4647806965513155E-3</c:v>
                </c:pt>
                <c:pt idx="333">
                  <c:v>-4.3486065987963229E-3</c:v>
                </c:pt>
                <c:pt idx="334">
                  <c:v>-3.4706098958849907E-3</c:v>
                </c:pt>
                <c:pt idx="335">
                  <c:v>-3.2276587007800117E-3</c:v>
                </c:pt>
                <c:pt idx="336">
                  <c:v>-4.9949854001170024E-3</c:v>
                </c:pt>
                <c:pt idx="337">
                  <c:v>-4.7053939997567795E-3</c:v>
                </c:pt>
                <c:pt idx="338">
                  <c:v>-4.4624428046518005E-3</c:v>
                </c:pt>
                <c:pt idx="339">
                  <c:v>-4.9391227003070526E-3</c:v>
                </c:pt>
                <c:pt idx="340">
                  <c:v>-4.4158025993965566E-3</c:v>
                </c:pt>
                <c:pt idx="341">
                  <c:v>-2.6403087977087125E-3</c:v>
                </c:pt>
                <c:pt idx="342">
                  <c:v>-3.5844461017404683E-3</c:v>
                </c:pt>
                <c:pt idx="343">
                  <c:v>-4.3040771997766569E-3</c:v>
                </c:pt>
                <c:pt idx="344">
                  <c:v>-4.3414949032012373E-3</c:v>
                </c:pt>
                <c:pt idx="345">
                  <c:v>-4.0611259973957203E-3</c:v>
                </c:pt>
                <c:pt idx="346">
                  <c:v>-3.8181747950147837E-3</c:v>
                </c:pt>
                <c:pt idx="347">
                  <c:v>-4.53780590032693E-3</c:v>
                </c:pt>
                <c:pt idx="348">
                  <c:v>-3.2948546941042878E-3</c:v>
                </c:pt>
                <c:pt idx="349">
                  <c:v>-4.5285833984962665E-3</c:v>
                </c:pt>
                <c:pt idx="350">
                  <c:v>-3.2389919942943379E-3</c:v>
                </c:pt>
                <c:pt idx="351">
                  <c:v>-4.9960407995968126E-3</c:v>
                </c:pt>
                <c:pt idx="352">
                  <c:v>-4.7156718937912956E-3</c:v>
                </c:pt>
                <c:pt idx="353">
                  <c:v>-4.7530896044918336E-3</c:v>
                </c:pt>
                <c:pt idx="354">
                  <c:v>-4.4727206986863166E-3</c:v>
                </c:pt>
                <c:pt idx="355">
                  <c:v>-4.3609953063423745E-3</c:v>
                </c:pt>
                <c:pt idx="356">
                  <c:v>-5.875092901987955E-3</c:v>
                </c:pt>
                <c:pt idx="357">
                  <c:v>-4.59472399961669E-3</c:v>
                </c:pt>
                <c:pt idx="358">
                  <c:v>-4.1088215948548168E-3</c:v>
                </c:pt>
                <c:pt idx="360">
                  <c:v>-3.5855015012202784E-3</c:v>
                </c:pt>
                <c:pt idx="361">
                  <c:v>-4.5388612998067401E-3</c:v>
                </c:pt>
                <c:pt idx="362">
                  <c:v>-4.5762789959553629E-3</c:v>
                </c:pt>
                <c:pt idx="363">
                  <c:v>-4.2959100974258035E-3</c:v>
                </c:pt>
                <c:pt idx="364">
                  <c:v>-4.4737760981661268E-3</c:v>
                </c:pt>
                <c:pt idx="365">
                  <c:v>-4.3994684019708075E-3</c:v>
                </c:pt>
                <c:pt idx="366">
                  <c:v>-5.2318802991067059E-3</c:v>
                </c:pt>
                <c:pt idx="367">
                  <c:v>-4.9515114005771466E-3</c:v>
                </c:pt>
                <c:pt idx="368">
                  <c:v>-4.70856019819621E-3</c:v>
                </c:pt>
                <c:pt idx="369">
                  <c:v>-4.157572599069681E-3</c:v>
                </c:pt>
                <c:pt idx="370">
                  <c:v>-4.8679812025511637E-3</c:v>
                </c:pt>
                <c:pt idx="372">
                  <c:v>-3.3072434016503394E-3</c:v>
                </c:pt>
                <c:pt idx="373">
                  <c:v>-4.6250300001702271E-3</c:v>
                </c:pt>
                <c:pt idx="374">
                  <c:v>-5.3446610982064158E-3</c:v>
                </c:pt>
                <c:pt idx="375">
                  <c:v>-5.0642921996768564E-3</c:v>
                </c:pt>
                <c:pt idx="376">
                  <c:v>-5.8213410011376254E-3</c:v>
                </c:pt>
                <c:pt idx="377">
                  <c:v>-3.5317496003699489E-3</c:v>
                </c:pt>
                <c:pt idx="378">
                  <c:v>-4.9525668000569567E-3</c:v>
                </c:pt>
                <c:pt idx="379">
                  <c:v>-3.9899844996398315E-3</c:v>
                </c:pt>
                <c:pt idx="380">
                  <c:v>-4.7096155976760201E-3</c:v>
                </c:pt>
                <c:pt idx="381">
                  <c:v>-4.3923566990997642E-3</c:v>
                </c:pt>
                <c:pt idx="382">
                  <c:v>-5.1119877971359529E-3</c:v>
                </c:pt>
                <c:pt idx="383">
                  <c:v>-4.579445201670751E-3</c:v>
                </c:pt>
                <c:pt idx="384">
                  <c:v>-4.299076295865234E-3</c:v>
                </c:pt>
                <c:pt idx="385">
                  <c:v>-6.2339911019080319E-3</c:v>
                </c:pt>
                <c:pt idx="386">
                  <c:v>-4.4677198020508513E-3</c:v>
                </c:pt>
                <c:pt idx="387">
                  <c:v>-5.4584973040618934E-3</c:v>
                </c:pt>
                <c:pt idx="388">
                  <c:v>-5.4492748022312298E-3</c:v>
                </c:pt>
                <c:pt idx="389">
                  <c:v>-6.1689059002674185E-3</c:v>
                </c:pt>
                <c:pt idx="390">
                  <c:v>-4.870092001510784E-3</c:v>
                </c:pt>
                <c:pt idx="393">
                  <c:v>-3.6271407952881418E-3</c:v>
                </c:pt>
                <c:pt idx="397">
                  <c:v>-3.8608695031143725E-3</c:v>
                </c:pt>
                <c:pt idx="398">
                  <c:v>-4.5805006011505611E-3</c:v>
                </c:pt>
                <c:pt idx="399">
                  <c:v>-6.8142293021082878E-3</c:v>
                </c:pt>
                <c:pt idx="400">
                  <c:v>-5.5338603997370228E-3</c:v>
                </c:pt>
                <c:pt idx="401">
                  <c:v>-4.8050067998701707E-3</c:v>
                </c:pt>
                <c:pt idx="402">
                  <c:v>-5.5246379051823169E-3</c:v>
                </c:pt>
                <c:pt idx="403">
                  <c:v>-5.7025038986466825E-3</c:v>
                </c:pt>
                <c:pt idx="404">
                  <c:v>-5.4595526962657459E-3</c:v>
                </c:pt>
                <c:pt idx="405">
                  <c:v>-5.1791837977361865E-3</c:v>
                </c:pt>
                <c:pt idx="406">
                  <c:v>-4.2166014973190613E-3</c:v>
                </c:pt>
                <c:pt idx="407">
                  <c:v>-5.6932814040919766E-3</c:v>
                </c:pt>
                <c:pt idx="408">
                  <c:v>-5.1048760942649096E-3</c:v>
                </c:pt>
                <c:pt idx="409">
                  <c:v>-3.5815560040646233E-3</c:v>
                </c:pt>
                <c:pt idx="410">
                  <c:v>-6.3386047986568883E-3</c:v>
                </c:pt>
                <c:pt idx="411">
                  <c:v>-6.4606080995872617E-3</c:v>
                </c:pt>
                <c:pt idx="412">
                  <c:v>-4.3465202979859896E-3</c:v>
                </c:pt>
                <c:pt idx="413">
                  <c:v>-4.5802489985362627E-3</c:v>
                </c:pt>
                <c:pt idx="414">
                  <c:v>-5.3372977999970317E-3</c:v>
                </c:pt>
                <c:pt idx="415">
                  <c:v>-4.0569288976257667E-3</c:v>
                </c:pt>
                <c:pt idx="416">
                  <c:v>-5.2906576020177454E-3</c:v>
                </c:pt>
                <c:pt idx="417">
                  <c:v>-5.5243862952920608E-3</c:v>
                </c:pt>
                <c:pt idx="418">
                  <c:v>-5.225572400377132E-3</c:v>
                </c:pt>
                <c:pt idx="419">
                  <c:v>-6.1697096971329302E-3</c:v>
                </c:pt>
                <c:pt idx="420">
                  <c:v>-4.8242556003970094E-3</c:v>
                </c:pt>
                <c:pt idx="421">
                  <c:v>-4.8150330985663459E-3</c:v>
                </c:pt>
                <c:pt idx="422">
                  <c:v>-5.5346641966025345E-3</c:v>
                </c:pt>
                <c:pt idx="423">
                  <c:v>-5.2917129942215979E-3</c:v>
                </c:pt>
                <c:pt idx="424">
                  <c:v>-5.7683929044287652E-3</c:v>
                </c:pt>
                <c:pt idx="425">
                  <c:v>-5.2358502944116481E-3</c:v>
                </c:pt>
                <c:pt idx="426">
                  <c:v>-3.6474450025707483E-3</c:v>
                </c:pt>
                <c:pt idx="427">
                  <c:v>-6.638222504989244E-3</c:v>
                </c:pt>
                <c:pt idx="428">
                  <c:v>-4.3578535987762734E-3</c:v>
                </c:pt>
                <c:pt idx="429">
                  <c:v>-5.573137299506925E-3</c:v>
                </c:pt>
                <c:pt idx="430">
                  <c:v>-5.0031770006171428E-3</c:v>
                </c:pt>
                <c:pt idx="431">
                  <c:v>-5.0405947040417232E-3</c:v>
                </c:pt>
                <c:pt idx="432">
                  <c:v>-5.4706343944417313E-3</c:v>
                </c:pt>
                <c:pt idx="433">
                  <c:v>-5.9847320007975213E-3</c:v>
                </c:pt>
                <c:pt idx="434">
                  <c:v>-4.3589089982560836E-3</c:v>
                </c:pt>
                <c:pt idx="435">
                  <c:v>-4.8171439048019238E-3</c:v>
                </c:pt>
                <c:pt idx="436">
                  <c:v>-5.237961100647226E-3</c:v>
                </c:pt>
                <c:pt idx="437">
                  <c:v>-4.9950098982662894E-3</c:v>
                </c:pt>
                <c:pt idx="438">
                  <c:v>-4.4624673028010875E-3</c:v>
                </c:pt>
                <c:pt idx="439">
                  <c:v>-4.453244800970424E-3</c:v>
                </c:pt>
                <c:pt idx="440">
                  <c:v>-5.929924693191424E-3</c:v>
                </c:pt>
                <c:pt idx="441">
                  <c:v>-4.3973821011604741E-3</c:v>
                </c:pt>
                <c:pt idx="443">
                  <c:v>-5.3507418997469358E-3</c:v>
                </c:pt>
                <c:pt idx="444">
                  <c:v>-4.7623365971958265E-3</c:v>
                </c:pt>
                <c:pt idx="449">
                  <c:v>-4.6880289010005072E-3</c:v>
                </c:pt>
                <c:pt idx="450">
                  <c:v>-5.4076599990366958E-3</c:v>
                </c:pt>
                <c:pt idx="451">
                  <c:v>-5.6413886995869689E-3</c:v>
                </c:pt>
                <c:pt idx="452">
                  <c:v>-4.3517972953850403E-3</c:v>
                </c:pt>
                <c:pt idx="453">
                  <c:v>-6.1088460934115574E-3</c:v>
                </c:pt>
                <c:pt idx="454">
                  <c:v>-5.2112183038843796E-3</c:v>
                </c:pt>
                <c:pt idx="455">
                  <c:v>-5.2682671012007631E-3</c:v>
                </c:pt>
                <c:pt idx="456">
                  <c:v>-5.3280826541595161E-3</c:v>
                </c:pt>
                <c:pt idx="457">
                  <c:v>-5.7449469968560152E-3</c:v>
                </c:pt>
                <c:pt idx="458">
                  <c:v>-5.5019958017510362E-3</c:v>
                </c:pt>
                <c:pt idx="459">
                  <c:v>-5.9320354994270019E-3</c:v>
                </c:pt>
                <c:pt idx="460">
                  <c:v>-5.1565417015808634E-3</c:v>
                </c:pt>
                <c:pt idx="461">
                  <c:v>-4.6332216006703675E-3</c:v>
                </c:pt>
                <c:pt idx="463">
                  <c:v>-4.5773589008604176E-3</c:v>
                </c:pt>
                <c:pt idx="464">
                  <c:v>-5.1681363984243944E-3</c:v>
                </c:pt>
                <c:pt idx="465">
                  <c:v>-6.3354630983667448E-3</c:v>
                </c:pt>
                <c:pt idx="466">
                  <c:v>-6.8121430012979545E-3</c:v>
                </c:pt>
                <c:pt idx="467">
                  <c:v>-6.513329099107068E-3</c:v>
                </c:pt>
                <c:pt idx="468">
                  <c:v>-5.1655126007972285E-3</c:v>
                </c:pt>
                <c:pt idx="469">
                  <c:v>-3.8666987020405941E-3</c:v>
                </c:pt>
                <c:pt idx="471">
                  <c:v>-4.7457507971557789E-3</c:v>
                </c:pt>
                <c:pt idx="472">
                  <c:v>-6.4653818990336731E-3</c:v>
                </c:pt>
                <c:pt idx="473">
                  <c:v>-7.4095191957894713E-3</c:v>
                </c:pt>
                <c:pt idx="474">
                  <c:v>-6.2885713050491177E-3</c:v>
                </c:pt>
                <c:pt idx="475">
                  <c:v>-5.4105746021377854E-3</c:v>
                </c:pt>
                <c:pt idx="476">
                  <c:v>-5.868809501407668E-3</c:v>
                </c:pt>
                <c:pt idx="477">
                  <c:v>-6.34548939706292E-3</c:v>
                </c:pt>
                <c:pt idx="478">
                  <c:v>-7.0558980005444027E-3</c:v>
                </c:pt>
                <c:pt idx="479">
                  <c:v>-5.7663065963424742E-3</c:v>
                </c:pt>
                <c:pt idx="480">
                  <c:v>-6.1686788030783646E-3</c:v>
                </c:pt>
                <c:pt idx="481">
                  <c:v>-5.8790873954421841E-3</c:v>
                </c:pt>
                <c:pt idx="482">
                  <c:v>-5.6361362003372051E-3</c:v>
                </c:pt>
                <c:pt idx="483">
                  <c:v>-7.0303413012879901E-3</c:v>
                </c:pt>
                <c:pt idx="489">
                  <c:v>-5.1075636001769453E-3</c:v>
                </c:pt>
                <c:pt idx="494">
                  <c:v>-6.4409050974063575E-3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8F-4436-84FE-9A038D5EDFE9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2'!$I$21:$I$701</c:f>
              <c:numCache>
                <c:formatCode>General</c:formatCode>
                <c:ptCount val="681"/>
                <c:pt idx="52">
                  <c:v>-1.7791005011531524E-3</c:v>
                </c:pt>
                <c:pt idx="53">
                  <c:v>-1.4987316026235931E-3</c:v>
                </c:pt>
                <c:pt idx="54">
                  <c:v>-1.5361492987722158E-3</c:v>
                </c:pt>
                <c:pt idx="55">
                  <c:v>-3.2557804006501101E-3</c:v>
                </c:pt>
                <c:pt idx="56">
                  <c:v>-1.282920129597187E-5</c:v>
                </c:pt>
                <c:pt idx="57">
                  <c:v>-2.237335400423035E-3</c:v>
                </c:pt>
                <c:pt idx="58">
                  <c:v>-1.9569665018934757E-3</c:v>
                </c:pt>
                <c:pt idx="59">
                  <c:v>-1.1906951986020431E-3</c:v>
                </c:pt>
                <c:pt idx="60">
                  <c:v>-1.6489301051478833E-3</c:v>
                </c:pt>
                <c:pt idx="61">
                  <c:v>-3.0046620959183201E-3</c:v>
                </c:pt>
                <c:pt idx="62">
                  <c:v>-2.0046620993525721E-3</c:v>
                </c:pt>
                <c:pt idx="63">
                  <c:v>-1.7242932008230127E-3</c:v>
                </c:pt>
                <c:pt idx="64">
                  <c:v>-1.4813419984420761E-3</c:v>
                </c:pt>
                <c:pt idx="65">
                  <c:v>-2.2383907999028452E-3</c:v>
                </c:pt>
                <c:pt idx="66">
                  <c:v>-1.9580219013732858E-3</c:v>
                </c:pt>
                <c:pt idx="67">
                  <c:v>-3.7150706993998028E-3</c:v>
                </c:pt>
                <c:pt idx="68">
                  <c:v>-2.1266653930069879E-3</c:v>
                </c:pt>
                <c:pt idx="69">
                  <c:v>-2.3045314010232687E-3</c:v>
                </c:pt>
                <c:pt idx="70">
                  <c:v>-2.7812112966785207E-3</c:v>
                </c:pt>
                <c:pt idx="71">
                  <c:v>-1.5382600977318361E-3</c:v>
                </c:pt>
                <c:pt idx="72">
                  <c:v>-2.7253485968685709E-3</c:v>
                </c:pt>
                <c:pt idx="73">
                  <c:v>-2.4823974017635919E-3</c:v>
                </c:pt>
                <c:pt idx="74">
                  <c:v>-6.0440069501055405E-4</c:v>
                </c:pt>
                <c:pt idx="75">
                  <c:v>-1.4275901048677042E-3</c:v>
                </c:pt>
                <c:pt idx="76">
                  <c:v>-2.1253583981888369E-3</c:v>
                </c:pt>
                <c:pt idx="77">
                  <c:v>-5.472310003824532E-4</c:v>
                </c:pt>
                <c:pt idx="78">
                  <c:v>-1.2484171020332724E-3</c:v>
                </c:pt>
                <c:pt idx="79">
                  <c:v>-1.6041491035139188E-3</c:v>
                </c:pt>
                <c:pt idx="80">
                  <c:v>-1.4924237038940191E-3</c:v>
                </c:pt>
                <c:pt idx="81">
                  <c:v>-2.4273384988191538E-3</c:v>
                </c:pt>
                <c:pt idx="82">
                  <c:v>-1.3622533006127924E-3</c:v>
                </c:pt>
                <c:pt idx="83">
                  <c:v>-3.0818844024906866E-3</c:v>
                </c:pt>
                <c:pt idx="84">
                  <c:v>-2.3063906046445481E-3</c:v>
                </c:pt>
                <c:pt idx="85">
                  <c:v>-5.3089679568074644E-4</c:v>
                </c:pt>
                <c:pt idx="86">
                  <c:v>-3.662122595414985E-3</c:v>
                </c:pt>
                <c:pt idx="87">
                  <c:v>-2.1762202013633214E-3</c:v>
                </c:pt>
                <c:pt idx="88">
                  <c:v>1.0414869757369161E-4</c:v>
                </c:pt>
                <c:pt idx="89">
                  <c:v>-1.6154824043042026E-3</c:v>
                </c:pt>
                <c:pt idx="90">
                  <c:v>-1.1295799995423295E-3</c:v>
                </c:pt>
                <c:pt idx="91">
                  <c:v>1.6001139738364145E-4</c:v>
                </c:pt>
                <c:pt idx="92">
                  <c:v>-2.5596197010600008E-3</c:v>
                </c:pt>
                <c:pt idx="93">
                  <c:v>-7.3717303166631609E-5</c:v>
                </c:pt>
                <c:pt idx="94">
                  <c:v>-1.7933483977685682E-3</c:v>
                </c:pt>
                <c:pt idx="95">
                  <c:v>-2.2982235022936948E-3</c:v>
                </c:pt>
                <c:pt idx="96">
                  <c:v>-2.7749033979489468E-3</c:v>
                </c:pt>
                <c:pt idx="97">
                  <c:v>-3.4945345032610931E-3</c:v>
                </c:pt>
                <c:pt idx="100">
                  <c:v>-2.7282631999696605E-3</c:v>
                </c:pt>
                <c:pt idx="101">
                  <c:v>-1.4853120010229759E-3</c:v>
                </c:pt>
                <c:pt idx="102">
                  <c:v>-2.9619919005199336E-3</c:v>
                </c:pt>
                <c:pt idx="103">
                  <c:v>-2.719040698138997E-3</c:v>
                </c:pt>
                <c:pt idx="104">
                  <c:v>-2.1864981026737951E-3</c:v>
                </c:pt>
                <c:pt idx="105">
                  <c:v>-2.9061292007099837E-3</c:v>
                </c:pt>
                <c:pt idx="106">
                  <c:v>-5.813376497826539E-3</c:v>
                </c:pt>
                <c:pt idx="107">
                  <c:v>-5.813376497826539E-3</c:v>
                </c:pt>
                <c:pt idx="108">
                  <c:v>-2.2900563999428414E-3</c:v>
                </c:pt>
                <c:pt idx="109">
                  <c:v>-2.2900563999428414E-3</c:v>
                </c:pt>
                <c:pt idx="110">
                  <c:v>-2.486367397068534E-3</c:v>
                </c:pt>
                <c:pt idx="111">
                  <c:v>-2.486367397068534E-3</c:v>
                </c:pt>
                <c:pt idx="112">
                  <c:v>-1.9446022997726686E-3</c:v>
                </c:pt>
                <c:pt idx="113">
                  <c:v>-1.9446022997726686E-3</c:v>
                </c:pt>
                <c:pt idx="114">
                  <c:v>-4.6642334054922685E-3</c:v>
                </c:pt>
                <c:pt idx="115">
                  <c:v>-4.6642334054922685E-3</c:v>
                </c:pt>
                <c:pt idx="116">
                  <c:v>-2.7016511012334377E-3</c:v>
                </c:pt>
                <c:pt idx="117">
                  <c:v>-2.7016511012334377E-3</c:v>
                </c:pt>
                <c:pt idx="118">
                  <c:v>-1.4212821988621727E-3</c:v>
                </c:pt>
                <c:pt idx="119">
                  <c:v>-1.4212821988621727E-3</c:v>
                </c:pt>
                <c:pt idx="120">
                  <c:v>-2.1409133041743189E-3</c:v>
                </c:pt>
                <c:pt idx="121">
                  <c:v>-2.1409133041743189E-3</c:v>
                </c:pt>
                <c:pt idx="122">
                  <c:v>-3.8979621022008359E-3</c:v>
                </c:pt>
                <c:pt idx="123">
                  <c:v>-3.8979621022008359E-3</c:v>
                </c:pt>
                <c:pt idx="124">
                  <c:v>-6.0837069759145379E-4</c:v>
                </c:pt>
                <c:pt idx="125">
                  <c:v>-6.0837069759145379E-4</c:v>
                </c:pt>
                <c:pt idx="126">
                  <c:v>-2.6457884014234878E-3</c:v>
                </c:pt>
                <c:pt idx="127">
                  <c:v>-2.6457884014234878E-3</c:v>
                </c:pt>
                <c:pt idx="128">
                  <c:v>-2.0850506043643691E-3</c:v>
                </c:pt>
                <c:pt idx="129">
                  <c:v>-2.0850506043643691E-3</c:v>
                </c:pt>
                <c:pt idx="130">
                  <c:v>-2.8795171019737609E-3</c:v>
                </c:pt>
                <c:pt idx="131">
                  <c:v>-2.8795171019737609E-3</c:v>
                </c:pt>
                <c:pt idx="132">
                  <c:v>-1.5991481996024959E-3</c:v>
                </c:pt>
                <c:pt idx="133">
                  <c:v>-1.5991481996024959E-3</c:v>
                </c:pt>
                <c:pt idx="134">
                  <c:v>-3.823654398729559E-3</c:v>
                </c:pt>
                <c:pt idx="135">
                  <c:v>-3.823654398729559E-3</c:v>
                </c:pt>
                <c:pt idx="136">
                  <c:v>-2.4782003019936383E-3</c:v>
                </c:pt>
                <c:pt idx="137">
                  <c:v>-2.4782003019936383E-3</c:v>
                </c:pt>
                <c:pt idx="138">
                  <c:v>-2.2352490996127017E-3</c:v>
                </c:pt>
                <c:pt idx="139">
                  <c:v>-2.2352490996127017E-3</c:v>
                </c:pt>
                <c:pt idx="140">
                  <c:v>-2.0025757985422388E-3</c:v>
                </c:pt>
                <c:pt idx="141">
                  <c:v>-2.0025757985422388E-3</c:v>
                </c:pt>
                <c:pt idx="142">
                  <c:v>-3.4792556980391964E-3</c:v>
                </c:pt>
                <c:pt idx="143">
                  <c:v>-3.4792556980391964E-3</c:v>
                </c:pt>
                <c:pt idx="144">
                  <c:v>-3.6571217060554773E-3</c:v>
                </c:pt>
                <c:pt idx="145">
                  <c:v>-3.6571217060554773E-3</c:v>
                </c:pt>
                <c:pt idx="146">
                  <c:v>-3.6012589989695698E-3</c:v>
                </c:pt>
                <c:pt idx="147">
                  <c:v>-3.6012589989695698E-3</c:v>
                </c:pt>
                <c:pt idx="148">
                  <c:v>-2.8349877029540949E-3</c:v>
                </c:pt>
                <c:pt idx="149">
                  <c:v>-2.8349877029540949E-3</c:v>
                </c:pt>
                <c:pt idx="150">
                  <c:v>-3.0687163962284103E-3</c:v>
                </c:pt>
                <c:pt idx="151">
                  <c:v>-3.0687163962284103E-3</c:v>
                </c:pt>
                <c:pt idx="152">
                  <c:v>-3.302445104054641E-3</c:v>
                </c:pt>
                <c:pt idx="153">
                  <c:v>-3.302445104054641E-3</c:v>
                </c:pt>
                <c:pt idx="154">
                  <c:v>-3.9546285988762975E-3</c:v>
                </c:pt>
                <c:pt idx="155">
                  <c:v>-3.5348668025108054E-3</c:v>
                </c:pt>
                <c:pt idx="156">
                  <c:v>-2.5451446999795735E-3</c:v>
                </c:pt>
                <c:pt idx="157">
                  <c:v>-3.4149743005400524E-3</c:v>
                </c:pt>
                <c:pt idx="158">
                  <c:v>-2.8450139943743125E-3</c:v>
                </c:pt>
                <c:pt idx="159">
                  <c:v>-2.8824317050748505E-3</c:v>
                </c:pt>
                <c:pt idx="160">
                  <c:v>-2.8824317050748505E-3</c:v>
                </c:pt>
                <c:pt idx="162">
                  <c:v>-3.1161603983491659E-3</c:v>
                </c:pt>
                <c:pt idx="163">
                  <c:v>-1.8357915032538585E-3</c:v>
                </c:pt>
                <c:pt idx="167">
                  <c:v>-3.1915234940242954E-3</c:v>
                </c:pt>
                <c:pt idx="168">
                  <c:v>-3.4160297072958201E-3</c:v>
                </c:pt>
                <c:pt idx="169">
                  <c:v>-3.1356608014903031E-3</c:v>
                </c:pt>
                <c:pt idx="170">
                  <c:v>-2.8927095991093665E-3</c:v>
                </c:pt>
                <c:pt idx="171">
                  <c:v>-2.6497584040043876E-3</c:v>
                </c:pt>
                <c:pt idx="174">
                  <c:v>-2.8742646027239971E-3</c:v>
                </c:pt>
                <c:pt idx="175">
                  <c:v>-2.5938957041944377E-3</c:v>
                </c:pt>
                <c:pt idx="176">
                  <c:v>-3.3135268022306263E-3</c:v>
                </c:pt>
                <c:pt idx="177">
                  <c:v>-3.0705755998496898E-3</c:v>
                </c:pt>
                <c:pt idx="179">
                  <c:v>-3.3043043003999628E-3</c:v>
                </c:pt>
                <c:pt idx="180">
                  <c:v>-3.0239353945944458E-3</c:v>
                </c:pt>
                <c:pt idx="181">
                  <c:v>-3.0613531052949838E-3</c:v>
                </c:pt>
                <c:pt idx="182">
                  <c:v>-1.7809842029237188E-3</c:v>
                </c:pt>
                <c:pt idx="183">
                  <c:v>-3.8184018994797952E-3</c:v>
                </c:pt>
                <c:pt idx="184">
                  <c:v>-1.2576641020132229E-3</c:v>
                </c:pt>
                <c:pt idx="185">
                  <c:v>-3.0147129000397399E-3</c:v>
                </c:pt>
                <c:pt idx="186">
                  <c:v>-3.0521305961883627E-3</c:v>
                </c:pt>
                <c:pt idx="187">
                  <c:v>-2.7625392031040974E-3</c:v>
                </c:pt>
                <c:pt idx="188">
                  <c:v>-3.5195880045648664E-3</c:v>
                </c:pt>
                <c:pt idx="189">
                  <c:v>-2.2392191021936014E-3</c:v>
                </c:pt>
                <c:pt idx="190">
                  <c:v>-1.9588502036640421E-3</c:v>
                </c:pt>
                <c:pt idx="191">
                  <c:v>-3.6692587964353152E-3</c:v>
                </c:pt>
                <c:pt idx="192">
                  <c:v>-2.1833564023836516E-3</c:v>
                </c:pt>
                <c:pt idx="193">
                  <c:v>-2.6041735982289538E-3</c:v>
                </c:pt>
                <c:pt idx="194">
                  <c:v>-3.1182711973087862E-3</c:v>
                </c:pt>
                <c:pt idx="195">
                  <c:v>-2.8379022987792268E-3</c:v>
                </c:pt>
                <c:pt idx="196">
                  <c:v>-3.5949511075159535E-3</c:v>
                </c:pt>
                <c:pt idx="197">
                  <c:v>-3.5949511075159535E-3</c:v>
                </c:pt>
                <c:pt idx="198">
                  <c:v>-3.6323688036645763E-3</c:v>
                </c:pt>
                <c:pt idx="199">
                  <c:v>-2.3519999012933113E-3</c:v>
                </c:pt>
                <c:pt idx="200">
                  <c:v>-3.1090487027540803E-3</c:v>
                </c:pt>
                <c:pt idx="201">
                  <c:v>-3.296137205325067E-3</c:v>
                </c:pt>
                <c:pt idx="202">
                  <c:v>-3.0531860029441305E-3</c:v>
                </c:pt>
                <c:pt idx="203">
                  <c:v>-2.8102348005631939E-3</c:v>
                </c:pt>
                <c:pt idx="204">
                  <c:v>-3.2494970000698231E-3</c:v>
                </c:pt>
                <c:pt idx="205">
                  <c:v>-3.0065457976888865E-3</c:v>
                </c:pt>
                <c:pt idx="206">
                  <c:v>-5.0439634942449629E-3</c:v>
                </c:pt>
                <c:pt idx="207">
                  <c:v>-1.4832257002126426E-3</c:v>
                </c:pt>
                <c:pt idx="208">
                  <c:v>-3.7169544011703692E-3</c:v>
                </c:pt>
                <c:pt idx="209">
                  <c:v>-3.754372097318992E-3</c:v>
                </c:pt>
                <c:pt idx="213">
                  <c:v>-4.1844117949949577E-3</c:v>
                </c:pt>
                <c:pt idx="214">
                  <c:v>-3.2218295018537901E-3</c:v>
                </c:pt>
                <c:pt idx="215">
                  <c:v>-3.9414605998899788E-3</c:v>
                </c:pt>
                <c:pt idx="216">
                  <c:v>-2.6985094009432942E-3</c:v>
                </c:pt>
                <c:pt idx="217">
                  <c:v>-2.4181405024137348E-3</c:v>
                </c:pt>
                <c:pt idx="218">
                  <c:v>-3.6426467049750499E-3</c:v>
                </c:pt>
                <c:pt idx="219">
                  <c:v>-3.2971925975289196E-3</c:v>
                </c:pt>
                <c:pt idx="220">
                  <c:v>-4.0168236955651082E-3</c:v>
                </c:pt>
                <c:pt idx="221">
                  <c:v>-4.0542414062656462E-3</c:v>
                </c:pt>
                <c:pt idx="222">
                  <c:v>-3.7738725004601292E-3</c:v>
                </c:pt>
                <c:pt idx="223">
                  <c:v>-3.7554275040747598E-3</c:v>
                </c:pt>
                <c:pt idx="224">
                  <c:v>-3.4750586055452004E-3</c:v>
                </c:pt>
                <c:pt idx="225">
                  <c:v>-7.0878730184631422E-4</c:v>
                </c:pt>
                <c:pt idx="226">
                  <c:v>-3.6995648042648099E-3</c:v>
                </c:pt>
                <c:pt idx="227">
                  <c:v>-1.895875800983049E-3</c:v>
                </c:pt>
                <c:pt idx="229">
                  <c:v>-2.8215681013534777E-3</c:v>
                </c:pt>
                <c:pt idx="230">
                  <c:v>-3.5319766975590028E-3</c:v>
                </c:pt>
                <c:pt idx="231">
                  <c:v>-2.7657054015435278E-3</c:v>
                </c:pt>
                <c:pt idx="233">
                  <c:v>-2.709842701733578E-3</c:v>
                </c:pt>
                <c:pt idx="234">
                  <c:v>-4.466891499760095E-3</c:v>
                </c:pt>
                <c:pt idx="235">
                  <c:v>-3.1865226046647877E-3</c:v>
                </c:pt>
                <c:pt idx="236">
                  <c:v>-3.9435713988495991E-3</c:v>
                </c:pt>
                <c:pt idx="237">
                  <c:v>-2.1224927986622788E-3</c:v>
                </c:pt>
                <c:pt idx="238">
                  <c:v>-4.2410783062223345E-3</c:v>
                </c:pt>
                <c:pt idx="239">
                  <c:v>-4.47480699949665E-3</c:v>
                </c:pt>
                <c:pt idx="240">
                  <c:v>-2.9422644001897424E-3</c:v>
                </c:pt>
                <c:pt idx="241">
                  <c:v>-4.9525423019076698E-3</c:v>
                </c:pt>
                <c:pt idx="242">
                  <c:v>-2.6629508938640356E-3</c:v>
                </c:pt>
                <c:pt idx="243">
                  <c:v>-3.7003686011303216E-3</c:v>
                </c:pt>
                <c:pt idx="244">
                  <c:v>-2.4199997060350142E-3</c:v>
                </c:pt>
                <c:pt idx="245">
                  <c:v>-2.1770485036540776E-3</c:v>
                </c:pt>
                <c:pt idx="246">
                  <c:v>-1.6537284027435817E-3</c:v>
                </c:pt>
                <c:pt idx="247">
                  <c:v>-2.4107771969283931E-3</c:v>
                </c:pt>
                <c:pt idx="248">
                  <c:v>-3.1304083022405393E-3</c:v>
                </c:pt>
                <c:pt idx="249">
                  <c:v>-2.8874570998596027E-3</c:v>
                </c:pt>
                <c:pt idx="250">
                  <c:v>-3.6445059013203718E-3</c:v>
                </c:pt>
                <c:pt idx="251">
                  <c:v>-3.3641370027908124E-3</c:v>
                </c:pt>
                <c:pt idx="252">
                  <c:v>-4.8408169022877701E-3</c:v>
                </c:pt>
                <c:pt idx="253">
                  <c:v>-4.1119632951449603E-3</c:v>
                </c:pt>
                <c:pt idx="254">
                  <c:v>-4.8315944004571065E-3</c:v>
                </c:pt>
                <c:pt idx="255">
                  <c:v>-3.9443751957151107E-3</c:v>
                </c:pt>
                <c:pt idx="256">
                  <c:v>-3.4584728055051528E-3</c:v>
                </c:pt>
                <c:pt idx="257">
                  <c:v>-2.1781039031338878E-3</c:v>
                </c:pt>
                <c:pt idx="258">
                  <c:v>-3.8977350050117821E-3</c:v>
                </c:pt>
                <c:pt idx="259">
                  <c:v>-4.4118326040916145E-3</c:v>
                </c:pt>
                <c:pt idx="260">
                  <c:v>-2.8885124993394129E-3</c:v>
                </c:pt>
                <c:pt idx="261">
                  <c:v>-3.6081435973756015E-3</c:v>
                </c:pt>
                <c:pt idx="262">
                  <c:v>-4.122241196455434E-3</c:v>
                </c:pt>
                <c:pt idx="263">
                  <c:v>-4.8792900051921606E-3</c:v>
                </c:pt>
                <c:pt idx="264">
                  <c:v>-2.355969903874211E-3</c:v>
                </c:pt>
                <c:pt idx="265">
                  <c:v>-3.0756010019103996E-3</c:v>
                </c:pt>
                <c:pt idx="266">
                  <c:v>-5.1130186984664761E-3</c:v>
                </c:pt>
                <c:pt idx="267">
                  <c:v>-4.5896985975559801E-3</c:v>
                </c:pt>
                <c:pt idx="268">
                  <c:v>-3.3093296951847151E-3</c:v>
                </c:pt>
                <c:pt idx="269">
                  <c:v>-3.5804760991595685E-3</c:v>
                </c:pt>
                <c:pt idx="270">
                  <c:v>-3.8142047997098416E-3</c:v>
                </c:pt>
                <c:pt idx="271">
                  <c:v>-3.2908846987993456E-3</c:v>
                </c:pt>
                <c:pt idx="272">
                  <c:v>-3.7491196053451858E-3</c:v>
                </c:pt>
                <c:pt idx="273">
                  <c:v>-4.4687507033813745E-3</c:v>
                </c:pt>
                <c:pt idx="274">
                  <c:v>-3.2257995044346899E-3</c:v>
                </c:pt>
                <c:pt idx="275">
                  <c:v>-3.9454306024708785E-3</c:v>
                </c:pt>
                <c:pt idx="276">
                  <c:v>-3.6650617039413191E-3</c:v>
                </c:pt>
                <c:pt idx="277">
                  <c:v>-5.4221105019678362E-3</c:v>
                </c:pt>
                <c:pt idx="278">
                  <c:v>-2.889567898819223E-3</c:v>
                </c:pt>
                <c:pt idx="279">
                  <c:v>-3.8711228989996016E-3</c:v>
                </c:pt>
                <c:pt idx="280">
                  <c:v>-2.5907540039042942E-3</c:v>
                </c:pt>
                <c:pt idx="281">
                  <c:v>-3.2827176037244499E-3</c:v>
                </c:pt>
                <c:pt idx="282">
                  <c:v>-5.27349510230124E-3</c:v>
                </c:pt>
                <c:pt idx="283">
                  <c:v>-3.993126199929975E-3</c:v>
                </c:pt>
                <c:pt idx="284">
                  <c:v>-3.7127573014004156E-3</c:v>
                </c:pt>
                <c:pt idx="285">
                  <c:v>-2.9839037015335634E-3</c:v>
                </c:pt>
                <c:pt idx="286">
                  <c:v>-4.7035348034114577E-3</c:v>
                </c:pt>
                <c:pt idx="287">
                  <c:v>-4.4231659048818983E-3</c:v>
                </c:pt>
                <c:pt idx="288">
                  <c:v>-3.4605836044647731E-3</c:v>
                </c:pt>
                <c:pt idx="289">
                  <c:v>-3.4139433992095292E-3</c:v>
                </c:pt>
                <c:pt idx="290">
                  <c:v>-3.1709921968285926E-3</c:v>
                </c:pt>
                <c:pt idx="291">
                  <c:v>-4.0966844971990213E-3</c:v>
                </c:pt>
                <c:pt idx="292">
                  <c:v>-3.7966844975017011E-3</c:v>
                </c:pt>
                <c:pt idx="293">
                  <c:v>-3.9565000552101992E-3</c:v>
                </c:pt>
                <c:pt idx="294">
                  <c:v>-2.8163156021037139E-3</c:v>
                </c:pt>
                <c:pt idx="295">
                  <c:v>-2.4616390001028776E-3</c:v>
                </c:pt>
                <c:pt idx="296">
                  <c:v>-3.1812701054150239E-3</c:v>
                </c:pt>
                <c:pt idx="298">
                  <c:v>-3.6953677044948563E-3</c:v>
                </c:pt>
                <c:pt idx="299">
                  <c:v>-4.4524164986796677E-3</c:v>
                </c:pt>
                <c:pt idx="300">
                  <c:v>-4.1720476001501083E-3</c:v>
                </c:pt>
                <c:pt idx="303">
                  <c:v>-4.4057762934244238E-3</c:v>
                </c:pt>
                <c:pt idx="304">
                  <c:v>-3.6302824955782853E-3</c:v>
                </c:pt>
                <c:pt idx="305">
                  <c:v>-4.3499135936144739E-3</c:v>
                </c:pt>
                <c:pt idx="306">
                  <c:v>-3.8265934999799356E-3</c:v>
                </c:pt>
                <c:pt idx="308">
                  <c:v>-3.5185570959583856E-3</c:v>
                </c:pt>
                <c:pt idx="311">
                  <c:v>-5.9952370065730065E-3</c:v>
                </c:pt>
                <c:pt idx="312">
                  <c:v>-4.7522858003503643E-3</c:v>
                </c:pt>
                <c:pt idx="318">
                  <c:v>-3.4626943961484358E-3</c:v>
                </c:pt>
                <c:pt idx="319">
                  <c:v>-4.182325501460582E-3</c:v>
                </c:pt>
                <c:pt idx="320">
                  <c:v>-3.9393742990796454E-3</c:v>
                </c:pt>
                <c:pt idx="321">
                  <c:v>-4.6964231005404145E-3</c:v>
                </c:pt>
                <c:pt idx="322">
                  <c:v>-4.4160542020108551E-3</c:v>
                </c:pt>
                <c:pt idx="324">
                  <c:v>-4.9301518010906875E-3</c:v>
                </c:pt>
                <c:pt idx="325">
                  <c:v>-4.6497829025611281E-3</c:v>
                </c:pt>
                <c:pt idx="326">
                  <c:v>-4.4068317001801915E-3</c:v>
                </c:pt>
                <c:pt idx="328">
                  <c:v>-2.874289100873284E-3</c:v>
                </c:pt>
                <c:pt idx="329">
                  <c:v>-5.0613776038517244E-3</c:v>
                </c:pt>
                <c:pt idx="330">
                  <c:v>-2.4637497990624979E-3</c:v>
                </c:pt>
                <c:pt idx="331">
                  <c:v>-5.3520244036917575E-3</c:v>
                </c:pt>
                <c:pt idx="332">
                  <c:v>-4.5857531004003249E-3</c:v>
                </c:pt>
                <c:pt idx="495">
                  <c:v>-6.571879297553096E-3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8F-4436-84FE-9A038D5EDFE9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2'!$J$21:$J$701</c:f>
              <c:numCache>
                <c:formatCode>General</c:formatCode>
                <c:ptCount val="681"/>
                <c:pt idx="0">
                  <c:v>-1.2459305435186252E-4</c:v>
                </c:pt>
                <c:pt idx="1">
                  <c:v>-1.2729506124742329E-6</c:v>
                </c:pt>
                <c:pt idx="2">
                  <c:v>5.1162147428840399E-5</c:v>
                </c:pt>
                <c:pt idx="3">
                  <c:v>1.0331135126762092E-4</c:v>
                </c:pt>
                <c:pt idx="5">
                  <c:v>-8.9829045464284718E-6</c:v>
                </c:pt>
                <c:pt idx="6">
                  <c:v>-9.7603988251648843E-6</c:v>
                </c:pt>
                <c:pt idx="7">
                  <c:v>-1.6440295439679176E-5</c:v>
                </c:pt>
                <c:pt idx="8">
                  <c:v>-3.3489101042505354E-5</c:v>
                </c:pt>
                <c:pt idx="9">
                  <c:v>7.9288598499260843E-5</c:v>
                </c:pt>
                <c:pt idx="10">
                  <c:v>1.1928859748877585E-4</c:v>
                </c:pt>
                <c:pt idx="11">
                  <c:v>5.1831200835295022E-5</c:v>
                </c:pt>
                <c:pt idx="12">
                  <c:v>7.1831200330052525E-5</c:v>
                </c:pt>
                <c:pt idx="13">
                  <c:v>1.2441039871191606E-4</c:v>
                </c:pt>
                <c:pt idx="14">
                  <c:v>1.3073300215182826E-4</c:v>
                </c:pt>
                <c:pt idx="15">
                  <c:v>2.1110189845785499E-4</c:v>
                </c:pt>
                <c:pt idx="16">
                  <c:v>1.5405310114147142E-4</c:v>
                </c:pt>
                <c:pt idx="17">
                  <c:v>9.0943096438422799E-5</c:v>
                </c:pt>
                <c:pt idx="18">
                  <c:v>1.234857045346871E-4</c:v>
                </c:pt>
                <c:pt idx="19">
                  <c:v>1.8975699640577659E-4</c:v>
                </c:pt>
                <c:pt idx="20">
                  <c:v>1.7354860028717667E-4</c:v>
                </c:pt>
                <c:pt idx="21">
                  <c:v>1.5273139433702454E-4</c:v>
                </c:pt>
                <c:pt idx="22">
                  <c:v>1.1676119902404025E-4</c:v>
                </c:pt>
                <c:pt idx="23">
                  <c:v>1.8303249817108735E-4</c:v>
                </c:pt>
                <c:pt idx="24">
                  <c:v>1.1557510151760653E-4</c:v>
                </c:pt>
                <c:pt idx="25">
                  <c:v>3.5849901905748993E-5</c:v>
                </c:pt>
                <c:pt idx="26">
                  <c:v>2.1212035790085793E-6</c:v>
                </c:pt>
                <c:pt idx="27">
                  <c:v>2.2519016056321561E-6</c:v>
                </c:pt>
                <c:pt idx="28">
                  <c:v>4.5203101763036102E-5</c:v>
                </c:pt>
                <c:pt idx="29">
                  <c:v>-3.1476796721108258E-5</c:v>
                </c:pt>
                <c:pt idx="30">
                  <c:v>3.5244549508206546E-4</c:v>
                </c:pt>
                <c:pt idx="31">
                  <c:v>-8.2338599895592779E-5</c:v>
                </c:pt>
                <c:pt idx="32">
                  <c:v>-1.0201680051977746E-3</c:v>
                </c:pt>
                <c:pt idx="33">
                  <c:v>-4.3057659786427394E-4</c:v>
                </c:pt>
                <c:pt idx="34">
                  <c:v>-5.3413490240927786E-4</c:v>
                </c:pt>
                <c:pt idx="35">
                  <c:v>-5.6654679792700335E-4</c:v>
                </c:pt>
                <c:pt idx="36">
                  <c:v>-5.0027549877995625E-4</c:v>
                </c:pt>
                <c:pt idx="37">
                  <c:v>-1.2873455125372857E-4</c:v>
                </c:pt>
                <c:pt idx="38">
                  <c:v>-5.4257074953056872E-4</c:v>
                </c:pt>
                <c:pt idx="39">
                  <c:v>-3.9699574699625373E-4</c:v>
                </c:pt>
                <c:pt idx="40">
                  <c:v>-1.056811299349647E-3</c:v>
                </c:pt>
                <c:pt idx="41">
                  <c:v>-9.7486175218364224E-4</c:v>
                </c:pt>
                <c:pt idx="42">
                  <c:v>-9.3467730039265007E-4</c:v>
                </c:pt>
                <c:pt idx="43">
                  <c:v>-1.1096458547399379E-3</c:v>
                </c:pt>
                <c:pt idx="44">
                  <c:v>-9.6946139819920063E-4</c:v>
                </c:pt>
                <c:pt idx="45">
                  <c:v>-1.2518104049377143E-3</c:v>
                </c:pt>
                <c:pt idx="46">
                  <c:v>-1.2518104049377143E-3</c:v>
                </c:pt>
                <c:pt idx="47">
                  <c:v>-1.0645911970641464E-3</c:v>
                </c:pt>
                <c:pt idx="48">
                  <c:v>-8.4245720063336194E-4</c:v>
                </c:pt>
                <c:pt idx="49">
                  <c:v>-1.4198101998772472E-3</c:v>
                </c:pt>
                <c:pt idx="50">
                  <c:v>-1.5976762006175704E-3</c:v>
                </c:pt>
                <c:pt idx="51">
                  <c:v>-1.7453717955504544E-3</c:v>
                </c:pt>
                <c:pt idx="98">
                  <c:v>-2.6890009976341389E-3</c:v>
                </c:pt>
                <c:pt idx="99">
                  <c:v>-2.1086320994072594E-3</c:v>
                </c:pt>
                <c:pt idx="164">
                  <c:v>-3.1069378965185024E-3</c:v>
                </c:pt>
                <c:pt idx="165">
                  <c:v>-2.8667534497799352E-3</c:v>
                </c:pt>
                <c:pt idx="166">
                  <c:v>-3.1265689976862632E-3</c:v>
                </c:pt>
                <c:pt idx="172">
                  <c:v>-3.1834870969760232E-3</c:v>
                </c:pt>
                <c:pt idx="173">
                  <c:v>-3.6433026471058838E-3</c:v>
                </c:pt>
                <c:pt idx="210">
                  <c:v>-3.074003201618325E-3</c:v>
                </c:pt>
                <c:pt idx="228">
                  <c:v>-3.0215681035770103E-3</c:v>
                </c:pt>
                <c:pt idx="232">
                  <c:v>-3.0098427014308982E-3</c:v>
                </c:pt>
                <c:pt idx="297">
                  <c:v>-3.8953676994424313E-3</c:v>
                </c:pt>
                <c:pt idx="301">
                  <c:v>-3.5290964005980641E-3</c:v>
                </c:pt>
                <c:pt idx="302">
                  <c:v>-3.848727501463145E-3</c:v>
                </c:pt>
                <c:pt idx="307">
                  <c:v>-3.7185570981819183E-3</c:v>
                </c:pt>
                <c:pt idx="309">
                  <c:v>-3.6783726463909261E-3</c:v>
                </c:pt>
                <c:pt idx="310">
                  <c:v>-3.9381882015732117E-3</c:v>
                </c:pt>
                <c:pt idx="313">
                  <c:v>-3.8289657022687607E-3</c:v>
                </c:pt>
                <c:pt idx="314">
                  <c:v>-3.7056455985293724E-3</c:v>
                </c:pt>
                <c:pt idx="315">
                  <c:v>-3.7056455985293724E-3</c:v>
                </c:pt>
                <c:pt idx="316">
                  <c:v>-3.8626944005955011E-3</c:v>
                </c:pt>
                <c:pt idx="317">
                  <c:v>-3.8626944005955011E-3</c:v>
                </c:pt>
                <c:pt idx="323">
                  <c:v>-3.8160542026162148E-3</c:v>
                </c:pt>
                <c:pt idx="327">
                  <c:v>-3.9068316982593387E-3</c:v>
                </c:pt>
                <c:pt idx="371">
                  <c:v>-2.6679811999201775E-3</c:v>
                </c:pt>
                <c:pt idx="391">
                  <c:v>-4.3700919995899312E-3</c:v>
                </c:pt>
                <c:pt idx="392">
                  <c:v>-4.6271407991298474E-3</c:v>
                </c:pt>
                <c:pt idx="394">
                  <c:v>-4.4467718980740756E-3</c:v>
                </c:pt>
                <c:pt idx="395">
                  <c:v>-4.5038207026664168E-3</c:v>
                </c:pt>
                <c:pt idx="396">
                  <c:v>-4.6636362530989572E-3</c:v>
                </c:pt>
                <c:pt idx="442">
                  <c:v>-5.2311108011053875E-3</c:v>
                </c:pt>
                <c:pt idx="445">
                  <c:v>-5.0864342047134414E-3</c:v>
                </c:pt>
                <c:pt idx="446">
                  <c:v>-5.0664342052186839E-3</c:v>
                </c:pt>
                <c:pt idx="447">
                  <c:v>-5.5662497543380596E-3</c:v>
                </c:pt>
                <c:pt idx="448">
                  <c:v>-4.8762497535790317E-3</c:v>
                </c:pt>
                <c:pt idx="484">
                  <c:v>-5.5146630547824316E-3</c:v>
                </c:pt>
                <c:pt idx="485">
                  <c:v>-5.7744786026887596E-3</c:v>
                </c:pt>
                <c:pt idx="486">
                  <c:v>-5.5342941486742347E-3</c:v>
                </c:pt>
                <c:pt idx="487">
                  <c:v>-5.6941096991067752E-3</c:v>
                </c:pt>
                <c:pt idx="488">
                  <c:v>-5.9539252542890608E-3</c:v>
                </c:pt>
                <c:pt idx="490">
                  <c:v>-6.1618761974386871E-3</c:v>
                </c:pt>
                <c:pt idx="491">
                  <c:v>-6.0918762028450146E-3</c:v>
                </c:pt>
                <c:pt idx="492">
                  <c:v>-5.921876203501597E-3</c:v>
                </c:pt>
                <c:pt idx="496">
                  <c:v>-6.1895120015833527E-3</c:v>
                </c:pt>
                <c:pt idx="497">
                  <c:v>-6.1595120059791952E-3</c:v>
                </c:pt>
                <c:pt idx="498">
                  <c:v>-6.259143105125986E-3</c:v>
                </c:pt>
                <c:pt idx="499">
                  <c:v>-6.1291431047720835E-3</c:v>
                </c:pt>
                <c:pt idx="500">
                  <c:v>-6.0588420019485056E-3</c:v>
                </c:pt>
                <c:pt idx="501">
                  <c:v>-5.9188419982092455E-3</c:v>
                </c:pt>
                <c:pt idx="502">
                  <c:v>-6.302979301835876E-3</c:v>
                </c:pt>
                <c:pt idx="503">
                  <c:v>-5.5627948531764559E-3</c:v>
                </c:pt>
                <c:pt idx="504">
                  <c:v>-6.0226104033063166E-3</c:v>
                </c:pt>
                <c:pt idx="517">
                  <c:v>-6.5654700956656598E-3</c:v>
                </c:pt>
                <c:pt idx="520">
                  <c:v>-6.7831284468411468E-3</c:v>
                </c:pt>
                <c:pt idx="582">
                  <c:v>-8.7129802486742847E-3</c:v>
                </c:pt>
                <c:pt idx="583">
                  <c:v>-8.1727957949624397E-3</c:v>
                </c:pt>
                <c:pt idx="586">
                  <c:v>-8.663442604301963E-3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8F-4436-84FE-9A038D5EDFE9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2'!$K$21:$K$701</c:f>
              <c:numCache>
                <c:formatCode>General</c:formatCode>
                <c:ptCount val="681"/>
                <c:pt idx="4">
                  <c:v>1.8015608002315275E-3</c:v>
                </c:pt>
                <c:pt idx="493">
                  <c:v>-5.4892566549824551E-3</c:v>
                </c:pt>
                <c:pt idx="505">
                  <c:v>-6.1300006491364911E-3</c:v>
                </c:pt>
                <c:pt idx="506">
                  <c:v>-7.0259171043289825E-3</c:v>
                </c:pt>
                <c:pt idx="507">
                  <c:v>-6.382181694789324E-3</c:v>
                </c:pt>
                <c:pt idx="508">
                  <c:v>-6.4419972477480769E-3</c:v>
                </c:pt>
                <c:pt idx="509">
                  <c:v>-6.4018127959570847E-3</c:v>
                </c:pt>
                <c:pt idx="510">
                  <c:v>-6.5384536501369439E-3</c:v>
                </c:pt>
                <c:pt idx="511">
                  <c:v>-6.4982691983459517E-3</c:v>
                </c:pt>
                <c:pt idx="512">
                  <c:v>-6.9669127042288892E-3</c:v>
                </c:pt>
                <c:pt idx="513">
                  <c:v>-6.4003799998317845E-3</c:v>
                </c:pt>
                <c:pt idx="514">
                  <c:v>-6.5148745925398543E-3</c:v>
                </c:pt>
                <c:pt idx="515">
                  <c:v>-6.5345057009835728E-3</c:v>
                </c:pt>
                <c:pt idx="516">
                  <c:v>-6.6384585516061634E-3</c:v>
                </c:pt>
                <c:pt idx="518">
                  <c:v>-7.0052624505478889E-3</c:v>
                </c:pt>
                <c:pt idx="519">
                  <c:v>-6.1650779971387237E-3</c:v>
                </c:pt>
                <c:pt idx="521">
                  <c:v>-6.925167195731774E-3</c:v>
                </c:pt>
                <c:pt idx="522">
                  <c:v>-6.8923631988582201E-3</c:v>
                </c:pt>
                <c:pt idx="523">
                  <c:v>-7.1582423988729715E-3</c:v>
                </c:pt>
                <c:pt idx="524">
                  <c:v>-6.9180579521344043E-3</c:v>
                </c:pt>
                <c:pt idx="525">
                  <c:v>-6.9778734978171997E-3</c:v>
                </c:pt>
                <c:pt idx="526">
                  <c:v>-7.1353192979586311E-3</c:v>
                </c:pt>
                <c:pt idx="527">
                  <c:v>-7.4054249926120974E-3</c:v>
                </c:pt>
                <c:pt idx="528">
                  <c:v>-7.4158335992251523E-3</c:v>
                </c:pt>
                <c:pt idx="529">
                  <c:v>-7.4158335992251523E-3</c:v>
                </c:pt>
                <c:pt idx="530">
                  <c:v>-8.0756491515785456E-3</c:v>
                </c:pt>
                <c:pt idx="531">
                  <c:v>-7.4756491521839052E-3</c:v>
                </c:pt>
                <c:pt idx="532">
                  <c:v>-7.3354646956431679E-3</c:v>
                </c:pt>
                <c:pt idx="533">
                  <c:v>-7.2354646981693804E-3</c:v>
                </c:pt>
                <c:pt idx="534">
                  <c:v>-7.5051636013085954E-3</c:v>
                </c:pt>
                <c:pt idx="535">
                  <c:v>-7.5649791542673483E-3</c:v>
                </c:pt>
                <c:pt idx="536">
                  <c:v>-7.4247947050025687E-3</c:v>
                </c:pt>
                <c:pt idx="538">
                  <c:v>-8.3900155004812405E-3</c:v>
                </c:pt>
                <c:pt idx="539">
                  <c:v>-6.0498310485854745E-3</c:v>
                </c:pt>
                <c:pt idx="540">
                  <c:v>-7.1096465981099755E-3</c:v>
                </c:pt>
                <c:pt idx="541">
                  <c:v>-7.8730858003837056E-3</c:v>
                </c:pt>
                <c:pt idx="542">
                  <c:v>-7.6738633069908246E-3</c:v>
                </c:pt>
                <c:pt idx="546">
                  <c:v>-7.6576457577175461E-3</c:v>
                </c:pt>
                <c:pt idx="547">
                  <c:v>-7.4511900020297617E-3</c:v>
                </c:pt>
                <c:pt idx="550">
                  <c:v>-8.021125293453224E-3</c:v>
                </c:pt>
                <c:pt idx="551">
                  <c:v>-7.9809408489381894E-3</c:v>
                </c:pt>
                <c:pt idx="552">
                  <c:v>-8.0926687005558051E-3</c:v>
                </c:pt>
                <c:pt idx="553">
                  <c:v>-8.8524842503829859E-3</c:v>
                </c:pt>
                <c:pt idx="554">
                  <c:v>-8.1122998017235659E-3</c:v>
                </c:pt>
                <c:pt idx="555">
                  <c:v>-8.226397396356333E-3</c:v>
                </c:pt>
                <c:pt idx="556">
                  <c:v>-8.1862129445653409E-3</c:v>
                </c:pt>
                <c:pt idx="557">
                  <c:v>-8.0834462060010992E-3</c:v>
                </c:pt>
                <c:pt idx="558">
                  <c:v>-8.3432617539074272E-3</c:v>
                </c:pt>
                <c:pt idx="559">
                  <c:v>-8.10307730716886E-3</c:v>
                </c:pt>
                <c:pt idx="562">
                  <c:v>-8.1440533031127416E-3</c:v>
                </c:pt>
                <c:pt idx="570">
                  <c:v>-8.5287983456510119E-3</c:v>
                </c:pt>
                <c:pt idx="571">
                  <c:v>-8.3792069490300491E-3</c:v>
                </c:pt>
                <c:pt idx="572">
                  <c:v>-8.4979555031168275E-3</c:v>
                </c:pt>
                <c:pt idx="573">
                  <c:v>-8.4979555031168275E-3</c:v>
                </c:pt>
                <c:pt idx="574">
                  <c:v>-8.3577710538520478E-3</c:v>
                </c:pt>
                <c:pt idx="575">
                  <c:v>-7.8571126505266875E-3</c:v>
                </c:pt>
                <c:pt idx="576">
                  <c:v>-8.016928200959228E-3</c:v>
                </c:pt>
                <c:pt idx="577">
                  <c:v>-7.9767437491682358E-3</c:v>
                </c:pt>
                <c:pt idx="578">
                  <c:v>-8.0717379532870837E-3</c:v>
                </c:pt>
                <c:pt idx="579">
                  <c:v>-8.5315535034169443E-3</c:v>
                </c:pt>
                <c:pt idx="580">
                  <c:v>-8.4542176482500508E-3</c:v>
                </c:pt>
                <c:pt idx="581">
                  <c:v>-8.2140332015114836E-3</c:v>
                </c:pt>
                <c:pt idx="587">
                  <c:v>-8.834220097924117E-3</c:v>
                </c:pt>
                <c:pt idx="588">
                  <c:v>-8.6342200957005844E-3</c:v>
                </c:pt>
                <c:pt idx="589">
                  <c:v>-8.6846287013031542E-3</c:v>
                </c:pt>
                <c:pt idx="590">
                  <c:v>-8.5846287038293667E-3</c:v>
                </c:pt>
                <c:pt idx="591">
                  <c:v>-8.7847874965518713E-3</c:v>
                </c:pt>
                <c:pt idx="592">
                  <c:v>-8.6446030472870916E-3</c:v>
                </c:pt>
                <c:pt idx="593">
                  <c:v>-8.7044186002458446E-3</c:v>
                </c:pt>
                <c:pt idx="595">
                  <c:v>-9.1437285009305924E-3</c:v>
                </c:pt>
                <c:pt idx="596">
                  <c:v>-9.4674321953789331E-3</c:v>
                </c:pt>
                <c:pt idx="598">
                  <c:v>-9.4205306013463996E-3</c:v>
                </c:pt>
                <c:pt idx="599">
                  <c:v>-8.8803461476345547E-3</c:v>
                </c:pt>
                <c:pt idx="600">
                  <c:v>-9.1566968549159355E-3</c:v>
                </c:pt>
                <c:pt idx="601">
                  <c:v>-9.5165124002960511E-3</c:v>
                </c:pt>
                <c:pt idx="602">
                  <c:v>-9.3496621047961526E-3</c:v>
                </c:pt>
                <c:pt idx="603">
                  <c:v>-9.2194776516407728E-3</c:v>
                </c:pt>
                <c:pt idx="604">
                  <c:v>-9.449364100873936E-3</c:v>
                </c:pt>
                <c:pt idx="605">
                  <c:v>-9.5732772533665411E-3</c:v>
                </c:pt>
                <c:pt idx="606">
                  <c:v>-9.4330928041017614E-3</c:v>
                </c:pt>
                <c:pt idx="607">
                  <c:v>-9.7929083494818769E-3</c:v>
                </c:pt>
                <c:pt idx="608">
                  <c:v>-9.6527239002170973E-3</c:v>
                </c:pt>
                <c:pt idx="609">
                  <c:v>-9.5616569014964625E-3</c:v>
                </c:pt>
                <c:pt idx="610">
                  <c:v>-9.2785212473245338E-3</c:v>
                </c:pt>
                <c:pt idx="611">
                  <c:v>-9.3383367930073291E-3</c:v>
                </c:pt>
                <c:pt idx="613">
                  <c:v>-9.6920850992319174E-3</c:v>
                </c:pt>
                <c:pt idx="614">
                  <c:v>-9.6720850997371599E-3</c:v>
                </c:pt>
                <c:pt idx="615">
                  <c:v>-9.4719006447121501E-3</c:v>
                </c:pt>
                <c:pt idx="616">
                  <c:v>-9.6917161936289631E-3</c:v>
                </c:pt>
                <c:pt idx="617">
                  <c:v>-9.6417161985300481E-3</c:v>
                </c:pt>
                <c:pt idx="618">
                  <c:v>-1.220107185508823E-2</c:v>
                </c:pt>
                <c:pt idx="619">
                  <c:v>-1.0701071856601629E-2</c:v>
                </c:pt>
                <c:pt idx="620">
                  <c:v>-9.8608874031924643E-3</c:v>
                </c:pt>
                <c:pt idx="621">
                  <c:v>-9.8608874031924643E-3</c:v>
                </c:pt>
                <c:pt idx="622">
                  <c:v>-9.7608874057186767E-3</c:v>
                </c:pt>
                <c:pt idx="623">
                  <c:v>-9.6608874009689316E-3</c:v>
                </c:pt>
                <c:pt idx="624">
                  <c:v>-9.9207029561512172E-3</c:v>
                </c:pt>
                <c:pt idx="625">
                  <c:v>-9.8207029514014721E-3</c:v>
                </c:pt>
                <c:pt idx="626">
                  <c:v>-9.7207029539276846E-3</c:v>
                </c:pt>
                <c:pt idx="627">
                  <c:v>-9.4207029542303644E-3</c:v>
                </c:pt>
                <c:pt idx="628">
                  <c:v>-9.7805184996104799E-3</c:v>
                </c:pt>
                <c:pt idx="629">
                  <c:v>-9.9403340500430204E-3</c:v>
                </c:pt>
                <c:pt idx="630">
                  <c:v>-9.8001496007782407E-3</c:v>
                </c:pt>
                <c:pt idx="631">
                  <c:v>-9.9479759010137059E-3</c:v>
                </c:pt>
                <c:pt idx="632">
                  <c:v>-1.0607791446091142E-2</c:v>
                </c:pt>
                <c:pt idx="633">
                  <c:v>-9.9676069949055091E-3</c:v>
                </c:pt>
                <c:pt idx="634">
                  <c:v>-8.9274225465487689E-3</c:v>
                </c:pt>
                <c:pt idx="635">
                  <c:v>-9.847700443060603E-3</c:v>
                </c:pt>
                <c:pt idx="636">
                  <c:v>-9.7377004494774155E-3</c:v>
                </c:pt>
                <c:pt idx="637">
                  <c:v>-9.8575159936444834E-3</c:v>
                </c:pt>
                <c:pt idx="638">
                  <c:v>-9.7975159951602109E-3</c:v>
                </c:pt>
                <c:pt idx="639">
                  <c:v>-1.0057331543066539E-2</c:v>
                </c:pt>
                <c:pt idx="640">
                  <c:v>-9.9873315484728664E-3</c:v>
                </c:pt>
                <c:pt idx="641">
                  <c:v>-9.6813803538680077E-3</c:v>
                </c:pt>
                <c:pt idx="642">
                  <c:v>-9.7641959000611678E-3</c:v>
                </c:pt>
                <c:pt idx="643">
                  <c:v>-9.7259750473313034E-3</c:v>
                </c:pt>
                <c:pt idx="644">
                  <c:v>-9.5259750451077707E-3</c:v>
                </c:pt>
                <c:pt idx="645">
                  <c:v>-9.8157905958942138E-3</c:v>
                </c:pt>
                <c:pt idx="646">
                  <c:v>-9.8057905997848138E-3</c:v>
                </c:pt>
                <c:pt idx="647">
                  <c:v>-9.2956061489530839E-3</c:v>
                </c:pt>
                <c:pt idx="648">
                  <c:v>-8.7456061446573585E-3</c:v>
                </c:pt>
                <c:pt idx="649">
                  <c:v>-9.9657539976760745E-3</c:v>
                </c:pt>
                <c:pt idx="650">
                  <c:v>-9.8957540030824021E-3</c:v>
                </c:pt>
                <c:pt idx="651">
                  <c:v>-1.00855695491191E-2</c:v>
                </c:pt>
                <c:pt idx="652">
                  <c:v>-9.965569552150555E-3</c:v>
                </c:pt>
                <c:pt idx="653">
                  <c:v>-9.9098912978661247E-3</c:v>
                </c:pt>
                <c:pt idx="654">
                  <c:v>-1.0391343697847333E-2</c:v>
                </c:pt>
                <c:pt idx="655">
                  <c:v>-1.0391343632363714E-2</c:v>
                </c:pt>
                <c:pt idx="656">
                  <c:v>-1.0510974898352288E-2</c:v>
                </c:pt>
                <c:pt idx="657">
                  <c:v>-1.0510974796488881E-2</c:v>
                </c:pt>
                <c:pt idx="658">
                  <c:v>-1.0148749795916956E-2</c:v>
                </c:pt>
                <c:pt idx="659">
                  <c:v>-1.0431151597003918E-2</c:v>
                </c:pt>
                <c:pt idx="660">
                  <c:v>-1.0444664396345615E-2</c:v>
                </c:pt>
                <c:pt idx="661">
                  <c:v>-1.0369528754381463E-2</c:v>
                </c:pt>
                <c:pt idx="662">
                  <c:v>-1.0369584153522737E-2</c:v>
                </c:pt>
                <c:pt idx="663">
                  <c:v>-1.0479399701580405E-2</c:v>
                </c:pt>
                <c:pt idx="664">
                  <c:v>-1.0439215257065371E-2</c:v>
                </c:pt>
                <c:pt idx="665">
                  <c:v>-1.0510546097066253E-2</c:v>
                </c:pt>
                <c:pt idx="666">
                  <c:v>-1.0540361647144891E-2</c:v>
                </c:pt>
                <c:pt idx="667">
                  <c:v>-1.0480177203135099E-2</c:v>
                </c:pt>
                <c:pt idx="668">
                  <c:v>-1.0359992753365077E-2</c:v>
                </c:pt>
                <c:pt idx="669">
                  <c:v>-1.0546147401328199E-2</c:v>
                </c:pt>
                <c:pt idx="670">
                  <c:v>-1.0867273696931079E-2</c:v>
                </c:pt>
                <c:pt idx="671">
                  <c:v>-1.0884138049732428E-2</c:v>
                </c:pt>
                <c:pt idx="672">
                  <c:v>-1.2056751729687676E-2</c:v>
                </c:pt>
                <c:pt idx="673">
                  <c:v>-1.1646567276329733E-2</c:v>
                </c:pt>
                <c:pt idx="674">
                  <c:v>-1.171638275263831E-2</c:v>
                </c:pt>
                <c:pt idx="675">
                  <c:v>-1.2667687849898357E-2</c:v>
                </c:pt>
                <c:pt idx="676">
                  <c:v>-1.1267687848885544E-2</c:v>
                </c:pt>
                <c:pt idx="677">
                  <c:v>-1.1627503401541617E-2</c:v>
                </c:pt>
                <c:pt idx="678">
                  <c:v>-1.1227503404370509E-2</c:v>
                </c:pt>
                <c:pt idx="679">
                  <c:v>-1.1787318951974157E-2</c:v>
                </c:pt>
                <c:pt idx="680">
                  <c:v>-1.154713450523559E-2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8F-4436-84FE-9A038D5EDFE9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Baran+ 2013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2'!$L$21:$L$701</c:f>
              <c:numCache>
                <c:formatCode>General</c:formatCode>
                <c:ptCount val="681"/>
                <c:pt idx="537">
                  <c:v>-1.3463973496982362E-2</c:v>
                </c:pt>
                <c:pt idx="543">
                  <c:v>-1.3724330492550507E-2</c:v>
                </c:pt>
                <c:pt idx="544">
                  <c:v>-1.3294049102114514E-2</c:v>
                </c:pt>
                <c:pt idx="545">
                  <c:v>-1.3428587801172398E-2</c:v>
                </c:pt>
                <c:pt idx="548">
                  <c:v>-1.1979523100308143E-2</c:v>
                </c:pt>
                <c:pt idx="549">
                  <c:v>-1.1709594196872786E-2</c:v>
                </c:pt>
                <c:pt idx="560">
                  <c:v>-1.3938070296717342E-2</c:v>
                </c:pt>
                <c:pt idx="561">
                  <c:v>-1.4016068453202024E-2</c:v>
                </c:pt>
                <c:pt idx="563">
                  <c:v>-1.4224926700990181E-2</c:v>
                </c:pt>
                <c:pt idx="564">
                  <c:v>-1.2942668297910132E-2</c:v>
                </c:pt>
                <c:pt idx="565">
                  <c:v>-1.3344968196179252E-2</c:v>
                </c:pt>
                <c:pt idx="566">
                  <c:v>-1.3034766998316627E-2</c:v>
                </c:pt>
                <c:pt idx="567">
                  <c:v>-9.9170257017249241E-3</c:v>
                </c:pt>
                <c:pt idx="568">
                  <c:v>-8.9580143976490945E-3</c:v>
                </c:pt>
                <c:pt idx="569">
                  <c:v>-5.7001218010555021E-3</c:v>
                </c:pt>
                <c:pt idx="584">
                  <c:v>-1.499065630196128E-2</c:v>
                </c:pt>
                <c:pt idx="585">
                  <c:v>-1.8604174896609038E-2</c:v>
                </c:pt>
                <c:pt idx="597">
                  <c:v>-1.5978644201823045E-2</c:v>
                </c:pt>
                <c:pt idx="612">
                  <c:v>-1.5779078399646096E-2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8F-4436-84FE-9A038D5EDFE9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2'!$M$21:$M$701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8F-4436-84FE-9A038D5EDFE9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2'!$N$21:$N$701</c:f>
              <c:numCache>
                <c:formatCode>General</c:formatCode>
                <c:ptCount val="6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8F-4436-84FE-9A038D5EDFE9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2'!$O$21:$O$701</c:f>
              <c:numCache>
                <c:formatCode>General</c:formatCode>
                <c:ptCount val="681"/>
                <c:pt idx="0">
                  <c:v>1.0118597197626453E-3</c:v>
                </c:pt>
                <c:pt idx="1">
                  <c:v>1.0107424297996952E-3</c:v>
                </c:pt>
                <c:pt idx="2">
                  <c:v>9.6617497461090834E-4</c:v>
                </c:pt>
                <c:pt idx="3">
                  <c:v>4.9095431036947116E-4</c:v>
                </c:pt>
                <c:pt idx="4">
                  <c:v>-2.3534623721269392E-4</c:v>
                </c:pt>
                <c:pt idx="5">
                  <c:v>-1.0630098131002757E-3</c:v>
                </c:pt>
                <c:pt idx="6">
                  <c:v>-1.0661133963306923E-3</c:v>
                </c:pt>
                <c:pt idx="7">
                  <c:v>-1.0672306862936423E-3</c:v>
                </c:pt>
                <c:pt idx="8">
                  <c:v>-1.068223832927376E-3</c:v>
                </c:pt>
                <c:pt idx="9">
                  <c:v>-1.3652988197428825E-3</c:v>
                </c:pt>
                <c:pt idx="10">
                  <c:v>-1.3652988197428825E-3</c:v>
                </c:pt>
                <c:pt idx="11">
                  <c:v>-1.3695196929362492E-3</c:v>
                </c:pt>
                <c:pt idx="12">
                  <c:v>-1.3695196929362492E-3</c:v>
                </c:pt>
                <c:pt idx="13">
                  <c:v>-1.6833540291960073E-3</c:v>
                </c:pt>
                <c:pt idx="14">
                  <c:v>-1.7124035682327095E-3</c:v>
                </c:pt>
                <c:pt idx="15">
                  <c:v>-1.7125277115619263E-3</c:v>
                </c:pt>
                <c:pt idx="16">
                  <c:v>-1.7135208581956596E-3</c:v>
                </c:pt>
                <c:pt idx="17">
                  <c:v>-1.7259351911173273E-3</c:v>
                </c:pt>
                <c:pt idx="18">
                  <c:v>-1.7301560643106944E-3</c:v>
                </c:pt>
                <c:pt idx="19">
                  <c:v>-1.7322665009073777E-3</c:v>
                </c:pt>
                <c:pt idx="20">
                  <c:v>-1.7873861390795822E-3</c:v>
                </c:pt>
                <c:pt idx="21">
                  <c:v>-1.7938415921988494E-3</c:v>
                </c:pt>
                <c:pt idx="22">
                  <c:v>-1.8288500110379522E-3</c:v>
                </c:pt>
                <c:pt idx="23">
                  <c:v>-1.8309604476346355E-3</c:v>
                </c:pt>
                <c:pt idx="24">
                  <c:v>-1.8351813208280026E-3</c:v>
                </c:pt>
                <c:pt idx="25">
                  <c:v>-2.1246835645612919E-3</c:v>
                </c:pt>
                <c:pt idx="26">
                  <c:v>-2.1267940011579752E-3</c:v>
                </c:pt>
                <c:pt idx="27">
                  <c:v>-2.1470293638202937E-3</c:v>
                </c:pt>
                <c:pt idx="28">
                  <c:v>-2.148022510454027E-3</c:v>
                </c:pt>
                <c:pt idx="29">
                  <c:v>-2.1491398004169771E-3</c:v>
                </c:pt>
                <c:pt idx="30">
                  <c:v>-2.2244948012514996E-3</c:v>
                </c:pt>
                <c:pt idx="31">
                  <c:v>-2.2531719103005519E-3</c:v>
                </c:pt>
                <c:pt idx="32">
                  <c:v>-2.5702339731199435E-3</c:v>
                </c:pt>
                <c:pt idx="33">
                  <c:v>-2.5734616996795768E-3</c:v>
                </c:pt>
                <c:pt idx="34">
                  <c:v>-2.5924556290497286E-3</c:v>
                </c:pt>
                <c:pt idx="35">
                  <c:v>-2.6084701185186796E-3</c:v>
                </c:pt>
                <c:pt idx="36">
                  <c:v>-2.6105805551153633E-3</c:v>
                </c:pt>
                <c:pt idx="37">
                  <c:v>-2.621194809763389E-3</c:v>
                </c:pt>
                <c:pt idx="38">
                  <c:v>-2.6636518283554922E-3</c:v>
                </c:pt>
                <c:pt idx="39">
                  <c:v>-2.8809026544846759E-3</c:v>
                </c:pt>
                <c:pt idx="40">
                  <c:v>-2.8809647261492845E-3</c:v>
                </c:pt>
                <c:pt idx="41">
                  <c:v>-2.8883512542376764E-3</c:v>
                </c:pt>
                <c:pt idx="42">
                  <c:v>-2.888413325902285E-3</c:v>
                </c:pt>
                <c:pt idx="43">
                  <c:v>-2.9170283632867292E-3</c:v>
                </c:pt>
                <c:pt idx="44">
                  <c:v>-2.9170904349513369E-3</c:v>
                </c:pt>
                <c:pt idx="45">
                  <c:v>-2.9903349991891766E-3</c:v>
                </c:pt>
                <c:pt idx="46">
                  <c:v>-2.9903349991891766E-3</c:v>
                </c:pt>
                <c:pt idx="47">
                  <c:v>-3.0062253453289108E-3</c:v>
                </c:pt>
                <c:pt idx="48">
                  <c:v>-3.0136739450819117E-3</c:v>
                </c:pt>
                <c:pt idx="49">
                  <c:v>-3.2905135692350993E-3</c:v>
                </c:pt>
                <c:pt idx="50">
                  <c:v>-3.2979621689881002E-3</c:v>
                </c:pt>
                <c:pt idx="51">
                  <c:v>-3.3222942615145686E-3</c:v>
                </c:pt>
                <c:pt idx="52">
                  <c:v>-3.3244046981112524E-3</c:v>
                </c:pt>
                <c:pt idx="53">
                  <c:v>-3.3245288414404687E-3</c:v>
                </c:pt>
                <c:pt idx="54">
                  <c:v>-3.3253978447449857E-3</c:v>
                </c:pt>
                <c:pt idx="55">
                  <c:v>-3.3255219880742029E-3</c:v>
                </c:pt>
                <c:pt idx="56">
                  <c:v>-3.3265151347079362E-3</c:v>
                </c:pt>
                <c:pt idx="57">
                  <c:v>-3.3317291545350361E-3</c:v>
                </c:pt>
                <c:pt idx="58">
                  <c:v>-3.3318532978642533E-3</c:v>
                </c:pt>
                <c:pt idx="59">
                  <c:v>-3.3339637344609362E-3</c:v>
                </c:pt>
                <c:pt idx="60">
                  <c:v>-3.3412881908847208E-3</c:v>
                </c:pt>
                <c:pt idx="61">
                  <c:v>-3.3561853903907217E-3</c:v>
                </c:pt>
                <c:pt idx="62">
                  <c:v>-3.3561853903907217E-3</c:v>
                </c:pt>
                <c:pt idx="63">
                  <c:v>-3.3563095337199381E-3</c:v>
                </c:pt>
                <c:pt idx="64">
                  <c:v>-3.3573026803536713E-3</c:v>
                </c:pt>
                <c:pt idx="65">
                  <c:v>-3.3582958269874046E-3</c:v>
                </c:pt>
                <c:pt idx="66">
                  <c:v>-3.3584199703166218E-3</c:v>
                </c:pt>
                <c:pt idx="67">
                  <c:v>-3.3594131169503551E-3</c:v>
                </c:pt>
                <c:pt idx="68">
                  <c:v>-3.3689721533000389E-3</c:v>
                </c:pt>
                <c:pt idx="69">
                  <c:v>-3.3764207530530398E-3</c:v>
                </c:pt>
                <c:pt idx="70">
                  <c:v>-3.3775380430159894E-3</c:v>
                </c:pt>
                <c:pt idx="71">
                  <c:v>-3.3785311896497236E-3</c:v>
                </c:pt>
                <c:pt idx="72">
                  <c:v>-3.3828762061723066E-3</c:v>
                </c:pt>
                <c:pt idx="73">
                  <c:v>-3.3838693528060407E-3</c:v>
                </c:pt>
                <c:pt idx="74">
                  <c:v>-3.3966561157153579E-3</c:v>
                </c:pt>
                <c:pt idx="75">
                  <c:v>-3.4157741884147264E-3</c:v>
                </c:pt>
                <c:pt idx="76">
                  <c:v>-3.5713257799232217E-3</c:v>
                </c:pt>
                <c:pt idx="77">
                  <c:v>-3.6043479054948578E-3</c:v>
                </c:pt>
                <c:pt idx="78">
                  <c:v>-3.6106792152849083E-3</c:v>
                </c:pt>
                <c:pt idx="79">
                  <c:v>-3.6255764147909092E-3</c:v>
                </c:pt>
                <c:pt idx="80">
                  <c:v>-3.6362527411035435E-3</c:v>
                </c:pt>
                <c:pt idx="81">
                  <c:v>-3.6446944874902777E-3</c:v>
                </c:pt>
                <c:pt idx="82">
                  <c:v>-3.653136233877011E-3</c:v>
                </c:pt>
                <c:pt idx="83">
                  <c:v>-3.6532603772062282E-3</c:v>
                </c:pt>
                <c:pt idx="84">
                  <c:v>-3.6584743970333282E-3</c:v>
                </c:pt>
                <c:pt idx="85">
                  <c:v>-3.663688416860429E-3</c:v>
                </c:pt>
                <c:pt idx="86">
                  <c:v>-3.67337159653933E-3</c:v>
                </c:pt>
                <c:pt idx="87">
                  <c:v>-3.6753578898067966E-3</c:v>
                </c:pt>
                <c:pt idx="88">
                  <c:v>-3.6754820331360129E-3</c:v>
                </c:pt>
                <c:pt idx="89">
                  <c:v>-3.6756061764652301E-3</c:v>
                </c:pt>
                <c:pt idx="90">
                  <c:v>-3.6775924697326967E-3</c:v>
                </c:pt>
                <c:pt idx="91">
                  <c:v>-3.6808201962923301E-3</c:v>
                </c:pt>
                <c:pt idx="92">
                  <c:v>-3.6809443396215473E-3</c:v>
                </c:pt>
                <c:pt idx="93">
                  <c:v>-3.6829306328890138E-3</c:v>
                </c:pt>
                <c:pt idx="94">
                  <c:v>-3.6830547762182302E-3</c:v>
                </c:pt>
                <c:pt idx="95">
                  <c:v>-3.6881446527161138E-3</c:v>
                </c:pt>
                <c:pt idx="96">
                  <c:v>-3.6892619426790643E-3</c:v>
                </c:pt>
                <c:pt idx="97">
                  <c:v>-3.6893860860082806E-3</c:v>
                </c:pt>
                <c:pt idx="98">
                  <c:v>-3.6912482359465308E-3</c:v>
                </c:pt>
                <c:pt idx="99">
                  <c:v>-3.691372379275748E-3</c:v>
                </c:pt>
                <c:pt idx="100">
                  <c:v>-3.6914965226049644E-3</c:v>
                </c:pt>
                <c:pt idx="101">
                  <c:v>-3.6924896692386976E-3</c:v>
                </c:pt>
                <c:pt idx="102">
                  <c:v>-3.6936069592016481E-3</c:v>
                </c:pt>
                <c:pt idx="103">
                  <c:v>-3.6946001058353814E-3</c:v>
                </c:pt>
                <c:pt idx="104">
                  <c:v>-3.6988209790287481E-3</c:v>
                </c:pt>
                <c:pt idx="105">
                  <c:v>-3.6989451223579653E-3</c:v>
                </c:pt>
                <c:pt idx="106">
                  <c:v>-3.7166976184359497E-3</c:v>
                </c:pt>
                <c:pt idx="107">
                  <c:v>-3.7166976184359497E-3</c:v>
                </c:pt>
                <c:pt idx="108">
                  <c:v>-3.7178149083989002E-3</c:v>
                </c:pt>
                <c:pt idx="109">
                  <c:v>-3.7178149083989002E-3</c:v>
                </c:pt>
                <c:pt idx="110">
                  <c:v>-3.7190563416910662E-3</c:v>
                </c:pt>
                <c:pt idx="111">
                  <c:v>-3.7190563416910662E-3</c:v>
                </c:pt>
                <c:pt idx="112">
                  <c:v>-3.7263807981148507E-3</c:v>
                </c:pt>
                <c:pt idx="113">
                  <c:v>-3.7263807981148507E-3</c:v>
                </c:pt>
                <c:pt idx="114">
                  <c:v>-3.7265049414440671E-3</c:v>
                </c:pt>
                <c:pt idx="115">
                  <c:v>-3.7265049414440671E-3</c:v>
                </c:pt>
                <c:pt idx="116">
                  <c:v>-3.727373944748584E-3</c:v>
                </c:pt>
                <c:pt idx="117">
                  <c:v>-3.727373944748584E-3</c:v>
                </c:pt>
                <c:pt idx="118">
                  <c:v>-3.7274980880778004E-3</c:v>
                </c:pt>
                <c:pt idx="119">
                  <c:v>-3.7274980880778004E-3</c:v>
                </c:pt>
                <c:pt idx="120">
                  <c:v>-3.7276222314070176E-3</c:v>
                </c:pt>
                <c:pt idx="121">
                  <c:v>-3.7276222314070176E-3</c:v>
                </c:pt>
                <c:pt idx="122">
                  <c:v>-3.7286153780407508E-3</c:v>
                </c:pt>
                <c:pt idx="123">
                  <c:v>-3.7286153780407508E-3</c:v>
                </c:pt>
                <c:pt idx="124">
                  <c:v>-3.7318431046003842E-3</c:v>
                </c:pt>
                <c:pt idx="125">
                  <c:v>-3.7318431046003842E-3</c:v>
                </c:pt>
                <c:pt idx="126">
                  <c:v>-3.7327121079049012E-3</c:v>
                </c:pt>
                <c:pt idx="127">
                  <c:v>-3.7327121079049012E-3</c:v>
                </c:pt>
                <c:pt idx="128">
                  <c:v>-3.7329603945633347E-3</c:v>
                </c:pt>
                <c:pt idx="129">
                  <c:v>-3.7329603945633347E-3</c:v>
                </c:pt>
                <c:pt idx="130">
                  <c:v>-3.7348225445015841E-3</c:v>
                </c:pt>
                <c:pt idx="131">
                  <c:v>-3.7348225445015841E-3</c:v>
                </c:pt>
                <c:pt idx="132">
                  <c:v>-3.7349466878308013E-3</c:v>
                </c:pt>
                <c:pt idx="133">
                  <c:v>-3.7349466878308013E-3</c:v>
                </c:pt>
                <c:pt idx="134">
                  <c:v>-3.7401607076579012E-3</c:v>
                </c:pt>
                <c:pt idx="135">
                  <c:v>-3.7401607076579012E-3</c:v>
                </c:pt>
                <c:pt idx="136">
                  <c:v>-3.7487265973738526E-3</c:v>
                </c:pt>
                <c:pt idx="137">
                  <c:v>-3.7487265973738526E-3</c:v>
                </c:pt>
                <c:pt idx="138">
                  <c:v>-3.7497197440075859E-3</c:v>
                </c:pt>
                <c:pt idx="139">
                  <c:v>-3.7497197440075859E-3</c:v>
                </c:pt>
                <c:pt idx="140">
                  <c:v>-3.7741759798632707E-3</c:v>
                </c:pt>
                <c:pt idx="141">
                  <c:v>-3.7741759798632707E-3</c:v>
                </c:pt>
                <c:pt idx="142">
                  <c:v>-3.7752932698262211E-3</c:v>
                </c:pt>
                <c:pt idx="143">
                  <c:v>-3.7752932698262211E-3</c:v>
                </c:pt>
                <c:pt idx="144">
                  <c:v>-3.7827418695792212E-3</c:v>
                </c:pt>
                <c:pt idx="145">
                  <c:v>-3.7827418695792212E-3</c:v>
                </c:pt>
                <c:pt idx="146">
                  <c:v>-3.7880800327355383E-3</c:v>
                </c:pt>
                <c:pt idx="147">
                  <c:v>-3.7880800327355383E-3</c:v>
                </c:pt>
                <c:pt idx="148">
                  <c:v>-3.7901904693322221E-3</c:v>
                </c:pt>
                <c:pt idx="149">
                  <c:v>-3.7901904693322221E-3</c:v>
                </c:pt>
                <c:pt idx="150">
                  <c:v>-3.7923009059289059E-3</c:v>
                </c:pt>
                <c:pt idx="151">
                  <c:v>-3.7923009059289059E-3</c:v>
                </c:pt>
                <c:pt idx="152">
                  <c:v>-3.7944113425255888E-3</c:v>
                </c:pt>
                <c:pt idx="153">
                  <c:v>-3.7944113425255888E-3</c:v>
                </c:pt>
                <c:pt idx="154">
                  <c:v>-3.9787641864123535E-3</c:v>
                </c:pt>
                <c:pt idx="155">
                  <c:v>-3.9988754057454553E-3</c:v>
                </c:pt>
                <c:pt idx="156">
                  <c:v>-4.0223384949674068E-3</c:v>
                </c:pt>
                <c:pt idx="157">
                  <c:v>-4.0392219877408752E-3</c:v>
                </c:pt>
                <c:pt idx="158">
                  <c:v>-4.0425738576297249E-3</c:v>
                </c:pt>
                <c:pt idx="159">
                  <c:v>-4.0434428609342418E-3</c:v>
                </c:pt>
                <c:pt idx="160">
                  <c:v>-4.0434428609342418E-3</c:v>
                </c:pt>
                <c:pt idx="161">
                  <c:v>-4.043567004263459E-3</c:v>
                </c:pt>
                <c:pt idx="162">
                  <c:v>-4.0455532975309256E-3</c:v>
                </c:pt>
                <c:pt idx="163">
                  <c:v>-4.0456774408601419E-3</c:v>
                </c:pt>
                <c:pt idx="164">
                  <c:v>-4.0486568807613426E-3</c:v>
                </c:pt>
                <c:pt idx="165">
                  <c:v>-4.0487189524259504E-3</c:v>
                </c:pt>
                <c:pt idx="166">
                  <c:v>-4.048781024090559E-3</c:v>
                </c:pt>
                <c:pt idx="167">
                  <c:v>-4.0605746403661429E-3</c:v>
                </c:pt>
                <c:pt idx="168">
                  <c:v>-4.0657886601932437E-3</c:v>
                </c:pt>
                <c:pt idx="169">
                  <c:v>-4.06591280352246E-3</c:v>
                </c:pt>
                <c:pt idx="170">
                  <c:v>-4.0669059501561942E-3</c:v>
                </c:pt>
                <c:pt idx="171">
                  <c:v>-4.0678990967899275E-3</c:v>
                </c:pt>
                <c:pt idx="172">
                  <c:v>-4.0700095333866104E-3</c:v>
                </c:pt>
                <c:pt idx="173">
                  <c:v>-4.070071605051219E-3</c:v>
                </c:pt>
                <c:pt idx="174">
                  <c:v>-4.0731131166170274E-3</c:v>
                </c:pt>
                <c:pt idx="175">
                  <c:v>-4.0732372599462446E-3</c:v>
                </c:pt>
                <c:pt idx="176">
                  <c:v>-4.0733614032754609E-3</c:v>
                </c:pt>
                <c:pt idx="177">
                  <c:v>-4.0743545499091942E-3</c:v>
                </c:pt>
                <c:pt idx="178">
                  <c:v>-4.0752856248783198E-3</c:v>
                </c:pt>
                <c:pt idx="179">
                  <c:v>-4.076464986505878E-3</c:v>
                </c:pt>
                <c:pt idx="180">
                  <c:v>-4.0765891298350943E-3</c:v>
                </c:pt>
                <c:pt idx="181">
                  <c:v>-4.0774581331396113E-3</c:v>
                </c:pt>
                <c:pt idx="182">
                  <c:v>-4.0775822764688276E-3</c:v>
                </c:pt>
                <c:pt idx="183">
                  <c:v>-4.0784512797733445E-3</c:v>
                </c:pt>
                <c:pt idx="184">
                  <c:v>-4.0786995664317781E-3</c:v>
                </c:pt>
                <c:pt idx="185">
                  <c:v>-4.0796927130655114E-3</c:v>
                </c:pt>
                <c:pt idx="186">
                  <c:v>-4.0805617163700283E-3</c:v>
                </c:pt>
                <c:pt idx="187">
                  <c:v>-4.0837894429296617E-3</c:v>
                </c:pt>
                <c:pt idx="188">
                  <c:v>-4.084782589563395E-3</c:v>
                </c:pt>
                <c:pt idx="189">
                  <c:v>-4.0849067328926122E-3</c:v>
                </c:pt>
                <c:pt idx="190">
                  <c:v>-4.0850308762218285E-3</c:v>
                </c:pt>
                <c:pt idx="191">
                  <c:v>-4.0882586027814619E-3</c:v>
                </c:pt>
                <c:pt idx="192">
                  <c:v>-4.0902448960489293E-3</c:v>
                </c:pt>
                <c:pt idx="193">
                  <c:v>-4.0967003491681961E-3</c:v>
                </c:pt>
                <c:pt idx="194">
                  <c:v>-4.0986866424356626E-3</c:v>
                </c:pt>
                <c:pt idx="195">
                  <c:v>-4.0988107857648799E-3</c:v>
                </c:pt>
                <c:pt idx="196">
                  <c:v>-4.0998039323986131E-3</c:v>
                </c:pt>
                <c:pt idx="197">
                  <c:v>-4.0998039323986131E-3</c:v>
                </c:pt>
                <c:pt idx="198">
                  <c:v>-4.1006729357031301E-3</c:v>
                </c:pt>
                <c:pt idx="199">
                  <c:v>-4.1007970790323464E-3</c:v>
                </c:pt>
                <c:pt idx="200">
                  <c:v>-4.1017902256660797E-3</c:v>
                </c:pt>
                <c:pt idx="201">
                  <c:v>-4.1061352421886636E-3</c:v>
                </c:pt>
                <c:pt idx="202">
                  <c:v>-4.1071283888223968E-3</c:v>
                </c:pt>
                <c:pt idx="203">
                  <c:v>-4.1081215354561301E-3</c:v>
                </c:pt>
                <c:pt idx="204">
                  <c:v>-4.1083698221145637E-3</c:v>
                </c:pt>
                <c:pt idx="205">
                  <c:v>-4.1093629687482969E-3</c:v>
                </c:pt>
                <c:pt idx="206">
                  <c:v>-4.1102319720528139E-3</c:v>
                </c:pt>
                <c:pt idx="207">
                  <c:v>-4.1104802587112474E-3</c:v>
                </c:pt>
                <c:pt idx="208">
                  <c:v>-4.1125906953079303E-3</c:v>
                </c:pt>
                <c:pt idx="209">
                  <c:v>-4.1134596986124473E-3</c:v>
                </c:pt>
                <c:pt idx="210">
                  <c:v>-4.1135838419416645E-3</c:v>
                </c:pt>
                <c:pt idx="211">
                  <c:v>-4.1145769885753978E-3</c:v>
                </c:pt>
                <c:pt idx="212">
                  <c:v>-4.1166874251720807E-3</c:v>
                </c:pt>
                <c:pt idx="213">
                  <c:v>-4.1168115685012979E-3</c:v>
                </c:pt>
                <c:pt idx="214">
                  <c:v>-4.1176805718058148E-3</c:v>
                </c:pt>
                <c:pt idx="215">
                  <c:v>-4.1178047151350311E-3</c:v>
                </c:pt>
                <c:pt idx="216">
                  <c:v>-4.1187978617687644E-3</c:v>
                </c:pt>
                <c:pt idx="217">
                  <c:v>-4.1189220050979816E-3</c:v>
                </c:pt>
                <c:pt idx="218">
                  <c:v>-4.1241360249250816E-3</c:v>
                </c:pt>
                <c:pt idx="219">
                  <c:v>-4.1327019146410321E-3</c:v>
                </c:pt>
                <c:pt idx="220">
                  <c:v>-4.1328260579702493E-3</c:v>
                </c:pt>
                <c:pt idx="221">
                  <c:v>-4.1336950612747654E-3</c:v>
                </c:pt>
                <c:pt idx="222">
                  <c:v>-4.1338192046039826E-3</c:v>
                </c:pt>
                <c:pt idx="223">
                  <c:v>-4.1400263710648158E-3</c:v>
                </c:pt>
                <c:pt idx="224">
                  <c:v>-4.140150514394033E-3</c:v>
                </c:pt>
                <c:pt idx="225">
                  <c:v>-4.1422609509907168E-3</c:v>
                </c:pt>
                <c:pt idx="226">
                  <c:v>-4.1453645342211329E-3</c:v>
                </c:pt>
                <c:pt idx="227">
                  <c:v>-4.1466059675132998E-3</c:v>
                </c:pt>
                <c:pt idx="228">
                  <c:v>-4.158151297130451E-3</c:v>
                </c:pt>
                <c:pt idx="229">
                  <c:v>-4.158151297130451E-3</c:v>
                </c:pt>
                <c:pt idx="230">
                  <c:v>-4.1613790236900844E-3</c:v>
                </c:pt>
                <c:pt idx="231">
                  <c:v>-4.1634894602867682E-3</c:v>
                </c:pt>
                <c:pt idx="232">
                  <c:v>-4.1688276234430853E-3</c:v>
                </c:pt>
                <c:pt idx="233">
                  <c:v>-4.1688276234430853E-3</c:v>
                </c:pt>
                <c:pt idx="234">
                  <c:v>-4.1698207700768186E-3</c:v>
                </c:pt>
                <c:pt idx="235">
                  <c:v>-4.1699449134060349E-3</c:v>
                </c:pt>
                <c:pt idx="236">
                  <c:v>-4.1709380600397682E-3</c:v>
                </c:pt>
                <c:pt idx="237">
                  <c:v>-4.2049533322451376E-3</c:v>
                </c:pt>
                <c:pt idx="238">
                  <c:v>-4.3669603768729005E-3</c:v>
                </c:pt>
                <c:pt idx="239">
                  <c:v>-4.3690708134695843E-3</c:v>
                </c:pt>
                <c:pt idx="240">
                  <c:v>-4.373291686662951E-3</c:v>
                </c:pt>
                <c:pt idx="241">
                  <c:v>-4.3967547758849033E-3</c:v>
                </c:pt>
                <c:pt idx="242">
                  <c:v>-4.3999825024445367E-3</c:v>
                </c:pt>
                <c:pt idx="243">
                  <c:v>-4.4008515057490536E-3</c:v>
                </c:pt>
                <c:pt idx="244">
                  <c:v>-4.40097564907827E-3</c:v>
                </c:pt>
                <c:pt idx="245">
                  <c:v>-4.4019687957120033E-3</c:v>
                </c:pt>
                <c:pt idx="246">
                  <c:v>-4.4030860856749537E-3</c:v>
                </c:pt>
                <c:pt idx="247">
                  <c:v>-4.404079232308687E-3</c:v>
                </c:pt>
                <c:pt idx="248">
                  <c:v>-4.4042033756379034E-3</c:v>
                </c:pt>
                <c:pt idx="249">
                  <c:v>-4.4051965222716366E-3</c:v>
                </c:pt>
                <c:pt idx="250">
                  <c:v>-4.4061896689053699E-3</c:v>
                </c:pt>
                <c:pt idx="251">
                  <c:v>-4.4063138122345871E-3</c:v>
                </c:pt>
                <c:pt idx="252">
                  <c:v>-4.4074311021975367E-3</c:v>
                </c:pt>
                <c:pt idx="253">
                  <c:v>-4.4104105420987375E-3</c:v>
                </c:pt>
                <c:pt idx="254">
                  <c:v>-4.4105346854279538E-3</c:v>
                </c:pt>
                <c:pt idx="255">
                  <c:v>-4.4264250315676889E-3</c:v>
                </c:pt>
                <c:pt idx="256">
                  <c:v>-4.4284113248351555E-3</c:v>
                </c:pt>
                <c:pt idx="257">
                  <c:v>-4.4285354681643718E-3</c:v>
                </c:pt>
                <c:pt idx="258">
                  <c:v>-4.428659611493589E-3</c:v>
                </c:pt>
                <c:pt idx="259">
                  <c:v>-4.4306459047610556E-3</c:v>
                </c:pt>
                <c:pt idx="260">
                  <c:v>-4.431763194724006E-3</c:v>
                </c:pt>
                <c:pt idx="261">
                  <c:v>-4.4318873380532224E-3</c:v>
                </c:pt>
                <c:pt idx="262">
                  <c:v>-4.4338736313206889E-3</c:v>
                </c:pt>
                <c:pt idx="263">
                  <c:v>-4.4348667779544222E-3</c:v>
                </c:pt>
                <c:pt idx="264">
                  <c:v>-4.4359840679173727E-3</c:v>
                </c:pt>
                <c:pt idx="265">
                  <c:v>-4.436108211246589E-3</c:v>
                </c:pt>
                <c:pt idx="266">
                  <c:v>-4.436977214551106E-3</c:v>
                </c:pt>
                <c:pt idx="267">
                  <c:v>-4.4380945045140565E-3</c:v>
                </c:pt>
                <c:pt idx="268">
                  <c:v>-4.4382186478432728E-3</c:v>
                </c:pt>
                <c:pt idx="269">
                  <c:v>-4.4411980877444726E-3</c:v>
                </c:pt>
                <c:pt idx="270">
                  <c:v>-4.4433085243411564E-3</c:v>
                </c:pt>
                <c:pt idx="271">
                  <c:v>-4.4444258143041069E-3</c:v>
                </c:pt>
                <c:pt idx="272">
                  <c:v>-4.4517502707278906E-3</c:v>
                </c:pt>
                <c:pt idx="273">
                  <c:v>-4.4518744140571069E-3</c:v>
                </c:pt>
                <c:pt idx="274">
                  <c:v>-4.4528675606908402E-3</c:v>
                </c:pt>
                <c:pt idx="275">
                  <c:v>-4.4529917040200574E-3</c:v>
                </c:pt>
                <c:pt idx="276">
                  <c:v>-4.4531158473492738E-3</c:v>
                </c:pt>
                <c:pt idx="277">
                  <c:v>-4.454108993983007E-3</c:v>
                </c:pt>
                <c:pt idx="278">
                  <c:v>-4.4583298671763746E-3</c:v>
                </c:pt>
                <c:pt idx="279">
                  <c:v>-4.4645370336372078E-3</c:v>
                </c:pt>
                <c:pt idx="280">
                  <c:v>-4.464661176966425E-3</c:v>
                </c:pt>
                <c:pt idx="281">
                  <c:v>-4.4740960699868925E-3</c:v>
                </c:pt>
                <c:pt idx="282">
                  <c:v>-4.4771996532173095E-3</c:v>
                </c:pt>
                <c:pt idx="283">
                  <c:v>-4.4773237965465259E-3</c:v>
                </c:pt>
                <c:pt idx="284">
                  <c:v>-4.4774479398757422E-3</c:v>
                </c:pt>
                <c:pt idx="285">
                  <c:v>-4.4804273797769429E-3</c:v>
                </c:pt>
                <c:pt idx="286">
                  <c:v>-4.4805515231061592E-3</c:v>
                </c:pt>
                <c:pt idx="287">
                  <c:v>-4.4806756664353764E-3</c:v>
                </c:pt>
                <c:pt idx="288">
                  <c:v>-4.4815446697398925E-3</c:v>
                </c:pt>
                <c:pt idx="289">
                  <c:v>-4.4837792496657935E-3</c:v>
                </c:pt>
                <c:pt idx="290">
                  <c:v>-4.4847723962995268E-3</c:v>
                </c:pt>
                <c:pt idx="291">
                  <c:v>-4.4963177259166771E-3</c:v>
                </c:pt>
                <c:pt idx="292">
                  <c:v>-4.4963177259166771E-3</c:v>
                </c:pt>
                <c:pt idx="293">
                  <c:v>-4.4963797975812857E-3</c:v>
                </c:pt>
                <c:pt idx="294">
                  <c:v>-4.4964418692458943E-3</c:v>
                </c:pt>
                <c:pt idx="295">
                  <c:v>-4.5081113421922619E-3</c:v>
                </c:pt>
                <c:pt idx="296">
                  <c:v>-4.5082354855214783E-3</c:v>
                </c:pt>
                <c:pt idx="297">
                  <c:v>-4.5102217787889448E-3</c:v>
                </c:pt>
                <c:pt idx="298">
                  <c:v>-4.5102217787889448E-3</c:v>
                </c:pt>
                <c:pt idx="299">
                  <c:v>-4.511214925422679E-3</c:v>
                </c:pt>
                <c:pt idx="300">
                  <c:v>-4.5113390687518953E-3</c:v>
                </c:pt>
                <c:pt idx="301">
                  <c:v>-4.5123322153856286E-3</c:v>
                </c:pt>
                <c:pt idx="302">
                  <c:v>-4.5124563587148449E-3</c:v>
                </c:pt>
                <c:pt idx="303">
                  <c:v>-4.5134495053485791E-3</c:v>
                </c:pt>
                <c:pt idx="304">
                  <c:v>-4.518663525175679E-3</c:v>
                </c:pt>
                <c:pt idx="305">
                  <c:v>-4.5187876685048962E-3</c:v>
                </c:pt>
                <c:pt idx="306">
                  <c:v>-4.5199049584678458E-3</c:v>
                </c:pt>
                <c:pt idx="307">
                  <c:v>-4.5293398514883133E-3</c:v>
                </c:pt>
                <c:pt idx="308">
                  <c:v>-4.5293398514883133E-3</c:v>
                </c:pt>
                <c:pt idx="309">
                  <c:v>-4.5294019231529219E-3</c:v>
                </c:pt>
                <c:pt idx="310">
                  <c:v>-4.5294639948175296E-3</c:v>
                </c:pt>
                <c:pt idx="311">
                  <c:v>-4.5304571414512638E-3</c:v>
                </c:pt>
                <c:pt idx="312">
                  <c:v>-4.5314502880849971E-3</c:v>
                </c:pt>
                <c:pt idx="313">
                  <c:v>-4.5325675780479467E-3</c:v>
                </c:pt>
                <c:pt idx="314">
                  <c:v>-4.5336848680108972E-3</c:v>
                </c:pt>
                <c:pt idx="315">
                  <c:v>-4.5336848680108972E-3</c:v>
                </c:pt>
                <c:pt idx="316">
                  <c:v>-4.5346780146446304E-3</c:v>
                </c:pt>
                <c:pt idx="317">
                  <c:v>-4.5346780146446304E-3</c:v>
                </c:pt>
                <c:pt idx="318">
                  <c:v>-4.5346780146446304E-3</c:v>
                </c:pt>
                <c:pt idx="319">
                  <c:v>-4.5348021579738468E-3</c:v>
                </c:pt>
                <c:pt idx="320">
                  <c:v>-4.5357953046075801E-3</c:v>
                </c:pt>
                <c:pt idx="321">
                  <c:v>-4.5367884512413142E-3</c:v>
                </c:pt>
                <c:pt idx="322">
                  <c:v>-4.5369125945705305E-3</c:v>
                </c:pt>
                <c:pt idx="323">
                  <c:v>-4.5369125945705305E-3</c:v>
                </c:pt>
                <c:pt idx="324">
                  <c:v>-4.5388988878379971E-3</c:v>
                </c:pt>
                <c:pt idx="325">
                  <c:v>-4.5390230311672143E-3</c:v>
                </c:pt>
                <c:pt idx="326">
                  <c:v>-4.5400161778009476E-3</c:v>
                </c:pt>
                <c:pt idx="327">
                  <c:v>-4.5400161778009476E-3</c:v>
                </c:pt>
                <c:pt idx="328">
                  <c:v>-4.5442370509943143E-3</c:v>
                </c:pt>
                <c:pt idx="329">
                  <c:v>-4.5485820675168981E-3</c:v>
                </c:pt>
                <c:pt idx="330">
                  <c:v>-4.561244687096999E-3</c:v>
                </c:pt>
                <c:pt idx="331">
                  <c:v>-4.5719210134096333E-3</c:v>
                </c:pt>
                <c:pt idx="332">
                  <c:v>-4.574031450006317E-3</c:v>
                </c:pt>
                <c:pt idx="333">
                  <c:v>-4.7211412951280781E-3</c:v>
                </c:pt>
                <c:pt idx="334">
                  <c:v>-4.7339280580373962E-3</c:v>
                </c:pt>
                <c:pt idx="335">
                  <c:v>-4.7349212046711294E-3</c:v>
                </c:pt>
                <c:pt idx="336">
                  <c:v>-4.7593774405268142E-3</c:v>
                </c:pt>
                <c:pt idx="337">
                  <c:v>-4.7626051670864485E-3</c:v>
                </c:pt>
                <c:pt idx="338">
                  <c:v>-4.7635983137201817E-3</c:v>
                </c:pt>
                <c:pt idx="339">
                  <c:v>-4.7647156036831314E-3</c:v>
                </c:pt>
                <c:pt idx="340">
                  <c:v>-4.7658328936460818E-3</c:v>
                </c:pt>
                <c:pt idx="341">
                  <c:v>-4.7710469134731818E-3</c:v>
                </c:pt>
                <c:pt idx="342">
                  <c:v>-4.7763850766294989E-3</c:v>
                </c:pt>
                <c:pt idx="343">
                  <c:v>-4.7765092199587161E-3</c:v>
                </c:pt>
                <c:pt idx="344">
                  <c:v>-4.7773782232632331E-3</c:v>
                </c:pt>
                <c:pt idx="345">
                  <c:v>-4.7775023665924494E-3</c:v>
                </c:pt>
                <c:pt idx="346">
                  <c:v>-4.7784955132261827E-3</c:v>
                </c:pt>
                <c:pt idx="347">
                  <c:v>-4.7786196565553999E-3</c:v>
                </c:pt>
                <c:pt idx="348">
                  <c:v>-4.7796128031891332E-3</c:v>
                </c:pt>
                <c:pt idx="349">
                  <c:v>-4.7817232397858161E-3</c:v>
                </c:pt>
                <c:pt idx="350">
                  <c:v>-4.7849509663454503E-3</c:v>
                </c:pt>
                <c:pt idx="351">
                  <c:v>-4.7859441129791836E-3</c:v>
                </c:pt>
                <c:pt idx="352">
                  <c:v>-4.7860682563083999E-3</c:v>
                </c:pt>
                <c:pt idx="353">
                  <c:v>-4.7869372596129169E-3</c:v>
                </c:pt>
                <c:pt idx="354">
                  <c:v>-4.7870614029421332E-3</c:v>
                </c:pt>
                <c:pt idx="355">
                  <c:v>-4.7977377292547675E-3</c:v>
                </c:pt>
                <c:pt idx="356">
                  <c:v>-4.7997240225222341E-3</c:v>
                </c:pt>
                <c:pt idx="357">
                  <c:v>-4.7998481658514513E-3</c:v>
                </c:pt>
                <c:pt idx="358">
                  <c:v>-4.8018344591189178E-3</c:v>
                </c:pt>
                <c:pt idx="359">
                  <c:v>-4.8018965307835264E-3</c:v>
                </c:pt>
                <c:pt idx="360">
                  <c:v>-4.8029517490818683E-3</c:v>
                </c:pt>
                <c:pt idx="361">
                  <c:v>-4.8051863290077684E-3</c:v>
                </c:pt>
                <c:pt idx="362">
                  <c:v>-4.8060553323122854E-3</c:v>
                </c:pt>
                <c:pt idx="363">
                  <c:v>-4.8061794756415017E-3</c:v>
                </c:pt>
                <c:pt idx="364">
                  <c:v>-4.8136280753945026E-3</c:v>
                </c:pt>
                <c:pt idx="365">
                  <c:v>-4.825173405011653E-3</c:v>
                </c:pt>
                <c:pt idx="366">
                  <c:v>-4.8411878944806044E-3</c:v>
                </c:pt>
                <c:pt idx="367">
                  <c:v>-4.8413120378098208E-3</c:v>
                </c:pt>
                <c:pt idx="368">
                  <c:v>-4.8423051844435541E-3</c:v>
                </c:pt>
                <c:pt idx="369">
                  <c:v>-4.8527332240977557E-3</c:v>
                </c:pt>
                <c:pt idx="370">
                  <c:v>-4.8559609506573891E-3</c:v>
                </c:pt>
                <c:pt idx="371">
                  <c:v>-4.8559609506573891E-3</c:v>
                </c:pt>
                <c:pt idx="372">
                  <c:v>-4.8562092373158226E-3</c:v>
                </c:pt>
                <c:pt idx="373">
                  <c:v>-4.8569540972911223E-3</c:v>
                </c:pt>
                <c:pt idx="374">
                  <c:v>-4.8570782406203387E-3</c:v>
                </c:pt>
                <c:pt idx="375">
                  <c:v>-4.8572023839495559E-3</c:v>
                </c:pt>
                <c:pt idx="376">
                  <c:v>-4.8581955305832892E-3</c:v>
                </c:pt>
                <c:pt idx="377">
                  <c:v>-4.8614232571429225E-3</c:v>
                </c:pt>
                <c:pt idx="378">
                  <c:v>-4.8678787102621902E-3</c:v>
                </c:pt>
                <c:pt idx="379">
                  <c:v>-4.8687477135667062E-3</c:v>
                </c:pt>
                <c:pt idx="380">
                  <c:v>-4.8688718568959235E-3</c:v>
                </c:pt>
                <c:pt idx="381">
                  <c:v>-4.8814103331468071E-3</c:v>
                </c:pt>
                <c:pt idx="382">
                  <c:v>-4.8815344764760243E-3</c:v>
                </c:pt>
                <c:pt idx="383">
                  <c:v>-4.885755349669391E-3</c:v>
                </c:pt>
                <c:pt idx="384">
                  <c:v>-4.8858794929986082E-3</c:v>
                </c:pt>
                <c:pt idx="385">
                  <c:v>-4.8943212393853415E-3</c:v>
                </c:pt>
                <c:pt idx="386">
                  <c:v>-4.8964316759820253E-3</c:v>
                </c:pt>
                <c:pt idx="387">
                  <c:v>-4.8995352592124423E-3</c:v>
                </c:pt>
                <c:pt idx="388">
                  <c:v>-4.9026388424428594E-3</c:v>
                </c:pt>
                <c:pt idx="389">
                  <c:v>-4.9027629857720757E-3</c:v>
                </c:pt>
                <c:pt idx="390">
                  <c:v>-4.9090942955621261E-3</c:v>
                </c:pt>
                <c:pt idx="391">
                  <c:v>-4.9090942955621261E-3</c:v>
                </c:pt>
                <c:pt idx="392">
                  <c:v>-4.9100874421958594E-3</c:v>
                </c:pt>
                <c:pt idx="393">
                  <c:v>-4.9100874421958594E-3</c:v>
                </c:pt>
                <c:pt idx="394">
                  <c:v>-4.9102115855250766E-3</c:v>
                </c:pt>
                <c:pt idx="395">
                  <c:v>-4.9112047321588099E-3</c:v>
                </c:pt>
                <c:pt idx="396">
                  <c:v>-4.9112668038234185E-3</c:v>
                </c:pt>
                <c:pt idx="397">
                  <c:v>-4.9121978787925432E-3</c:v>
                </c:pt>
                <c:pt idx="398">
                  <c:v>-4.9123220221217595E-3</c:v>
                </c:pt>
                <c:pt idx="399">
                  <c:v>-4.9144324587184433E-3</c:v>
                </c:pt>
                <c:pt idx="400">
                  <c:v>-4.9145566020476605E-3</c:v>
                </c:pt>
                <c:pt idx="401">
                  <c:v>-4.9175360419488603E-3</c:v>
                </c:pt>
                <c:pt idx="402">
                  <c:v>-4.9176601852780766E-3</c:v>
                </c:pt>
                <c:pt idx="403">
                  <c:v>-4.9251087850310776E-3</c:v>
                </c:pt>
                <c:pt idx="404">
                  <c:v>-4.9261019316648108E-3</c:v>
                </c:pt>
                <c:pt idx="405">
                  <c:v>-4.926226074994028E-3</c:v>
                </c:pt>
                <c:pt idx="406">
                  <c:v>-4.9270950782985441E-3</c:v>
                </c:pt>
                <c:pt idx="407">
                  <c:v>-4.9282123682614946E-3</c:v>
                </c:pt>
                <c:pt idx="408">
                  <c:v>-4.9377714046111784E-3</c:v>
                </c:pt>
                <c:pt idx="409">
                  <c:v>-4.9388886945741289E-3</c:v>
                </c:pt>
                <c:pt idx="410">
                  <c:v>-4.9398818412078622E-3</c:v>
                </c:pt>
                <c:pt idx="411">
                  <c:v>-4.9526686041171794E-3</c:v>
                </c:pt>
                <c:pt idx="412">
                  <c:v>-5.1391318846006279E-3</c:v>
                </c:pt>
                <c:pt idx="413">
                  <c:v>-5.1412423211973108E-3</c:v>
                </c:pt>
                <c:pt idx="414">
                  <c:v>-5.1422354678310449E-3</c:v>
                </c:pt>
                <c:pt idx="415">
                  <c:v>-5.1423596111602613E-3</c:v>
                </c:pt>
                <c:pt idx="416">
                  <c:v>-5.144470047756945E-3</c:v>
                </c:pt>
                <c:pt idx="417">
                  <c:v>-5.1465804843536279E-3</c:v>
                </c:pt>
                <c:pt idx="418">
                  <c:v>-5.1529117941436784E-3</c:v>
                </c:pt>
                <c:pt idx="419">
                  <c:v>-5.1582499572999955E-3</c:v>
                </c:pt>
                <c:pt idx="420">
                  <c:v>-5.1668158470159469E-3</c:v>
                </c:pt>
                <c:pt idx="421">
                  <c:v>-5.1699194302463631E-3</c:v>
                </c:pt>
                <c:pt idx="422">
                  <c:v>-5.1700435735755803E-3</c:v>
                </c:pt>
                <c:pt idx="423">
                  <c:v>-5.1710367202093136E-3</c:v>
                </c:pt>
                <c:pt idx="424">
                  <c:v>-5.1721540101722632E-3</c:v>
                </c:pt>
                <c:pt idx="425">
                  <c:v>-5.1763748833656307E-3</c:v>
                </c:pt>
                <c:pt idx="426">
                  <c:v>-5.1859339197153145E-3</c:v>
                </c:pt>
                <c:pt idx="427">
                  <c:v>-5.1890375029457316E-3</c:v>
                </c:pt>
                <c:pt idx="428">
                  <c:v>-5.1891616462749479E-3</c:v>
                </c:pt>
                <c:pt idx="429">
                  <c:v>-5.1974792493324658E-3</c:v>
                </c:pt>
                <c:pt idx="430">
                  <c:v>-5.2008311192213155E-3</c:v>
                </c:pt>
                <c:pt idx="431">
                  <c:v>-5.2017001225258324E-3</c:v>
                </c:pt>
                <c:pt idx="432">
                  <c:v>-5.205051992414683E-3</c:v>
                </c:pt>
                <c:pt idx="433">
                  <c:v>-5.2070382856821496E-3</c:v>
                </c:pt>
                <c:pt idx="434">
                  <c:v>-5.2157283187273173E-3</c:v>
                </c:pt>
                <c:pt idx="435">
                  <c:v>-5.223052775151101E-3</c:v>
                </c:pt>
                <c:pt idx="436">
                  <c:v>-5.2295082282703678E-3</c:v>
                </c:pt>
                <c:pt idx="437">
                  <c:v>-5.2305013749041011E-3</c:v>
                </c:pt>
                <c:pt idx="438">
                  <c:v>-5.2347222480974686E-3</c:v>
                </c:pt>
                <c:pt idx="439">
                  <c:v>-5.2378258313278856E-3</c:v>
                </c:pt>
                <c:pt idx="440">
                  <c:v>-5.2389431212908353E-3</c:v>
                </c:pt>
                <c:pt idx="441">
                  <c:v>-5.2431639944842028E-3</c:v>
                </c:pt>
                <c:pt idx="442">
                  <c:v>-5.2452744310808857E-3</c:v>
                </c:pt>
                <c:pt idx="443">
                  <c:v>-5.2453985744101029E-3</c:v>
                </c:pt>
                <c:pt idx="444">
                  <c:v>-5.2549576107597867E-3</c:v>
                </c:pt>
                <c:pt idx="445">
                  <c:v>-5.2569439040272533E-3</c:v>
                </c:pt>
                <c:pt idx="446">
                  <c:v>-5.2569439040272533E-3</c:v>
                </c:pt>
                <c:pt idx="447">
                  <c:v>-5.2570059756918619E-3</c:v>
                </c:pt>
                <c:pt idx="448">
                  <c:v>-5.2570059756918619E-3</c:v>
                </c:pt>
                <c:pt idx="449">
                  <c:v>-5.2665029403769379E-3</c:v>
                </c:pt>
                <c:pt idx="450">
                  <c:v>-5.2666270837061543E-3</c:v>
                </c:pt>
                <c:pt idx="451">
                  <c:v>-5.268737520302838E-3</c:v>
                </c:pt>
                <c:pt idx="452">
                  <c:v>-5.2719652468624714E-3</c:v>
                </c:pt>
                <c:pt idx="453">
                  <c:v>-5.2729583934962047E-3</c:v>
                </c:pt>
                <c:pt idx="454">
                  <c:v>-5.2856210130763056E-3</c:v>
                </c:pt>
                <c:pt idx="455">
                  <c:v>-5.2866141597100388E-3</c:v>
                </c:pt>
                <c:pt idx="456">
                  <c:v>-5.2866762313746474E-3</c:v>
                </c:pt>
                <c:pt idx="457">
                  <c:v>-5.2877314496729893E-3</c:v>
                </c:pt>
                <c:pt idx="458">
                  <c:v>-5.2887245963067226E-3</c:v>
                </c:pt>
                <c:pt idx="459">
                  <c:v>-5.2920764661955732E-3</c:v>
                </c:pt>
                <c:pt idx="460">
                  <c:v>-5.2972904860226731E-3</c:v>
                </c:pt>
                <c:pt idx="461">
                  <c:v>-5.2984077759856236E-3</c:v>
                </c:pt>
                <c:pt idx="462">
                  <c:v>-5.3015113592160407E-3</c:v>
                </c:pt>
                <c:pt idx="463">
                  <c:v>-5.3037459391419408E-3</c:v>
                </c:pt>
                <c:pt idx="464">
                  <c:v>-5.3068495223723578E-3</c:v>
                </c:pt>
                <c:pt idx="465">
                  <c:v>-5.3313057582280426E-3</c:v>
                </c:pt>
                <c:pt idx="466">
                  <c:v>-5.3324230481909931E-3</c:v>
                </c:pt>
                <c:pt idx="467">
                  <c:v>-5.3387543579810435E-3</c:v>
                </c:pt>
                <c:pt idx="468">
                  <c:v>-5.5231072018678074E-3</c:v>
                </c:pt>
                <c:pt idx="469">
                  <c:v>-5.5294385116578578E-3</c:v>
                </c:pt>
                <c:pt idx="470">
                  <c:v>-5.534776674814175E-3</c:v>
                </c:pt>
                <c:pt idx="471">
                  <c:v>-5.5432184212009092E-3</c:v>
                </c:pt>
                <c:pt idx="472">
                  <c:v>-5.5433425645301264E-3</c:v>
                </c:pt>
                <c:pt idx="473">
                  <c:v>-5.5486807276864426E-3</c:v>
                </c:pt>
                <c:pt idx="474">
                  <c:v>-5.562460637229494E-3</c:v>
                </c:pt>
                <c:pt idx="475">
                  <c:v>-5.575247400138812E-3</c:v>
                </c:pt>
                <c:pt idx="476">
                  <c:v>-5.5825718565625957E-3</c:v>
                </c:pt>
                <c:pt idx="477">
                  <c:v>-5.5836891465255454E-3</c:v>
                </c:pt>
                <c:pt idx="478">
                  <c:v>-5.5869168730851796E-3</c:v>
                </c:pt>
                <c:pt idx="479">
                  <c:v>-5.590144599644813E-3</c:v>
                </c:pt>
                <c:pt idx="480">
                  <c:v>-5.6028072192249138E-3</c:v>
                </c:pt>
                <c:pt idx="481">
                  <c:v>-5.6060349457845472E-3</c:v>
                </c:pt>
                <c:pt idx="482">
                  <c:v>-5.6070280924182814E-3</c:v>
                </c:pt>
                <c:pt idx="483">
                  <c:v>-5.6493609676811678E-3</c:v>
                </c:pt>
                <c:pt idx="484">
                  <c:v>-5.6546370591728764E-3</c:v>
                </c:pt>
                <c:pt idx="485">
                  <c:v>-5.654699130837485E-3</c:v>
                </c:pt>
                <c:pt idx="486">
                  <c:v>-5.6547612025020927E-3</c:v>
                </c:pt>
                <c:pt idx="487">
                  <c:v>-5.6548232741667013E-3</c:v>
                </c:pt>
                <c:pt idx="488">
                  <c:v>-5.6548853458313099E-3</c:v>
                </c:pt>
                <c:pt idx="489">
                  <c:v>-5.9464359544966743E-3</c:v>
                </c:pt>
                <c:pt idx="490">
                  <c:v>-6.0291154117549806E-3</c:v>
                </c:pt>
                <c:pt idx="491">
                  <c:v>-6.0291154117549806E-3</c:v>
                </c:pt>
                <c:pt idx="492">
                  <c:v>-6.0291154117549806E-3</c:v>
                </c:pt>
                <c:pt idx="493">
                  <c:v>-6.0737449386083758E-3</c:v>
                </c:pt>
                <c:pt idx="494">
                  <c:v>-6.1034772659557699E-3</c:v>
                </c:pt>
                <c:pt idx="495">
                  <c:v>-6.3420807447102214E-3</c:v>
                </c:pt>
                <c:pt idx="496">
                  <c:v>-6.4236429120055781E-3</c:v>
                </c:pt>
                <c:pt idx="497">
                  <c:v>-6.4236429120055781E-3</c:v>
                </c:pt>
                <c:pt idx="498">
                  <c:v>-6.4237670553347953E-3</c:v>
                </c:pt>
                <c:pt idx="499">
                  <c:v>-6.4237670553347953E-3</c:v>
                </c:pt>
                <c:pt idx="500">
                  <c:v>-6.4608859107705809E-3</c:v>
                </c:pt>
                <c:pt idx="501">
                  <c:v>-6.4608859107705809E-3</c:v>
                </c:pt>
                <c:pt idx="502">
                  <c:v>-6.466224073926898E-3</c:v>
                </c:pt>
                <c:pt idx="503">
                  <c:v>-6.4662861455915066E-3</c:v>
                </c:pt>
                <c:pt idx="504">
                  <c:v>-6.4663482172561152E-3</c:v>
                </c:pt>
                <c:pt idx="505">
                  <c:v>-6.6994273178604246E-3</c:v>
                </c:pt>
                <c:pt idx="506">
                  <c:v>-6.7142624457018178E-3</c:v>
                </c:pt>
                <c:pt idx="507">
                  <c:v>-6.8366677683094606E-3</c:v>
                </c:pt>
                <c:pt idx="508">
                  <c:v>-6.8367298399740692E-3</c:v>
                </c:pt>
                <c:pt idx="509">
                  <c:v>-6.8367919116386778E-3</c:v>
                </c:pt>
                <c:pt idx="510">
                  <c:v>-7.1004102712302897E-3</c:v>
                </c:pt>
                <c:pt idx="511">
                  <c:v>-7.1004723428948983E-3</c:v>
                </c:pt>
                <c:pt idx="512">
                  <c:v>-7.1110245258783154E-3</c:v>
                </c:pt>
                <c:pt idx="513">
                  <c:v>-7.1536056877996353E-3</c:v>
                </c:pt>
                <c:pt idx="514">
                  <c:v>-7.1891106799556043E-3</c:v>
                </c:pt>
                <c:pt idx="515">
                  <c:v>-7.1892348232848215E-3</c:v>
                </c:pt>
                <c:pt idx="516">
                  <c:v>-7.1946350581057472E-3</c:v>
                </c:pt>
                <c:pt idx="517">
                  <c:v>-7.2393887282883578E-3</c:v>
                </c:pt>
                <c:pt idx="518">
                  <c:v>-7.3000327446107044E-3</c:v>
                </c:pt>
                <c:pt idx="519">
                  <c:v>-7.300094816275313E-3</c:v>
                </c:pt>
                <c:pt idx="520">
                  <c:v>-7.3074813443637053E-3</c:v>
                </c:pt>
                <c:pt idx="521">
                  <c:v>-7.4952481298039293E-3</c:v>
                </c:pt>
                <c:pt idx="522">
                  <c:v>-7.539939728321933E-3</c:v>
                </c:pt>
                <c:pt idx="523">
                  <c:v>-7.5985353797122027E-3</c:v>
                </c:pt>
                <c:pt idx="524">
                  <c:v>-7.5985974513768113E-3</c:v>
                </c:pt>
                <c:pt idx="525">
                  <c:v>-7.5986595230414199E-3</c:v>
                </c:pt>
                <c:pt idx="526">
                  <c:v>-7.6331713685636564E-3</c:v>
                </c:pt>
                <c:pt idx="527">
                  <c:v>-7.8922584966388595E-3</c:v>
                </c:pt>
                <c:pt idx="528">
                  <c:v>-7.8954862231984928E-3</c:v>
                </c:pt>
                <c:pt idx="529">
                  <c:v>-7.8954862231984928E-3</c:v>
                </c:pt>
                <c:pt idx="530">
                  <c:v>-7.8955482948631014E-3</c:v>
                </c:pt>
                <c:pt idx="531">
                  <c:v>-7.8955482948631014E-3</c:v>
                </c:pt>
                <c:pt idx="532">
                  <c:v>-7.89561036652771E-3</c:v>
                </c:pt>
                <c:pt idx="533">
                  <c:v>-7.89561036652771E-3</c:v>
                </c:pt>
                <c:pt idx="534">
                  <c:v>-7.9327292219634957E-3</c:v>
                </c:pt>
                <c:pt idx="535">
                  <c:v>-7.9327912936281043E-3</c:v>
                </c:pt>
                <c:pt idx="536">
                  <c:v>-7.9328533652927129E-3</c:v>
                </c:pt>
                <c:pt idx="537">
                  <c:v>-7.9586751777697817E-3</c:v>
                </c:pt>
                <c:pt idx="538">
                  <c:v>-7.9984010431191181E-3</c:v>
                </c:pt>
                <c:pt idx="539">
                  <c:v>-7.9984631147837267E-3</c:v>
                </c:pt>
                <c:pt idx="540">
                  <c:v>-7.9985251864483353E-3</c:v>
                </c:pt>
                <c:pt idx="541">
                  <c:v>-8.0074635061519357E-3</c:v>
                </c:pt>
                <c:pt idx="542">
                  <c:v>-8.0105670893823519E-3</c:v>
                </c:pt>
                <c:pt idx="543">
                  <c:v>-8.0170225425016187E-3</c:v>
                </c:pt>
                <c:pt idx="544">
                  <c:v>-8.0202502690612538E-3</c:v>
                </c:pt>
                <c:pt idx="545">
                  <c:v>-8.0223607056579358E-3</c:v>
                </c:pt>
                <c:pt idx="546">
                  <c:v>-8.032850816976746E-3</c:v>
                </c:pt>
                <c:pt idx="547">
                  <c:v>-8.0350233252380384E-3</c:v>
                </c:pt>
                <c:pt idx="548">
                  <c:v>-8.3107456594282755E-3</c:v>
                </c:pt>
                <c:pt idx="549">
                  <c:v>-8.3108698027574927E-3</c:v>
                </c:pt>
                <c:pt idx="550">
                  <c:v>-8.3109939460867099E-3</c:v>
                </c:pt>
                <c:pt idx="551">
                  <c:v>-8.3110560177513167E-3</c:v>
                </c:pt>
                <c:pt idx="552">
                  <c:v>-8.3474920848764112E-3</c:v>
                </c:pt>
                <c:pt idx="553">
                  <c:v>-8.3475541565410198E-3</c:v>
                </c:pt>
                <c:pt idx="554">
                  <c:v>-8.3476162282056284E-3</c:v>
                </c:pt>
                <c:pt idx="555">
                  <c:v>-8.349602521473095E-3</c:v>
                </c:pt>
                <c:pt idx="556">
                  <c:v>-8.3496645931377036E-3</c:v>
                </c:pt>
                <c:pt idx="557">
                  <c:v>-8.3505956681068291E-3</c:v>
                </c:pt>
                <c:pt idx="558">
                  <c:v>-8.3506577397714377E-3</c:v>
                </c:pt>
                <c:pt idx="559">
                  <c:v>-8.3507198114360463E-3</c:v>
                </c:pt>
                <c:pt idx="560">
                  <c:v>-8.3544441113125451E-3</c:v>
                </c:pt>
                <c:pt idx="561">
                  <c:v>-8.3626996427054543E-3</c:v>
                </c:pt>
                <c:pt idx="562">
                  <c:v>-8.3705827441107137E-3</c:v>
                </c:pt>
                <c:pt idx="563">
                  <c:v>-8.3946665499787486E-3</c:v>
                </c:pt>
                <c:pt idx="564">
                  <c:v>-8.4264472422582188E-3</c:v>
                </c:pt>
                <c:pt idx="565">
                  <c:v>-8.4275645322211684E-3</c:v>
                </c:pt>
                <c:pt idx="566">
                  <c:v>-8.4285576788549008E-3</c:v>
                </c:pt>
                <c:pt idx="567">
                  <c:v>-8.4679111142165874E-3</c:v>
                </c:pt>
                <c:pt idx="568">
                  <c:v>-8.4700215508132712E-3</c:v>
                </c:pt>
                <c:pt idx="569">
                  <c:v>-8.5114854227716415E-3</c:v>
                </c:pt>
                <c:pt idx="570">
                  <c:v>-8.6617609227884283E-3</c:v>
                </c:pt>
                <c:pt idx="571">
                  <c:v>-8.6649886493480616E-3</c:v>
                </c:pt>
                <c:pt idx="572">
                  <c:v>-8.6687750208891707E-3</c:v>
                </c:pt>
                <c:pt idx="573">
                  <c:v>-8.6687750208891707E-3</c:v>
                </c:pt>
                <c:pt idx="574">
                  <c:v>-8.6688370925537793E-3</c:v>
                </c:pt>
                <c:pt idx="575">
                  <c:v>-8.6757891189899131E-3</c:v>
                </c:pt>
                <c:pt idx="576">
                  <c:v>-8.6758511906545217E-3</c:v>
                </c:pt>
                <c:pt idx="577">
                  <c:v>-8.6759132623191286E-3</c:v>
                </c:pt>
                <c:pt idx="578">
                  <c:v>-8.6910587484835631E-3</c:v>
                </c:pt>
                <c:pt idx="579">
                  <c:v>-8.6911208201481717E-3</c:v>
                </c:pt>
                <c:pt idx="580">
                  <c:v>-8.7440679500590847E-3</c:v>
                </c:pt>
                <c:pt idx="581">
                  <c:v>-8.7441300217236933E-3</c:v>
                </c:pt>
                <c:pt idx="582">
                  <c:v>-8.7646757427090535E-3</c:v>
                </c:pt>
                <c:pt idx="583">
                  <c:v>-8.7647378143736621E-3</c:v>
                </c:pt>
                <c:pt idx="584">
                  <c:v>-8.783980030402247E-3</c:v>
                </c:pt>
                <c:pt idx="585">
                  <c:v>-8.7872077569618803E-3</c:v>
                </c:pt>
                <c:pt idx="586">
                  <c:v>-8.7880767602663973E-3</c:v>
                </c:pt>
                <c:pt idx="587">
                  <c:v>-8.7911803434968135E-3</c:v>
                </c:pt>
                <c:pt idx="588">
                  <c:v>-8.7911803434968135E-3</c:v>
                </c:pt>
                <c:pt idx="589">
                  <c:v>-8.7944080700564468E-3</c:v>
                </c:pt>
                <c:pt idx="590">
                  <c:v>-8.7944080700564468E-3</c:v>
                </c:pt>
                <c:pt idx="591">
                  <c:v>-8.8078155496118474E-3</c:v>
                </c:pt>
                <c:pt idx="592">
                  <c:v>-8.807877621276456E-3</c:v>
                </c:pt>
                <c:pt idx="593">
                  <c:v>-8.8079396929410646E-3</c:v>
                </c:pt>
                <c:pt idx="594">
                  <c:v>-9.182231830529344E-3</c:v>
                </c:pt>
                <c:pt idx="595">
                  <c:v>-9.2187299693190471E-3</c:v>
                </c:pt>
                <c:pt idx="596">
                  <c:v>-9.5001628966532529E-3</c:v>
                </c:pt>
                <c:pt idx="597">
                  <c:v>-9.5274744290809212E-3</c:v>
                </c:pt>
                <c:pt idx="598">
                  <c:v>-9.5428682019037883E-3</c:v>
                </c:pt>
                <c:pt idx="599">
                  <c:v>-9.5429302735683969E-3</c:v>
                </c:pt>
                <c:pt idx="600">
                  <c:v>-9.5475235767494143E-3</c:v>
                </c:pt>
                <c:pt idx="601">
                  <c:v>-9.5475856484140229E-3</c:v>
                </c:pt>
                <c:pt idx="602">
                  <c:v>-9.56335185122454E-3</c:v>
                </c:pt>
                <c:pt idx="603">
                  <c:v>-9.5634139228891486E-3</c:v>
                </c:pt>
                <c:pt idx="604">
                  <c:v>-9.9134360396155672E-3</c:v>
                </c:pt>
                <c:pt idx="605">
                  <c:v>-9.9154844045476424E-3</c:v>
                </c:pt>
                <c:pt idx="606">
                  <c:v>-9.915546476212251E-3</c:v>
                </c:pt>
                <c:pt idx="607">
                  <c:v>-9.9156085478768596E-3</c:v>
                </c:pt>
                <c:pt idx="608">
                  <c:v>-9.9156706195414682E-3</c:v>
                </c:pt>
                <c:pt idx="609">
                  <c:v>-9.9193949194179686E-3</c:v>
                </c:pt>
                <c:pt idx="610">
                  <c:v>-9.9204501377163096E-3</c:v>
                </c:pt>
                <c:pt idx="611">
                  <c:v>-9.9205122093809182E-3</c:v>
                </c:pt>
                <c:pt idx="612">
                  <c:v>-9.9274642358170521E-3</c:v>
                </c:pt>
                <c:pt idx="613">
                  <c:v>-1.0299521793479432E-2</c:v>
                </c:pt>
                <c:pt idx="614">
                  <c:v>-1.0299521793479432E-2</c:v>
                </c:pt>
                <c:pt idx="615">
                  <c:v>-1.0299583865144039E-2</c:v>
                </c:pt>
                <c:pt idx="616">
                  <c:v>-1.0299645936808648E-2</c:v>
                </c:pt>
                <c:pt idx="617">
                  <c:v>-1.0299645936808648E-2</c:v>
                </c:pt>
                <c:pt idx="618">
                  <c:v>-1.0323419384353641E-2</c:v>
                </c:pt>
                <c:pt idx="619">
                  <c:v>-1.0323419384353641E-2</c:v>
                </c:pt>
                <c:pt idx="620">
                  <c:v>-1.032348145601825E-2</c:v>
                </c:pt>
                <c:pt idx="621">
                  <c:v>-1.032348145601825E-2</c:v>
                </c:pt>
                <c:pt idx="622">
                  <c:v>-1.032348145601825E-2</c:v>
                </c:pt>
                <c:pt idx="623">
                  <c:v>-1.032348145601825E-2</c:v>
                </c:pt>
                <c:pt idx="624">
                  <c:v>-1.0323543527682858E-2</c:v>
                </c:pt>
                <c:pt idx="625">
                  <c:v>-1.0323543527682858E-2</c:v>
                </c:pt>
                <c:pt idx="626">
                  <c:v>-1.0323543527682858E-2</c:v>
                </c:pt>
                <c:pt idx="627">
                  <c:v>-1.0323543527682858E-2</c:v>
                </c:pt>
                <c:pt idx="628">
                  <c:v>-1.0323605599347467E-2</c:v>
                </c:pt>
                <c:pt idx="629">
                  <c:v>-1.0323667671012076E-2</c:v>
                </c:pt>
                <c:pt idx="630">
                  <c:v>-1.0323729742676683E-2</c:v>
                </c:pt>
                <c:pt idx="631">
                  <c:v>-1.0327826472540833E-2</c:v>
                </c:pt>
                <c:pt idx="632">
                  <c:v>-1.0327888544205441E-2</c:v>
                </c:pt>
                <c:pt idx="633">
                  <c:v>-1.032795061587005E-2</c:v>
                </c:pt>
                <c:pt idx="634">
                  <c:v>-1.0328012687534659E-2</c:v>
                </c:pt>
                <c:pt idx="635">
                  <c:v>-1.0351475776756611E-2</c:v>
                </c:pt>
                <c:pt idx="636">
                  <c:v>-1.0351475776756611E-2</c:v>
                </c:pt>
                <c:pt idx="637">
                  <c:v>-1.035153784842122E-2</c:v>
                </c:pt>
                <c:pt idx="638">
                  <c:v>-1.035153784842122E-2</c:v>
                </c:pt>
                <c:pt idx="639">
                  <c:v>-1.0351599920085826E-2</c:v>
                </c:pt>
                <c:pt idx="640">
                  <c:v>-1.0351599920085826E-2</c:v>
                </c:pt>
                <c:pt idx="641">
                  <c:v>-1.0352593066719561E-2</c:v>
                </c:pt>
                <c:pt idx="642">
                  <c:v>-1.0352655138384169E-2</c:v>
                </c:pt>
                <c:pt idx="643">
                  <c:v>-1.0362152103069245E-2</c:v>
                </c:pt>
                <c:pt idx="644">
                  <c:v>-1.0362152103069245E-2</c:v>
                </c:pt>
                <c:pt idx="645">
                  <c:v>-1.0362214174733852E-2</c:v>
                </c:pt>
                <c:pt idx="646">
                  <c:v>-1.0362214174733852E-2</c:v>
                </c:pt>
                <c:pt idx="647">
                  <c:v>-1.0362276246398461E-2</c:v>
                </c:pt>
                <c:pt idx="648">
                  <c:v>-1.0362276246398461E-2</c:v>
                </c:pt>
                <c:pt idx="649">
                  <c:v>-1.0671827637800243E-2</c:v>
                </c:pt>
                <c:pt idx="650">
                  <c:v>-1.0671827637800243E-2</c:v>
                </c:pt>
                <c:pt idx="651">
                  <c:v>-1.0671889709464852E-2</c:v>
                </c:pt>
                <c:pt idx="652">
                  <c:v>-1.0671889709464852E-2</c:v>
                </c:pt>
                <c:pt idx="653">
                  <c:v>-1.067716580095656E-2</c:v>
                </c:pt>
                <c:pt idx="654">
                  <c:v>-1.0737251172297433E-2</c:v>
                </c:pt>
                <c:pt idx="655">
                  <c:v>-1.0737251172297433E-2</c:v>
                </c:pt>
                <c:pt idx="656">
                  <c:v>-1.0737375315626648E-2</c:v>
                </c:pt>
                <c:pt idx="657">
                  <c:v>-1.0737375315626648E-2</c:v>
                </c:pt>
                <c:pt idx="658">
                  <c:v>-1.0768411147930819E-2</c:v>
                </c:pt>
                <c:pt idx="659">
                  <c:v>-1.104624391871774E-2</c:v>
                </c:pt>
                <c:pt idx="660">
                  <c:v>-1.1077031464363476E-2</c:v>
                </c:pt>
                <c:pt idx="661">
                  <c:v>-1.1078086682661817E-2</c:v>
                </c:pt>
                <c:pt idx="662">
                  <c:v>-1.1104653355114185E-2</c:v>
                </c:pt>
                <c:pt idx="663">
                  <c:v>-1.1104715426778794E-2</c:v>
                </c:pt>
                <c:pt idx="664">
                  <c:v>-1.1104777498443403E-2</c:v>
                </c:pt>
                <c:pt idx="665">
                  <c:v>-1.1107694866679995E-2</c:v>
                </c:pt>
                <c:pt idx="666">
                  <c:v>-1.1107756938344603E-2</c:v>
                </c:pt>
                <c:pt idx="667">
                  <c:v>-1.1107819010009212E-2</c:v>
                </c:pt>
                <c:pt idx="668">
                  <c:v>-1.110788108167382E-2</c:v>
                </c:pt>
                <c:pt idx="669">
                  <c:v>-1.1142827428848314E-2</c:v>
                </c:pt>
                <c:pt idx="670">
                  <c:v>-1.1519354146362494E-2</c:v>
                </c:pt>
                <c:pt idx="671">
                  <c:v>-1.1520409364660835E-2</c:v>
                </c:pt>
                <c:pt idx="672">
                  <c:v>-1.1866148536529279E-2</c:v>
                </c:pt>
                <c:pt idx="673">
                  <c:v>-1.1866210608193888E-2</c:v>
                </c:pt>
                <c:pt idx="674">
                  <c:v>-1.1866272679858495E-2</c:v>
                </c:pt>
                <c:pt idx="675">
                  <c:v>-1.1882659599315096E-2</c:v>
                </c:pt>
                <c:pt idx="676">
                  <c:v>-1.1882659599315096E-2</c:v>
                </c:pt>
                <c:pt idx="677">
                  <c:v>-1.1882721670979705E-2</c:v>
                </c:pt>
                <c:pt idx="678">
                  <c:v>-1.1882721670979705E-2</c:v>
                </c:pt>
                <c:pt idx="679">
                  <c:v>-1.1882783742644313E-2</c:v>
                </c:pt>
                <c:pt idx="680">
                  <c:v>-1.1882845814308922E-2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8F-4436-84FE-9A038D5EDFE9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2'!$F$21:$F$701</c:f>
              <c:numCache>
                <c:formatCode>General</c:formatCode>
                <c:ptCount val="681"/>
                <c:pt idx="0">
                  <c:v>25.5</c:v>
                </c:pt>
                <c:pt idx="1">
                  <c:v>34.5</c:v>
                </c:pt>
                <c:pt idx="2">
                  <c:v>393.5</c:v>
                </c:pt>
                <c:pt idx="3">
                  <c:v>4221.5</c:v>
                </c:pt>
                <c:pt idx="4">
                  <c:v>10072</c:v>
                </c:pt>
                <c:pt idx="5">
                  <c:v>16739</c:v>
                </c:pt>
                <c:pt idx="6">
                  <c:v>16764</c:v>
                </c:pt>
                <c:pt idx="7">
                  <c:v>16773</c:v>
                </c:pt>
                <c:pt idx="8">
                  <c:v>16781</c:v>
                </c:pt>
                <c:pt idx="9">
                  <c:v>19174</c:v>
                </c:pt>
                <c:pt idx="10">
                  <c:v>19174</c:v>
                </c:pt>
                <c:pt idx="11">
                  <c:v>19208</c:v>
                </c:pt>
                <c:pt idx="12">
                  <c:v>19208</c:v>
                </c:pt>
                <c:pt idx="13">
                  <c:v>21736</c:v>
                </c:pt>
                <c:pt idx="14">
                  <c:v>21970</c:v>
                </c:pt>
                <c:pt idx="15">
                  <c:v>21971</c:v>
                </c:pt>
                <c:pt idx="16">
                  <c:v>21979</c:v>
                </c:pt>
                <c:pt idx="17">
                  <c:v>22079</c:v>
                </c:pt>
                <c:pt idx="18">
                  <c:v>22113</c:v>
                </c:pt>
                <c:pt idx="19">
                  <c:v>22130</c:v>
                </c:pt>
                <c:pt idx="20">
                  <c:v>22574</c:v>
                </c:pt>
                <c:pt idx="21">
                  <c:v>22626</c:v>
                </c:pt>
                <c:pt idx="22">
                  <c:v>22908</c:v>
                </c:pt>
                <c:pt idx="23">
                  <c:v>22925</c:v>
                </c:pt>
                <c:pt idx="24">
                  <c:v>22959</c:v>
                </c:pt>
                <c:pt idx="25">
                  <c:v>25291</c:v>
                </c:pt>
                <c:pt idx="26">
                  <c:v>25308</c:v>
                </c:pt>
                <c:pt idx="27">
                  <c:v>25471</c:v>
                </c:pt>
                <c:pt idx="28">
                  <c:v>25479</c:v>
                </c:pt>
                <c:pt idx="29">
                  <c:v>25488</c:v>
                </c:pt>
                <c:pt idx="30">
                  <c:v>26095</c:v>
                </c:pt>
                <c:pt idx="31">
                  <c:v>26326</c:v>
                </c:pt>
                <c:pt idx="32">
                  <c:v>28880</c:v>
                </c:pt>
                <c:pt idx="33">
                  <c:v>28906</c:v>
                </c:pt>
                <c:pt idx="34">
                  <c:v>29059</c:v>
                </c:pt>
                <c:pt idx="35">
                  <c:v>29188</c:v>
                </c:pt>
                <c:pt idx="36">
                  <c:v>29205</c:v>
                </c:pt>
                <c:pt idx="37">
                  <c:v>29290.5</c:v>
                </c:pt>
                <c:pt idx="38">
                  <c:v>29632.5</c:v>
                </c:pt>
                <c:pt idx="39">
                  <c:v>31382.5</c:v>
                </c:pt>
                <c:pt idx="40">
                  <c:v>31383</c:v>
                </c:pt>
                <c:pt idx="41">
                  <c:v>31442.5</c:v>
                </c:pt>
                <c:pt idx="42">
                  <c:v>31443</c:v>
                </c:pt>
                <c:pt idx="43">
                  <c:v>31673.5</c:v>
                </c:pt>
                <c:pt idx="44">
                  <c:v>31674</c:v>
                </c:pt>
                <c:pt idx="45">
                  <c:v>32264</c:v>
                </c:pt>
                <c:pt idx="46">
                  <c:v>32264</c:v>
                </c:pt>
                <c:pt idx="47">
                  <c:v>32392</c:v>
                </c:pt>
                <c:pt idx="48">
                  <c:v>32452</c:v>
                </c:pt>
                <c:pt idx="49">
                  <c:v>34682</c:v>
                </c:pt>
                <c:pt idx="50">
                  <c:v>34742</c:v>
                </c:pt>
                <c:pt idx="51">
                  <c:v>34938</c:v>
                </c:pt>
                <c:pt idx="52">
                  <c:v>34955</c:v>
                </c:pt>
                <c:pt idx="53">
                  <c:v>34956</c:v>
                </c:pt>
                <c:pt idx="54">
                  <c:v>34963</c:v>
                </c:pt>
                <c:pt idx="55">
                  <c:v>34964</c:v>
                </c:pt>
                <c:pt idx="56">
                  <c:v>34972</c:v>
                </c:pt>
                <c:pt idx="57">
                  <c:v>35014</c:v>
                </c:pt>
                <c:pt idx="58">
                  <c:v>35015</c:v>
                </c:pt>
                <c:pt idx="59">
                  <c:v>35032</c:v>
                </c:pt>
                <c:pt idx="60">
                  <c:v>35091</c:v>
                </c:pt>
                <c:pt idx="61">
                  <c:v>35211</c:v>
                </c:pt>
                <c:pt idx="62">
                  <c:v>35211</c:v>
                </c:pt>
                <c:pt idx="63">
                  <c:v>35212</c:v>
                </c:pt>
                <c:pt idx="64">
                  <c:v>35220</c:v>
                </c:pt>
                <c:pt idx="65">
                  <c:v>35228</c:v>
                </c:pt>
                <c:pt idx="66">
                  <c:v>35229</c:v>
                </c:pt>
                <c:pt idx="67">
                  <c:v>35237</c:v>
                </c:pt>
                <c:pt idx="68">
                  <c:v>35314</c:v>
                </c:pt>
                <c:pt idx="69">
                  <c:v>35374</c:v>
                </c:pt>
                <c:pt idx="70">
                  <c:v>35383</c:v>
                </c:pt>
                <c:pt idx="71">
                  <c:v>35391</c:v>
                </c:pt>
                <c:pt idx="72">
                  <c:v>35426</c:v>
                </c:pt>
                <c:pt idx="73">
                  <c:v>35434</c:v>
                </c:pt>
                <c:pt idx="74">
                  <c:v>35537</c:v>
                </c:pt>
                <c:pt idx="75">
                  <c:v>35691</c:v>
                </c:pt>
                <c:pt idx="76">
                  <c:v>36944</c:v>
                </c:pt>
                <c:pt idx="77">
                  <c:v>37210</c:v>
                </c:pt>
                <c:pt idx="78">
                  <c:v>37261</c:v>
                </c:pt>
                <c:pt idx="79">
                  <c:v>37381</c:v>
                </c:pt>
                <c:pt idx="80">
                  <c:v>37467</c:v>
                </c:pt>
                <c:pt idx="81">
                  <c:v>37535</c:v>
                </c:pt>
                <c:pt idx="82">
                  <c:v>37603</c:v>
                </c:pt>
                <c:pt idx="83">
                  <c:v>37604</c:v>
                </c:pt>
                <c:pt idx="84">
                  <c:v>37646</c:v>
                </c:pt>
                <c:pt idx="85">
                  <c:v>37688</c:v>
                </c:pt>
                <c:pt idx="86">
                  <c:v>37766</c:v>
                </c:pt>
                <c:pt idx="87">
                  <c:v>37782</c:v>
                </c:pt>
                <c:pt idx="88">
                  <c:v>37783</c:v>
                </c:pt>
                <c:pt idx="89">
                  <c:v>37784</c:v>
                </c:pt>
                <c:pt idx="90">
                  <c:v>37800</c:v>
                </c:pt>
                <c:pt idx="91">
                  <c:v>37826</c:v>
                </c:pt>
                <c:pt idx="92">
                  <c:v>37827</c:v>
                </c:pt>
                <c:pt idx="93">
                  <c:v>37843</c:v>
                </c:pt>
                <c:pt idx="94">
                  <c:v>37844</c:v>
                </c:pt>
                <c:pt idx="95">
                  <c:v>37885</c:v>
                </c:pt>
                <c:pt idx="96">
                  <c:v>37894</c:v>
                </c:pt>
                <c:pt idx="97">
                  <c:v>37895</c:v>
                </c:pt>
                <c:pt idx="98">
                  <c:v>37910</c:v>
                </c:pt>
                <c:pt idx="99">
                  <c:v>37911</c:v>
                </c:pt>
                <c:pt idx="100">
                  <c:v>37912</c:v>
                </c:pt>
                <c:pt idx="101">
                  <c:v>37920</c:v>
                </c:pt>
                <c:pt idx="102">
                  <c:v>37929</c:v>
                </c:pt>
                <c:pt idx="103">
                  <c:v>37937</c:v>
                </c:pt>
                <c:pt idx="104">
                  <c:v>37971</c:v>
                </c:pt>
                <c:pt idx="105">
                  <c:v>37972</c:v>
                </c:pt>
                <c:pt idx="106">
                  <c:v>38115</c:v>
                </c:pt>
                <c:pt idx="107">
                  <c:v>38115</c:v>
                </c:pt>
                <c:pt idx="108">
                  <c:v>38124</c:v>
                </c:pt>
                <c:pt idx="109">
                  <c:v>38124</c:v>
                </c:pt>
                <c:pt idx="110">
                  <c:v>38134</c:v>
                </c:pt>
                <c:pt idx="111">
                  <c:v>38134</c:v>
                </c:pt>
                <c:pt idx="112">
                  <c:v>38193</c:v>
                </c:pt>
                <c:pt idx="113">
                  <c:v>38193</c:v>
                </c:pt>
                <c:pt idx="114">
                  <c:v>38194</c:v>
                </c:pt>
                <c:pt idx="115">
                  <c:v>38194</c:v>
                </c:pt>
                <c:pt idx="116">
                  <c:v>38201</c:v>
                </c:pt>
                <c:pt idx="117">
                  <c:v>38201</c:v>
                </c:pt>
                <c:pt idx="118">
                  <c:v>38202</c:v>
                </c:pt>
                <c:pt idx="119">
                  <c:v>38202</c:v>
                </c:pt>
                <c:pt idx="120">
                  <c:v>38203</c:v>
                </c:pt>
                <c:pt idx="121">
                  <c:v>38203</c:v>
                </c:pt>
                <c:pt idx="122">
                  <c:v>38211</c:v>
                </c:pt>
                <c:pt idx="123">
                  <c:v>38211</c:v>
                </c:pt>
                <c:pt idx="124">
                  <c:v>38237</c:v>
                </c:pt>
                <c:pt idx="125">
                  <c:v>38237</c:v>
                </c:pt>
                <c:pt idx="126">
                  <c:v>38244</c:v>
                </c:pt>
                <c:pt idx="127">
                  <c:v>38244</c:v>
                </c:pt>
                <c:pt idx="128">
                  <c:v>38246</c:v>
                </c:pt>
                <c:pt idx="129">
                  <c:v>38246</c:v>
                </c:pt>
                <c:pt idx="130">
                  <c:v>38261</c:v>
                </c:pt>
                <c:pt idx="131">
                  <c:v>38261</c:v>
                </c:pt>
                <c:pt idx="132">
                  <c:v>38262</c:v>
                </c:pt>
                <c:pt idx="133">
                  <c:v>38262</c:v>
                </c:pt>
                <c:pt idx="134">
                  <c:v>38304</c:v>
                </c:pt>
                <c:pt idx="135">
                  <c:v>38304</c:v>
                </c:pt>
                <c:pt idx="136">
                  <c:v>38373</c:v>
                </c:pt>
                <c:pt idx="137">
                  <c:v>38373</c:v>
                </c:pt>
                <c:pt idx="138">
                  <c:v>38381</c:v>
                </c:pt>
                <c:pt idx="139">
                  <c:v>38381</c:v>
                </c:pt>
                <c:pt idx="140">
                  <c:v>38578</c:v>
                </c:pt>
                <c:pt idx="141">
                  <c:v>38578</c:v>
                </c:pt>
                <c:pt idx="142">
                  <c:v>38587</c:v>
                </c:pt>
                <c:pt idx="143">
                  <c:v>38587</c:v>
                </c:pt>
                <c:pt idx="144">
                  <c:v>38647</c:v>
                </c:pt>
                <c:pt idx="145">
                  <c:v>38647</c:v>
                </c:pt>
                <c:pt idx="146">
                  <c:v>38690</c:v>
                </c:pt>
                <c:pt idx="147">
                  <c:v>38690</c:v>
                </c:pt>
                <c:pt idx="148">
                  <c:v>38707</c:v>
                </c:pt>
                <c:pt idx="149">
                  <c:v>38707</c:v>
                </c:pt>
                <c:pt idx="150">
                  <c:v>38724</c:v>
                </c:pt>
                <c:pt idx="151">
                  <c:v>38724</c:v>
                </c:pt>
                <c:pt idx="152">
                  <c:v>38741</c:v>
                </c:pt>
                <c:pt idx="153">
                  <c:v>38741</c:v>
                </c:pt>
                <c:pt idx="154">
                  <c:v>40226</c:v>
                </c:pt>
                <c:pt idx="155">
                  <c:v>40388</c:v>
                </c:pt>
                <c:pt idx="156">
                  <c:v>40577</c:v>
                </c:pt>
                <c:pt idx="157">
                  <c:v>40713</c:v>
                </c:pt>
                <c:pt idx="158">
                  <c:v>40740</c:v>
                </c:pt>
                <c:pt idx="159">
                  <c:v>40747</c:v>
                </c:pt>
                <c:pt idx="160">
                  <c:v>40747</c:v>
                </c:pt>
                <c:pt idx="161">
                  <c:v>40748</c:v>
                </c:pt>
                <c:pt idx="162">
                  <c:v>40764</c:v>
                </c:pt>
                <c:pt idx="163">
                  <c:v>40765</c:v>
                </c:pt>
                <c:pt idx="164">
                  <c:v>40789</c:v>
                </c:pt>
                <c:pt idx="165">
                  <c:v>40789.5</c:v>
                </c:pt>
                <c:pt idx="166">
                  <c:v>40790</c:v>
                </c:pt>
                <c:pt idx="167">
                  <c:v>40885</c:v>
                </c:pt>
                <c:pt idx="168">
                  <c:v>40927</c:v>
                </c:pt>
                <c:pt idx="169">
                  <c:v>40928</c:v>
                </c:pt>
                <c:pt idx="170">
                  <c:v>40936</c:v>
                </c:pt>
                <c:pt idx="171">
                  <c:v>40944</c:v>
                </c:pt>
                <c:pt idx="172">
                  <c:v>40961</c:v>
                </c:pt>
                <c:pt idx="173">
                  <c:v>40961.5</c:v>
                </c:pt>
                <c:pt idx="174">
                  <c:v>40986</c:v>
                </c:pt>
                <c:pt idx="175">
                  <c:v>40987</c:v>
                </c:pt>
                <c:pt idx="176">
                  <c:v>40988</c:v>
                </c:pt>
                <c:pt idx="177">
                  <c:v>40996</c:v>
                </c:pt>
                <c:pt idx="178">
                  <c:v>41003.5</c:v>
                </c:pt>
                <c:pt idx="179">
                  <c:v>41013</c:v>
                </c:pt>
                <c:pt idx="180">
                  <c:v>41014</c:v>
                </c:pt>
                <c:pt idx="181">
                  <c:v>41021</c:v>
                </c:pt>
                <c:pt idx="182">
                  <c:v>41022</c:v>
                </c:pt>
                <c:pt idx="183">
                  <c:v>41029</c:v>
                </c:pt>
                <c:pt idx="184">
                  <c:v>41031</c:v>
                </c:pt>
                <c:pt idx="185">
                  <c:v>41039</c:v>
                </c:pt>
                <c:pt idx="186">
                  <c:v>41046</c:v>
                </c:pt>
                <c:pt idx="187">
                  <c:v>41072</c:v>
                </c:pt>
                <c:pt idx="188">
                  <c:v>41080</c:v>
                </c:pt>
                <c:pt idx="189">
                  <c:v>41081</c:v>
                </c:pt>
                <c:pt idx="190">
                  <c:v>41082</c:v>
                </c:pt>
                <c:pt idx="191">
                  <c:v>41108</c:v>
                </c:pt>
                <c:pt idx="192">
                  <c:v>41124</c:v>
                </c:pt>
                <c:pt idx="193">
                  <c:v>41176</c:v>
                </c:pt>
                <c:pt idx="194">
                  <c:v>41192</c:v>
                </c:pt>
                <c:pt idx="195">
                  <c:v>41193</c:v>
                </c:pt>
                <c:pt idx="196">
                  <c:v>41201</c:v>
                </c:pt>
                <c:pt idx="197">
                  <c:v>41201</c:v>
                </c:pt>
                <c:pt idx="198">
                  <c:v>41208</c:v>
                </c:pt>
                <c:pt idx="199">
                  <c:v>41209</c:v>
                </c:pt>
                <c:pt idx="200">
                  <c:v>41217</c:v>
                </c:pt>
                <c:pt idx="201">
                  <c:v>41252</c:v>
                </c:pt>
                <c:pt idx="202">
                  <c:v>41260</c:v>
                </c:pt>
                <c:pt idx="203">
                  <c:v>41268</c:v>
                </c:pt>
                <c:pt idx="204">
                  <c:v>41270</c:v>
                </c:pt>
                <c:pt idx="205">
                  <c:v>41278</c:v>
                </c:pt>
                <c:pt idx="206">
                  <c:v>41285</c:v>
                </c:pt>
                <c:pt idx="207">
                  <c:v>41287</c:v>
                </c:pt>
                <c:pt idx="208">
                  <c:v>41304</c:v>
                </c:pt>
                <c:pt idx="209">
                  <c:v>41311</c:v>
                </c:pt>
                <c:pt idx="210">
                  <c:v>41312</c:v>
                </c:pt>
                <c:pt idx="211">
                  <c:v>41320</c:v>
                </c:pt>
                <c:pt idx="212">
                  <c:v>41337</c:v>
                </c:pt>
                <c:pt idx="213">
                  <c:v>41338</c:v>
                </c:pt>
                <c:pt idx="214">
                  <c:v>41345</c:v>
                </c:pt>
                <c:pt idx="215">
                  <c:v>41346</c:v>
                </c:pt>
                <c:pt idx="216">
                  <c:v>41354</c:v>
                </c:pt>
                <c:pt idx="217">
                  <c:v>41355</c:v>
                </c:pt>
                <c:pt idx="218">
                  <c:v>41397</c:v>
                </c:pt>
                <c:pt idx="219">
                  <c:v>41466</c:v>
                </c:pt>
                <c:pt idx="220">
                  <c:v>41467</c:v>
                </c:pt>
                <c:pt idx="221">
                  <c:v>41474</c:v>
                </c:pt>
                <c:pt idx="222">
                  <c:v>41475</c:v>
                </c:pt>
                <c:pt idx="223">
                  <c:v>41525</c:v>
                </c:pt>
                <c:pt idx="224">
                  <c:v>41526</c:v>
                </c:pt>
                <c:pt idx="225">
                  <c:v>41543</c:v>
                </c:pt>
                <c:pt idx="226">
                  <c:v>41568</c:v>
                </c:pt>
                <c:pt idx="227">
                  <c:v>41578</c:v>
                </c:pt>
                <c:pt idx="228">
                  <c:v>41671</c:v>
                </c:pt>
                <c:pt idx="229">
                  <c:v>41671</c:v>
                </c:pt>
                <c:pt idx="230">
                  <c:v>41697</c:v>
                </c:pt>
                <c:pt idx="231">
                  <c:v>41714</c:v>
                </c:pt>
                <c:pt idx="232">
                  <c:v>41757</c:v>
                </c:pt>
                <c:pt idx="233">
                  <c:v>41757</c:v>
                </c:pt>
                <c:pt idx="234">
                  <c:v>41765</c:v>
                </c:pt>
                <c:pt idx="235">
                  <c:v>41766</c:v>
                </c:pt>
                <c:pt idx="236">
                  <c:v>41774</c:v>
                </c:pt>
                <c:pt idx="237">
                  <c:v>42048</c:v>
                </c:pt>
                <c:pt idx="238">
                  <c:v>43353</c:v>
                </c:pt>
                <c:pt idx="239">
                  <c:v>43370</c:v>
                </c:pt>
                <c:pt idx="240">
                  <c:v>43404</c:v>
                </c:pt>
                <c:pt idx="241">
                  <c:v>43593</c:v>
                </c:pt>
                <c:pt idx="242">
                  <c:v>43619</c:v>
                </c:pt>
                <c:pt idx="243">
                  <c:v>43626</c:v>
                </c:pt>
                <c:pt idx="244">
                  <c:v>43627</c:v>
                </c:pt>
                <c:pt idx="245">
                  <c:v>43635</c:v>
                </c:pt>
                <c:pt idx="246">
                  <c:v>43644</c:v>
                </c:pt>
                <c:pt idx="247">
                  <c:v>43652</c:v>
                </c:pt>
                <c:pt idx="248">
                  <c:v>43653</c:v>
                </c:pt>
                <c:pt idx="249">
                  <c:v>43661</c:v>
                </c:pt>
                <c:pt idx="250">
                  <c:v>43669</c:v>
                </c:pt>
                <c:pt idx="251">
                  <c:v>43670</c:v>
                </c:pt>
                <c:pt idx="252">
                  <c:v>43679</c:v>
                </c:pt>
                <c:pt idx="253">
                  <c:v>43703</c:v>
                </c:pt>
                <c:pt idx="254">
                  <c:v>43704</c:v>
                </c:pt>
                <c:pt idx="255">
                  <c:v>43832</c:v>
                </c:pt>
                <c:pt idx="256">
                  <c:v>43848</c:v>
                </c:pt>
                <c:pt idx="257">
                  <c:v>43849</c:v>
                </c:pt>
                <c:pt idx="258">
                  <c:v>43850</c:v>
                </c:pt>
                <c:pt idx="259">
                  <c:v>43866</c:v>
                </c:pt>
                <c:pt idx="260">
                  <c:v>43875</c:v>
                </c:pt>
                <c:pt idx="261">
                  <c:v>43876</c:v>
                </c:pt>
                <c:pt idx="262">
                  <c:v>43892</c:v>
                </c:pt>
                <c:pt idx="263">
                  <c:v>43900</c:v>
                </c:pt>
                <c:pt idx="264">
                  <c:v>43909</c:v>
                </c:pt>
                <c:pt idx="265">
                  <c:v>43910</c:v>
                </c:pt>
                <c:pt idx="266">
                  <c:v>43917</c:v>
                </c:pt>
                <c:pt idx="267">
                  <c:v>43926</c:v>
                </c:pt>
                <c:pt idx="268">
                  <c:v>43927</c:v>
                </c:pt>
                <c:pt idx="269">
                  <c:v>43951</c:v>
                </c:pt>
                <c:pt idx="270">
                  <c:v>43968</c:v>
                </c:pt>
                <c:pt idx="271">
                  <c:v>43977</c:v>
                </c:pt>
                <c:pt idx="272">
                  <c:v>44036</c:v>
                </c:pt>
                <c:pt idx="273">
                  <c:v>44037</c:v>
                </c:pt>
                <c:pt idx="274">
                  <c:v>44045</c:v>
                </c:pt>
                <c:pt idx="275">
                  <c:v>44046</c:v>
                </c:pt>
                <c:pt idx="276">
                  <c:v>44047</c:v>
                </c:pt>
                <c:pt idx="277">
                  <c:v>44055</c:v>
                </c:pt>
                <c:pt idx="278">
                  <c:v>44089</c:v>
                </c:pt>
                <c:pt idx="279">
                  <c:v>44139</c:v>
                </c:pt>
                <c:pt idx="280">
                  <c:v>44140</c:v>
                </c:pt>
                <c:pt idx="281">
                  <c:v>44216</c:v>
                </c:pt>
                <c:pt idx="282">
                  <c:v>44241</c:v>
                </c:pt>
                <c:pt idx="283">
                  <c:v>44242</c:v>
                </c:pt>
                <c:pt idx="284">
                  <c:v>44243</c:v>
                </c:pt>
                <c:pt idx="285">
                  <c:v>44267</c:v>
                </c:pt>
                <c:pt idx="286">
                  <c:v>44268</c:v>
                </c:pt>
                <c:pt idx="287">
                  <c:v>44269</c:v>
                </c:pt>
                <c:pt idx="288">
                  <c:v>44276</c:v>
                </c:pt>
                <c:pt idx="289">
                  <c:v>44294</c:v>
                </c:pt>
                <c:pt idx="290">
                  <c:v>44302</c:v>
                </c:pt>
                <c:pt idx="291">
                  <c:v>44395</c:v>
                </c:pt>
                <c:pt idx="292">
                  <c:v>44395</c:v>
                </c:pt>
                <c:pt idx="293">
                  <c:v>44395.5</c:v>
                </c:pt>
                <c:pt idx="294">
                  <c:v>44396</c:v>
                </c:pt>
                <c:pt idx="295">
                  <c:v>44490</c:v>
                </c:pt>
                <c:pt idx="296">
                  <c:v>44491</c:v>
                </c:pt>
                <c:pt idx="297">
                  <c:v>44507</c:v>
                </c:pt>
                <c:pt idx="298">
                  <c:v>44507</c:v>
                </c:pt>
                <c:pt idx="299">
                  <c:v>44515</c:v>
                </c:pt>
                <c:pt idx="300">
                  <c:v>44516</c:v>
                </c:pt>
                <c:pt idx="301">
                  <c:v>44524</c:v>
                </c:pt>
                <c:pt idx="302">
                  <c:v>44525</c:v>
                </c:pt>
                <c:pt idx="303">
                  <c:v>44533</c:v>
                </c:pt>
                <c:pt idx="304">
                  <c:v>44575</c:v>
                </c:pt>
                <c:pt idx="305">
                  <c:v>44576</c:v>
                </c:pt>
                <c:pt idx="306">
                  <c:v>44585</c:v>
                </c:pt>
                <c:pt idx="307">
                  <c:v>44661</c:v>
                </c:pt>
                <c:pt idx="308">
                  <c:v>44661</c:v>
                </c:pt>
                <c:pt idx="309">
                  <c:v>44661.5</c:v>
                </c:pt>
                <c:pt idx="310">
                  <c:v>44662</c:v>
                </c:pt>
                <c:pt idx="311">
                  <c:v>44670</c:v>
                </c:pt>
                <c:pt idx="312">
                  <c:v>44678</c:v>
                </c:pt>
                <c:pt idx="313">
                  <c:v>44687</c:v>
                </c:pt>
                <c:pt idx="314">
                  <c:v>44696</c:v>
                </c:pt>
                <c:pt idx="315">
                  <c:v>44696</c:v>
                </c:pt>
                <c:pt idx="316">
                  <c:v>44704</c:v>
                </c:pt>
                <c:pt idx="317">
                  <c:v>44704</c:v>
                </c:pt>
                <c:pt idx="318">
                  <c:v>44704</c:v>
                </c:pt>
                <c:pt idx="319">
                  <c:v>44705</c:v>
                </c:pt>
                <c:pt idx="320">
                  <c:v>44713</c:v>
                </c:pt>
                <c:pt idx="321">
                  <c:v>44721</c:v>
                </c:pt>
                <c:pt idx="322">
                  <c:v>44722</c:v>
                </c:pt>
                <c:pt idx="323">
                  <c:v>44722</c:v>
                </c:pt>
                <c:pt idx="324">
                  <c:v>44738</c:v>
                </c:pt>
                <c:pt idx="325">
                  <c:v>44739</c:v>
                </c:pt>
                <c:pt idx="326">
                  <c:v>44747</c:v>
                </c:pt>
                <c:pt idx="327">
                  <c:v>44747</c:v>
                </c:pt>
                <c:pt idx="328">
                  <c:v>44781</c:v>
                </c:pt>
                <c:pt idx="329">
                  <c:v>44816</c:v>
                </c:pt>
                <c:pt idx="330">
                  <c:v>44918</c:v>
                </c:pt>
                <c:pt idx="331">
                  <c:v>45004</c:v>
                </c:pt>
                <c:pt idx="332">
                  <c:v>45021</c:v>
                </c:pt>
                <c:pt idx="333">
                  <c:v>46206</c:v>
                </c:pt>
                <c:pt idx="334">
                  <c:v>46309</c:v>
                </c:pt>
                <c:pt idx="335">
                  <c:v>46317</c:v>
                </c:pt>
                <c:pt idx="336">
                  <c:v>46514</c:v>
                </c:pt>
                <c:pt idx="337">
                  <c:v>46540</c:v>
                </c:pt>
                <c:pt idx="338">
                  <c:v>46548</c:v>
                </c:pt>
                <c:pt idx="339">
                  <c:v>46557</c:v>
                </c:pt>
                <c:pt idx="340">
                  <c:v>46566</c:v>
                </c:pt>
                <c:pt idx="341">
                  <c:v>46608</c:v>
                </c:pt>
                <c:pt idx="342">
                  <c:v>46651</c:v>
                </c:pt>
                <c:pt idx="343">
                  <c:v>46652</c:v>
                </c:pt>
                <c:pt idx="344">
                  <c:v>46659</c:v>
                </c:pt>
                <c:pt idx="345">
                  <c:v>46660</c:v>
                </c:pt>
                <c:pt idx="346">
                  <c:v>46668</c:v>
                </c:pt>
                <c:pt idx="347">
                  <c:v>46669</c:v>
                </c:pt>
                <c:pt idx="348">
                  <c:v>46677</c:v>
                </c:pt>
                <c:pt idx="349">
                  <c:v>46694</c:v>
                </c:pt>
                <c:pt idx="350">
                  <c:v>46720</c:v>
                </c:pt>
                <c:pt idx="351">
                  <c:v>46728</c:v>
                </c:pt>
                <c:pt idx="352">
                  <c:v>46729</c:v>
                </c:pt>
                <c:pt idx="353">
                  <c:v>46736</c:v>
                </c:pt>
                <c:pt idx="354">
                  <c:v>46737</c:v>
                </c:pt>
                <c:pt idx="355">
                  <c:v>46823</c:v>
                </c:pt>
                <c:pt idx="356">
                  <c:v>46839</c:v>
                </c:pt>
                <c:pt idx="357">
                  <c:v>46840</c:v>
                </c:pt>
                <c:pt idx="358">
                  <c:v>46856</c:v>
                </c:pt>
                <c:pt idx="359">
                  <c:v>46856.5</c:v>
                </c:pt>
                <c:pt idx="360">
                  <c:v>46865</c:v>
                </c:pt>
                <c:pt idx="361">
                  <c:v>46883</c:v>
                </c:pt>
                <c:pt idx="362">
                  <c:v>46890</c:v>
                </c:pt>
                <c:pt idx="363">
                  <c:v>46891</c:v>
                </c:pt>
                <c:pt idx="364">
                  <c:v>46951</c:v>
                </c:pt>
                <c:pt idx="365">
                  <c:v>47044</c:v>
                </c:pt>
                <c:pt idx="366">
                  <c:v>47173</c:v>
                </c:pt>
                <c:pt idx="367">
                  <c:v>47174</c:v>
                </c:pt>
                <c:pt idx="368">
                  <c:v>47182</c:v>
                </c:pt>
                <c:pt idx="369">
                  <c:v>47266</c:v>
                </c:pt>
                <c:pt idx="370">
                  <c:v>47292</c:v>
                </c:pt>
                <c:pt idx="371">
                  <c:v>47292</c:v>
                </c:pt>
                <c:pt idx="372">
                  <c:v>47294</c:v>
                </c:pt>
                <c:pt idx="373">
                  <c:v>47300</c:v>
                </c:pt>
                <c:pt idx="374">
                  <c:v>47301</c:v>
                </c:pt>
                <c:pt idx="375">
                  <c:v>47302</c:v>
                </c:pt>
                <c:pt idx="376">
                  <c:v>47310</c:v>
                </c:pt>
                <c:pt idx="377">
                  <c:v>47336</c:v>
                </c:pt>
                <c:pt idx="378">
                  <c:v>47388</c:v>
                </c:pt>
                <c:pt idx="379">
                  <c:v>47395</c:v>
                </c:pt>
                <c:pt idx="380">
                  <c:v>47396</c:v>
                </c:pt>
                <c:pt idx="381">
                  <c:v>47497</c:v>
                </c:pt>
                <c:pt idx="382">
                  <c:v>47498</c:v>
                </c:pt>
                <c:pt idx="383">
                  <c:v>47532</c:v>
                </c:pt>
                <c:pt idx="384">
                  <c:v>47533</c:v>
                </c:pt>
                <c:pt idx="385">
                  <c:v>47601</c:v>
                </c:pt>
                <c:pt idx="386">
                  <c:v>47618</c:v>
                </c:pt>
                <c:pt idx="387">
                  <c:v>47643</c:v>
                </c:pt>
                <c:pt idx="388">
                  <c:v>47668</c:v>
                </c:pt>
                <c:pt idx="389">
                  <c:v>47669</c:v>
                </c:pt>
                <c:pt idx="390">
                  <c:v>47720</c:v>
                </c:pt>
                <c:pt idx="391">
                  <c:v>47720</c:v>
                </c:pt>
                <c:pt idx="392">
                  <c:v>47728</c:v>
                </c:pt>
                <c:pt idx="393">
                  <c:v>47728</c:v>
                </c:pt>
                <c:pt idx="394">
                  <c:v>47729</c:v>
                </c:pt>
                <c:pt idx="395">
                  <c:v>47737</c:v>
                </c:pt>
                <c:pt idx="396">
                  <c:v>47737.5</c:v>
                </c:pt>
                <c:pt idx="397">
                  <c:v>47745</c:v>
                </c:pt>
                <c:pt idx="398">
                  <c:v>47746</c:v>
                </c:pt>
                <c:pt idx="399">
                  <c:v>47763</c:v>
                </c:pt>
                <c:pt idx="400">
                  <c:v>47764</c:v>
                </c:pt>
                <c:pt idx="401">
                  <c:v>47788</c:v>
                </c:pt>
                <c:pt idx="402">
                  <c:v>47789</c:v>
                </c:pt>
                <c:pt idx="403">
                  <c:v>47849</c:v>
                </c:pt>
                <c:pt idx="404">
                  <c:v>47857</c:v>
                </c:pt>
                <c:pt idx="405">
                  <c:v>47858</c:v>
                </c:pt>
                <c:pt idx="406">
                  <c:v>47865</c:v>
                </c:pt>
                <c:pt idx="407">
                  <c:v>47874</c:v>
                </c:pt>
                <c:pt idx="408">
                  <c:v>47951</c:v>
                </c:pt>
                <c:pt idx="409">
                  <c:v>47960</c:v>
                </c:pt>
                <c:pt idx="410">
                  <c:v>47968</c:v>
                </c:pt>
                <c:pt idx="411">
                  <c:v>48071</c:v>
                </c:pt>
                <c:pt idx="412">
                  <c:v>49573</c:v>
                </c:pt>
                <c:pt idx="413">
                  <c:v>49590</c:v>
                </c:pt>
                <c:pt idx="414">
                  <c:v>49598</c:v>
                </c:pt>
                <c:pt idx="415">
                  <c:v>49599</c:v>
                </c:pt>
                <c:pt idx="416">
                  <c:v>49616</c:v>
                </c:pt>
                <c:pt idx="417">
                  <c:v>49633</c:v>
                </c:pt>
                <c:pt idx="418">
                  <c:v>49684</c:v>
                </c:pt>
                <c:pt idx="419">
                  <c:v>49727</c:v>
                </c:pt>
                <c:pt idx="420">
                  <c:v>49796</c:v>
                </c:pt>
                <c:pt idx="421">
                  <c:v>49821</c:v>
                </c:pt>
                <c:pt idx="422">
                  <c:v>49822</c:v>
                </c:pt>
                <c:pt idx="423">
                  <c:v>49830</c:v>
                </c:pt>
                <c:pt idx="424">
                  <c:v>49839</c:v>
                </c:pt>
                <c:pt idx="425">
                  <c:v>49873</c:v>
                </c:pt>
                <c:pt idx="426">
                  <c:v>49950</c:v>
                </c:pt>
                <c:pt idx="427">
                  <c:v>49975</c:v>
                </c:pt>
                <c:pt idx="428">
                  <c:v>49976</c:v>
                </c:pt>
                <c:pt idx="429">
                  <c:v>50043</c:v>
                </c:pt>
                <c:pt idx="430">
                  <c:v>50070</c:v>
                </c:pt>
                <c:pt idx="431">
                  <c:v>50077</c:v>
                </c:pt>
                <c:pt idx="432">
                  <c:v>50104</c:v>
                </c:pt>
                <c:pt idx="433">
                  <c:v>50120</c:v>
                </c:pt>
                <c:pt idx="434">
                  <c:v>50190</c:v>
                </c:pt>
                <c:pt idx="435">
                  <c:v>50249</c:v>
                </c:pt>
                <c:pt idx="436">
                  <c:v>50301</c:v>
                </c:pt>
                <c:pt idx="437">
                  <c:v>50309</c:v>
                </c:pt>
                <c:pt idx="438">
                  <c:v>50343</c:v>
                </c:pt>
                <c:pt idx="439">
                  <c:v>50368</c:v>
                </c:pt>
                <c:pt idx="440">
                  <c:v>50377</c:v>
                </c:pt>
                <c:pt idx="441">
                  <c:v>50411</c:v>
                </c:pt>
                <c:pt idx="442">
                  <c:v>50428</c:v>
                </c:pt>
                <c:pt idx="443">
                  <c:v>50429</c:v>
                </c:pt>
                <c:pt idx="444">
                  <c:v>50506</c:v>
                </c:pt>
                <c:pt idx="445">
                  <c:v>50522</c:v>
                </c:pt>
                <c:pt idx="446">
                  <c:v>50522</c:v>
                </c:pt>
                <c:pt idx="447">
                  <c:v>50522.5</c:v>
                </c:pt>
                <c:pt idx="448">
                  <c:v>50522.5</c:v>
                </c:pt>
                <c:pt idx="449">
                  <c:v>50599</c:v>
                </c:pt>
                <c:pt idx="450">
                  <c:v>50600</c:v>
                </c:pt>
                <c:pt idx="451">
                  <c:v>50617</c:v>
                </c:pt>
                <c:pt idx="452">
                  <c:v>50643</c:v>
                </c:pt>
                <c:pt idx="453">
                  <c:v>50651</c:v>
                </c:pt>
                <c:pt idx="454">
                  <c:v>50753</c:v>
                </c:pt>
                <c:pt idx="455">
                  <c:v>50761</c:v>
                </c:pt>
                <c:pt idx="456">
                  <c:v>50761.5</c:v>
                </c:pt>
                <c:pt idx="457">
                  <c:v>50770</c:v>
                </c:pt>
                <c:pt idx="458">
                  <c:v>50778</c:v>
                </c:pt>
                <c:pt idx="459">
                  <c:v>50805</c:v>
                </c:pt>
                <c:pt idx="460">
                  <c:v>50847</c:v>
                </c:pt>
                <c:pt idx="461">
                  <c:v>50856</c:v>
                </c:pt>
                <c:pt idx="462">
                  <c:v>50881</c:v>
                </c:pt>
                <c:pt idx="463">
                  <c:v>50899</c:v>
                </c:pt>
                <c:pt idx="464">
                  <c:v>50924</c:v>
                </c:pt>
                <c:pt idx="465">
                  <c:v>51121</c:v>
                </c:pt>
                <c:pt idx="466">
                  <c:v>51130</c:v>
                </c:pt>
                <c:pt idx="467">
                  <c:v>51181</c:v>
                </c:pt>
                <c:pt idx="468">
                  <c:v>52666</c:v>
                </c:pt>
                <c:pt idx="469">
                  <c:v>52717</c:v>
                </c:pt>
                <c:pt idx="470">
                  <c:v>52760</c:v>
                </c:pt>
                <c:pt idx="471">
                  <c:v>52828</c:v>
                </c:pt>
                <c:pt idx="472">
                  <c:v>52829</c:v>
                </c:pt>
                <c:pt idx="473">
                  <c:v>52872</c:v>
                </c:pt>
                <c:pt idx="474">
                  <c:v>52983</c:v>
                </c:pt>
                <c:pt idx="475">
                  <c:v>53086</c:v>
                </c:pt>
                <c:pt idx="476">
                  <c:v>53145</c:v>
                </c:pt>
                <c:pt idx="477">
                  <c:v>53154</c:v>
                </c:pt>
                <c:pt idx="478">
                  <c:v>53180</c:v>
                </c:pt>
                <c:pt idx="479">
                  <c:v>53206</c:v>
                </c:pt>
                <c:pt idx="480">
                  <c:v>53308</c:v>
                </c:pt>
                <c:pt idx="481">
                  <c:v>53334</c:v>
                </c:pt>
                <c:pt idx="482">
                  <c:v>53342</c:v>
                </c:pt>
                <c:pt idx="483">
                  <c:v>53683</c:v>
                </c:pt>
                <c:pt idx="484">
                  <c:v>53725.5</c:v>
                </c:pt>
                <c:pt idx="485">
                  <c:v>53726</c:v>
                </c:pt>
                <c:pt idx="486">
                  <c:v>53726.5</c:v>
                </c:pt>
                <c:pt idx="487">
                  <c:v>53727</c:v>
                </c:pt>
                <c:pt idx="488">
                  <c:v>53727.5</c:v>
                </c:pt>
                <c:pt idx="489">
                  <c:v>56076</c:v>
                </c:pt>
                <c:pt idx="490">
                  <c:v>56742</c:v>
                </c:pt>
                <c:pt idx="491">
                  <c:v>56742</c:v>
                </c:pt>
                <c:pt idx="492">
                  <c:v>56742</c:v>
                </c:pt>
                <c:pt idx="493">
                  <c:v>57101.5</c:v>
                </c:pt>
                <c:pt idx="494">
                  <c:v>57341</c:v>
                </c:pt>
                <c:pt idx="495">
                  <c:v>59263</c:v>
                </c:pt>
                <c:pt idx="496">
                  <c:v>59920</c:v>
                </c:pt>
                <c:pt idx="497">
                  <c:v>59920</c:v>
                </c:pt>
                <c:pt idx="498">
                  <c:v>59921</c:v>
                </c:pt>
                <c:pt idx="499">
                  <c:v>59921</c:v>
                </c:pt>
                <c:pt idx="500">
                  <c:v>60220</c:v>
                </c:pt>
                <c:pt idx="501">
                  <c:v>60220</c:v>
                </c:pt>
                <c:pt idx="502">
                  <c:v>60263</c:v>
                </c:pt>
                <c:pt idx="503">
                  <c:v>60263.5</c:v>
                </c:pt>
                <c:pt idx="504">
                  <c:v>60264</c:v>
                </c:pt>
                <c:pt idx="505">
                  <c:v>62141.5</c:v>
                </c:pt>
                <c:pt idx="506">
                  <c:v>62261</c:v>
                </c:pt>
                <c:pt idx="507">
                  <c:v>63247</c:v>
                </c:pt>
                <c:pt idx="508">
                  <c:v>63247.5</c:v>
                </c:pt>
                <c:pt idx="509">
                  <c:v>63248</c:v>
                </c:pt>
                <c:pt idx="510">
                  <c:v>65371.5</c:v>
                </c:pt>
                <c:pt idx="511">
                  <c:v>65372</c:v>
                </c:pt>
                <c:pt idx="512">
                  <c:v>65457</c:v>
                </c:pt>
                <c:pt idx="513">
                  <c:v>65800</c:v>
                </c:pt>
                <c:pt idx="514">
                  <c:v>66086</c:v>
                </c:pt>
                <c:pt idx="515">
                  <c:v>66087</c:v>
                </c:pt>
                <c:pt idx="516">
                  <c:v>66130.5</c:v>
                </c:pt>
                <c:pt idx="517">
                  <c:v>66491</c:v>
                </c:pt>
                <c:pt idx="518">
                  <c:v>66979.5</c:v>
                </c:pt>
                <c:pt idx="519">
                  <c:v>66980</c:v>
                </c:pt>
                <c:pt idx="520">
                  <c:v>67039.5</c:v>
                </c:pt>
                <c:pt idx="521">
                  <c:v>68552</c:v>
                </c:pt>
                <c:pt idx="522">
                  <c:v>68912</c:v>
                </c:pt>
                <c:pt idx="523">
                  <c:v>69384</c:v>
                </c:pt>
                <c:pt idx="524">
                  <c:v>69384.5</c:v>
                </c:pt>
                <c:pt idx="525">
                  <c:v>69385</c:v>
                </c:pt>
                <c:pt idx="526">
                  <c:v>69663</c:v>
                </c:pt>
                <c:pt idx="527">
                  <c:v>71750</c:v>
                </c:pt>
                <c:pt idx="528">
                  <c:v>71776</c:v>
                </c:pt>
                <c:pt idx="529">
                  <c:v>71776</c:v>
                </c:pt>
                <c:pt idx="530">
                  <c:v>71776.5</c:v>
                </c:pt>
                <c:pt idx="531">
                  <c:v>71776.5</c:v>
                </c:pt>
                <c:pt idx="532">
                  <c:v>71777</c:v>
                </c:pt>
                <c:pt idx="533">
                  <c:v>71777</c:v>
                </c:pt>
                <c:pt idx="534">
                  <c:v>72076</c:v>
                </c:pt>
                <c:pt idx="535">
                  <c:v>72076.5</c:v>
                </c:pt>
                <c:pt idx="536">
                  <c:v>72077</c:v>
                </c:pt>
                <c:pt idx="537">
                  <c:v>72285</c:v>
                </c:pt>
                <c:pt idx="538">
                  <c:v>72605</c:v>
                </c:pt>
                <c:pt idx="539">
                  <c:v>72605.5</c:v>
                </c:pt>
                <c:pt idx="540">
                  <c:v>72606</c:v>
                </c:pt>
                <c:pt idx="541">
                  <c:v>72678</c:v>
                </c:pt>
                <c:pt idx="542">
                  <c:v>72703</c:v>
                </c:pt>
                <c:pt idx="543">
                  <c:v>72755</c:v>
                </c:pt>
                <c:pt idx="544">
                  <c:v>72781</c:v>
                </c:pt>
                <c:pt idx="545">
                  <c:v>72798</c:v>
                </c:pt>
                <c:pt idx="546">
                  <c:v>72882.5</c:v>
                </c:pt>
                <c:pt idx="547">
                  <c:v>72900</c:v>
                </c:pt>
                <c:pt idx="548">
                  <c:v>75121</c:v>
                </c:pt>
                <c:pt idx="549">
                  <c:v>75122</c:v>
                </c:pt>
                <c:pt idx="550">
                  <c:v>75123</c:v>
                </c:pt>
                <c:pt idx="551">
                  <c:v>75123.5</c:v>
                </c:pt>
                <c:pt idx="552">
                  <c:v>75417</c:v>
                </c:pt>
                <c:pt idx="553">
                  <c:v>75417.5</c:v>
                </c:pt>
                <c:pt idx="554">
                  <c:v>75418</c:v>
                </c:pt>
                <c:pt idx="555">
                  <c:v>75434</c:v>
                </c:pt>
                <c:pt idx="556">
                  <c:v>75434.5</c:v>
                </c:pt>
                <c:pt idx="557">
                  <c:v>75442</c:v>
                </c:pt>
                <c:pt idx="558">
                  <c:v>75442.5</c:v>
                </c:pt>
                <c:pt idx="559">
                  <c:v>75443</c:v>
                </c:pt>
                <c:pt idx="560">
                  <c:v>75473</c:v>
                </c:pt>
                <c:pt idx="561">
                  <c:v>75539.5</c:v>
                </c:pt>
                <c:pt idx="562">
                  <c:v>75603</c:v>
                </c:pt>
                <c:pt idx="563">
                  <c:v>75797</c:v>
                </c:pt>
                <c:pt idx="564">
                  <c:v>76053</c:v>
                </c:pt>
                <c:pt idx="565">
                  <c:v>76062</c:v>
                </c:pt>
                <c:pt idx="566">
                  <c:v>76070</c:v>
                </c:pt>
                <c:pt idx="567">
                  <c:v>76387</c:v>
                </c:pt>
                <c:pt idx="568">
                  <c:v>76404</c:v>
                </c:pt>
                <c:pt idx="569">
                  <c:v>76738</c:v>
                </c:pt>
                <c:pt idx="570">
                  <c:v>77948.5</c:v>
                </c:pt>
                <c:pt idx="571">
                  <c:v>77974.5</c:v>
                </c:pt>
                <c:pt idx="572">
                  <c:v>78005</c:v>
                </c:pt>
                <c:pt idx="573">
                  <c:v>78005</c:v>
                </c:pt>
                <c:pt idx="574">
                  <c:v>78005.5</c:v>
                </c:pt>
                <c:pt idx="575">
                  <c:v>78061.5</c:v>
                </c:pt>
                <c:pt idx="576">
                  <c:v>78062</c:v>
                </c:pt>
                <c:pt idx="577">
                  <c:v>78062.5</c:v>
                </c:pt>
                <c:pt idx="578">
                  <c:v>78184.5</c:v>
                </c:pt>
                <c:pt idx="579">
                  <c:v>78185</c:v>
                </c:pt>
                <c:pt idx="580">
                  <c:v>78611.5</c:v>
                </c:pt>
                <c:pt idx="581">
                  <c:v>78612</c:v>
                </c:pt>
                <c:pt idx="582">
                  <c:v>78777.5</c:v>
                </c:pt>
                <c:pt idx="583">
                  <c:v>78778</c:v>
                </c:pt>
                <c:pt idx="584">
                  <c:v>78933</c:v>
                </c:pt>
                <c:pt idx="585">
                  <c:v>78959</c:v>
                </c:pt>
                <c:pt idx="586">
                  <c:v>78966</c:v>
                </c:pt>
                <c:pt idx="587">
                  <c:v>78991</c:v>
                </c:pt>
                <c:pt idx="588">
                  <c:v>78991</c:v>
                </c:pt>
                <c:pt idx="589">
                  <c:v>79017</c:v>
                </c:pt>
                <c:pt idx="590">
                  <c:v>79017</c:v>
                </c:pt>
                <c:pt idx="591">
                  <c:v>79125</c:v>
                </c:pt>
                <c:pt idx="592">
                  <c:v>79125.5</c:v>
                </c:pt>
                <c:pt idx="593">
                  <c:v>79126</c:v>
                </c:pt>
                <c:pt idx="594">
                  <c:v>82141</c:v>
                </c:pt>
                <c:pt idx="595">
                  <c:v>82435</c:v>
                </c:pt>
                <c:pt idx="596">
                  <c:v>84702</c:v>
                </c:pt>
                <c:pt idx="597">
                  <c:v>84922</c:v>
                </c:pt>
                <c:pt idx="598">
                  <c:v>85046</c:v>
                </c:pt>
                <c:pt idx="599">
                  <c:v>85046.5</c:v>
                </c:pt>
                <c:pt idx="600">
                  <c:v>85083.5</c:v>
                </c:pt>
                <c:pt idx="601">
                  <c:v>85084</c:v>
                </c:pt>
                <c:pt idx="602">
                  <c:v>85211</c:v>
                </c:pt>
                <c:pt idx="603">
                  <c:v>85211.5</c:v>
                </c:pt>
                <c:pt idx="604">
                  <c:v>88031</c:v>
                </c:pt>
                <c:pt idx="605">
                  <c:v>88047.5</c:v>
                </c:pt>
                <c:pt idx="606">
                  <c:v>88048</c:v>
                </c:pt>
                <c:pt idx="607">
                  <c:v>88048.5</c:v>
                </c:pt>
                <c:pt idx="608">
                  <c:v>88049</c:v>
                </c:pt>
                <c:pt idx="609">
                  <c:v>88079</c:v>
                </c:pt>
                <c:pt idx="610">
                  <c:v>88087.5</c:v>
                </c:pt>
                <c:pt idx="611">
                  <c:v>88088</c:v>
                </c:pt>
                <c:pt idx="612">
                  <c:v>88144</c:v>
                </c:pt>
                <c:pt idx="613">
                  <c:v>91141</c:v>
                </c:pt>
                <c:pt idx="614">
                  <c:v>91141</c:v>
                </c:pt>
                <c:pt idx="615">
                  <c:v>91141.5</c:v>
                </c:pt>
                <c:pt idx="616">
                  <c:v>91142</c:v>
                </c:pt>
                <c:pt idx="617">
                  <c:v>91142</c:v>
                </c:pt>
                <c:pt idx="618">
                  <c:v>91333.5</c:v>
                </c:pt>
                <c:pt idx="619">
                  <c:v>91333.5</c:v>
                </c:pt>
                <c:pt idx="620">
                  <c:v>91334</c:v>
                </c:pt>
                <c:pt idx="621">
                  <c:v>91334</c:v>
                </c:pt>
                <c:pt idx="622">
                  <c:v>91334</c:v>
                </c:pt>
                <c:pt idx="623">
                  <c:v>91334</c:v>
                </c:pt>
                <c:pt idx="624">
                  <c:v>91334.5</c:v>
                </c:pt>
                <c:pt idx="625">
                  <c:v>91334.5</c:v>
                </c:pt>
                <c:pt idx="626">
                  <c:v>91334.5</c:v>
                </c:pt>
                <c:pt idx="627">
                  <c:v>91334.5</c:v>
                </c:pt>
                <c:pt idx="628">
                  <c:v>91335</c:v>
                </c:pt>
                <c:pt idx="629">
                  <c:v>91335.5</c:v>
                </c:pt>
                <c:pt idx="630">
                  <c:v>91336</c:v>
                </c:pt>
                <c:pt idx="631">
                  <c:v>91369</c:v>
                </c:pt>
                <c:pt idx="632">
                  <c:v>91369.5</c:v>
                </c:pt>
                <c:pt idx="633">
                  <c:v>91370</c:v>
                </c:pt>
                <c:pt idx="634">
                  <c:v>91370.5</c:v>
                </c:pt>
                <c:pt idx="635">
                  <c:v>91559.5</c:v>
                </c:pt>
                <c:pt idx="636">
                  <c:v>91559.5</c:v>
                </c:pt>
                <c:pt idx="637">
                  <c:v>91560</c:v>
                </c:pt>
                <c:pt idx="638">
                  <c:v>91560</c:v>
                </c:pt>
                <c:pt idx="639">
                  <c:v>91560.5</c:v>
                </c:pt>
                <c:pt idx="640">
                  <c:v>91560.5</c:v>
                </c:pt>
                <c:pt idx="641">
                  <c:v>91568.5</c:v>
                </c:pt>
                <c:pt idx="642">
                  <c:v>91569</c:v>
                </c:pt>
                <c:pt idx="643">
                  <c:v>91645.5</c:v>
                </c:pt>
                <c:pt idx="644">
                  <c:v>91645.5</c:v>
                </c:pt>
                <c:pt idx="645">
                  <c:v>91646</c:v>
                </c:pt>
                <c:pt idx="646">
                  <c:v>91646</c:v>
                </c:pt>
                <c:pt idx="647">
                  <c:v>91646.5</c:v>
                </c:pt>
                <c:pt idx="648">
                  <c:v>91646.5</c:v>
                </c:pt>
                <c:pt idx="649">
                  <c:v>94140</c:v>
                </c:pt>
                <c:pt idx="650">
                  <c:v>94140</c:v>
                </c:pt>
                <c:pt idx="651">
                  <c:v>94140.5</c:v>
                </c:pt>
                <c:pt idx="652">
                  <c:v>94140.5</c:v>
                </c:pt>
                <c:pt idx="653">
                  <c:v>94183</c:v>
                </c:pt>
                <c:pt idx="654">
                  <c:v>94667</c:v>
                </c:pt>
                <c:pt idx="655">
                  <c:v>94667</c:v>
                </c:pt>
                <c:pt idx="656">
                  <c:v>94668</c:v>
                </c:pt>
                <c:pt idx="657">
                  <c:v>94668</c:v>
                </c:pt>
                <c:pt idx="658">
                  <c:v>94918</c:v>
                </c:pt>
                <c:pt idx="659">
                  <c:v>97156</c:v>
                </c:pt>
                <c:pt idx="660">
                  <c:v>97404</c:v>
                </c:pt>
                <c:pt idx="661">
                  <c:v>97412.5</c:v>
                </c:pt>
                <c:pt idx="662">
                  <c:v>97626.5</c:v>
                </c:pt>
                <c:pt idx="663">
                  <c:v>97627</c:v>
                </c:pt>
                <c:pt idx="664">
                  <c:v>97627.5</c:v>
                </c:pt>
                <c:pt idx="665">
                  <c:v>97651</c:v>
                </c:pt>
                <c:pt idx="666">
                  <c:v>97651.5</c:v>
                </c:pt>
                <c:pt idx="667">
                  <c:v>97652</c:v>
                </c:pt>
                <c:pt idx="668">
                  <c:v>97652.5</c:v>
                </c:pt>
                <c:pt idx="669">
                  <c:v>97934</c:v>
                </c:pt>
                <c:pt idx="670">
                  <c:v>100967</c:v>
                </c:pt>
                <c:pt idx="671">
                  <c:v>100975.5</c:v>
                </c:pt>
                <c:pt idx="672">
                  <c:v>103760.5</c:v>
                </c:pt>
                <c:pt idx="673">
                  <c:v>103761</c:v>
                </c:pt>
                <c:pt idx="674">
                  <c:v>103761.5</c:v>
                </c:pt>
                <c:pt idx="675">
                  <c:v>103893.5</c:v>
                </c:pt>
                <c:pt idx="676">
                  <c:v>103893.5</c:v>
                </c:pt>
                <c:pt idx="677">
                  <c:v>103894</c:v>
                </c:pt>
                <c:pt idx="678">
                  <c:v>103894</c:v>
                </c:pt>
                <c:pt idx="679">
                  <c:v>103894.5</c:v>
                </c:pt>
                <c:pt idx="680">
                  <c:v>103895</c:v>
                </c:pt>
              </c:numCache>
            </c:numRef>
          </c:xVal>
          <c:yVal>
            <c:numRef>
              <c:f>'Active 2'!$U$21:$U$701</c:f>
              <c:numCache>
                <c:formatCode>General</c:formatCode>
                <c:ptCount val="681"/>
                <c:pt idx="178">
                  <c:v>5.2321911498438567E-3</c:v>
                </c:pt>
                <c:pt idx="211">
                  <c:v>-1.5377499999885913E-2</c:v>
                </c:pt>
                <c:pt idx="359">
                  <c:v>1.8531362853536848E-2</c:v>
                </c:pt>
                <c:pt idx="462">
                  <c:v>-1.012399910541717E-2</c:v>
                </c:pt>
                <c:pt idx="470">
                  <c:v>-1.6810836001241114E-2</c:v>
                </c:pt>
                <c:pt idx="594">
                  <c:v>-1.4192185095453169E-2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88F-4436-84FE-9A038D5ED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72208"/>
        <c:axId val="1"/>
      </c:scatterChart>
      <c:valAx>
        <c:axId val="846872208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06829329690632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5.0000000000000001E-3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52186177715092E-3"/>
              <c:y val="0.41176470588235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872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71523975582035"/>
          <c:y val="0.93176470588235294"/>
          <c:w val="0.87588211558181461"/>
          <c:h val="0.978823529411764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447675</xdr:colOff>
      <xdr:row>0</xdr:row>
      <xdr:rowOff>66675</xdr:rowOff>
    </xdr:from>
    <xdr:to>
      <xdr:col>27</xdr:col>
      <xdr:colOff>9525</xdr:colOff>
      <xdr:row>18</xdr:row>
      <xdr:rowOff>0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4EBD7409-8F00-CFCC-31A2-A1A53AD3A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0</xdr:row>
      <xdr:rowOff>95250</xdr:rowOff>
    </xdr:from>
    <xdr:to>
      <xdr:col>17</xdr:col>
      <xdr:colOff>361950</xdr:colOff>
      <xdr:row>18</xdr:row>
      <xdr:rowOff>47625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AC356DF5-46D9-A7CB-0DC1-00B285DAA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594</xdr:row>
      <xdr:rowOff>0</xdr:rowOff>
    </xdr:from>
    <xdr:to>
      <xdr:col>20</xdr:col>
      <xdr:colOff>647700</xdr:colOff>
      <xdr:row>610</xdr:row>
      <xdr:rowOff>95250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C853A1DD-A3BC-2DB2-7AE2-89B729175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18</xdr:col>
      <xdr:colOff>514350</xdr:colOff>
      <xdr:row>18</xdr:row>
      <xdr:rowOff>85725</xdr:rowOff>
    </xdr:to>
    <xdr:graphicFrame macro="">
      <xdr:nvGraphicFramePr>
        <xdr:cNvPr id="1028" name="Chart 1">
          <a:extLst>
            <a:ext uri="{FF2B5EF4-FFF2-40B4-BE49-F238E27FC236}">
              <a16:creationId xmlns:a16="http://schemas.microsoft.com/office/drawing/2014/main" id="{EE246C76-AA22-880C-417F-BEBAA60FD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28</xdr:col>
      <xdr:colOff>590550</xdr:colOff>
      <xdr:row>19</xdr:row>
      <xdr:rowOff>0</xdr:rowOff>
    </xdr:to>
    <xdr:graphicFrame macro="">
      <xdr:nvGraphicFramePr>
        <xdr:cNvPr id="1029" name="Chart 2">
          <a:extLst>
            <a:ext uri="{FF2B5EF4-FFF2-40B4-BE49-F238E27FC236}">
              <a16:creationId xmlns:a16="http://schemas.microsoft.com/office/drawing/2014/main" id="{5DC5199A-C5DB-DF53-FBA0-C8FEAE790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38</xdr:col>
      <xdr:colOff>581025</xdr:colOff>
      <xdr:row>24</xdr:row>
      <xdr:rowOff>66675</xdr:rowOff>
    </xdr:to>
    <xdr:graphicFrame macro="">
      <xdr:nvGraphicFramePr>
        <xdr:cNvPr id="1030" name="Chart 3">
          <a:extLst>
            <a:ext uri="{FF2B5EF4-FFF2-40B4-BE49-F238E27FC236}">
              <a16:creationId xmlns:a16="http://schemas.microsoft.com/office/drawing/2014/main" id="{D3610357-3B56-3EB7-60CB-765831DE5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18</xdr:col>
      <xdr:colOff>514350</xdr:colOff>
      <xdr:row>18</xdr:row>
      <xdr:rowOff>85725</xdr:rowOff>
    </xdr:to>
    <xdr:graphicFrame macro="">
      <xdr:nvGraphicFramePr>
        <xdr:cNvPr id="3076" name="Chart 1">
          <a:extLst>
            <a:ext uri="{FF2B5EF4-FFF2-40B4-BE49-F238E27FC236}">
              <a16:creationId xmlns:a16="http://schemas.microsoft.com/office/drawing/2014/main" id="{FD501311-1049-7F47-DFFB-965C88754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28</xdr:col>
      <xdr:colOff>590550</xdr:colOff>
      <xdr:row>19</xdr:row>
      <xdr:rowOff>0</xdr:rowOff>
    </xdr:to>
    <xdr:graphicFrame macro="">
      <xdr:nvGraphicFramePr>
        <xdr:cNvPr id="3077" name="Chart 2">
          <a:extLst>
            <a:ext uri="{FF2B5EF4-FFF2-40B4-BE49-F238E27FC236}">
              <a16:creationId xmlns:a16="http://schemas.microsoft.com/office/drawing/2014/main" id="{20D00B54-5CC3-FD77-774E-07F4C8824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38</xdr:col>
      <xdr:colOff>581025</xdr:colOff>
      <xdr:row>24</xdr:row>
      <xdr:rowOff>66675</xdr:rowOff>
    </xdr:to>
    <xdr:graphicFrame macro="">
      <xdr:nvGraphicFramePr>
        <xdr:cNvPr id="3078" name="Chart 3">
          <a:extLst>
            <a:ext uri="{FF2B5EF4-FFF2-40B4-BE49-F238E27FC236}">
              <a16:creationId xmlns:a16="http://schemas.microsoft.com/office/drawing/2014/main" id="{DF1A119B-C4B0-8CD3-09D7-EE437BD8F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18</xdr:col>
      <xdr:colOff>514350</xdr:colOff>
      <xdr:row>18</xdr:row>
      <xdr:rowOff>85725</xdr:rowOff>
    </xdr:to>
    <xdr:graphicFrame macro="">
      <xdr:nvGraphicFramePr>
        <xdr:cNvPr id="4100" name="Chart 1">
          <a:extLst>
            <a:ext uri="{FF2B5EF4-FFF2-40B4-BE49-F238E27FC236}">
              <a16:creationId xmlns:a16="http://schemas.microsoft.com/office/drawing/2014/main" id="{AECC3B35-F781-5931-26CF-563620C8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0</xdr:row>
      <xdr:rowOff>0</xdr:rowOff>
    </xdr:from>
    <xdr:to>
      <xdr:col>28</xdr:col>
      <xdr:colOff>590550</xdr:colOff>
      <xdr:row>19</xdr:row>
      <xdr:rowOff>0</xdr:rowOff>
    </xdr:to>
    <xdr:graphicFrame macro="">
      <xdr:nvGraphicFramePr>
        <xdr:cNvPr id="4101" name="Chart 2">
          <a:extLst>
            <a:ext uri="{FF2B5EF4-FFF2-40B4-BE49-F238E27FC236}">
              <a16:creationId xmlns:a16="http://schemas.microsoft.com/office/drawing/2014/main" id="{E3232ACE-796C-2169-3E74-697648697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38</xdr:col>
      <xdr:colOff>581025</xdr:colOff>
      <xdr:row>24</xdr:row>
      <xdr:rowOff>66675</xdr:rowOff>
    </xdr:to>
    <xdr:graphicFrame macro="">
      <xdr:nvGraphicFramePr>
        <xdr:cNvPr id="4102" name="Chart 3">
          <a:extLst>
            <a:ext uri="{FF2B5EF4-FFF2-40B4-BE49-F238E27FC236}">
              <a16:creationId xmlns:a16="http://schemas.microsoft.com/office/drawing/2014/main" id="{6149E6F0-9196-E886-87EF-1ADD72CC2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285750</xdr:colOff>
      <xdr:row>0</xdr:row>
      <xdr:rowOff>0</xdr:rowOff>
    </xdr:from>
    <xdr:to>
      <xdr:col>30</xdr:col>
      <xdr:colOff>533400</xdr:colOff>
      <xdr:row>17</xdr:row>
      <xdr:rowOff>95250</xdr:rowOff>
    </xdr:to>
    <xdr:graphicFrame macro="">
      <xdr:nvGraphicFramePr>
        <xdr:cNvPr id="5126" name="Chart 4">
          <a:extLst>
            <a:ext uri="{FF2B5EF4-FFF2-40B4-BE49-F238E27FC236}">
              <a16:creationId xmlns:a16="http://schemas.microsoft.com/office/drawing/2014/main" id="{7FB7F1C5-170D-F7AD-D157-5F7B19235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523875</xdr:colOff>
      <xdr:row>0</xdr:row>
      <xdr:rowOff>180975</xdr:rowOff>
    </xdr:from>
    <xdr:to>
      <xdr:col>20</xdr:col>
      <xdr:colOff>19050</xdr:colOff>
      <xdr:row>18</xdr:row>
      <xdr:rowOff>19050</xdr:rowOff>
    </xdr:to>
    <xdr:graphicFrame macro="">
      <xdr:nvGraphicFramePr>
        <xdr:cNvPr id="5127" name="Chart 5">
          <a:extLst>
            <a:ext uri="{FF2B5EF4-FFF2-40B4-BE49-F238E27FC236}">
              <a16:creationId xmlns:a16="http://schemas.microsoft.com/office/drawing/2014/main" id="{BF28F964-22B6-35A3-70A4-415575A98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stroutils.astronomy.osu.edu/time/bjd2utc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3569" TargetMode="External"/><Relationship Id="rId21" Type="http://schemas.openxmlformats.org/officeDocument/2006/relationships/hyperlink" Target="http://www.konkoly.hu/cgi-bin/IBVS?4877" TargetMode="External"/><Relationship Id="rId42" Type="http://schemas.openxmlformats.org/officeDocument/2006/relationships/hyperlink" Target="http://www.bav-astro.de/sfs/BAVM_link.php?BAVMnr=152" TargetMode="External"/><Relationship Id="rId63" Type="http://schemas.openxmlformats.org/officeDocument/2006/relationships/hyperlink" Target="http://www.konkoly.hu/cgi-bin/IBVS?5713" TargetMode="External"/><Relationship Id="rId84" Type="http://schemas.openxmlformats.org/officeDocument/2006/relationships/hyperlink" Target="http://var.astro.cz/oejv/issues/oejv0160.pdf" TargetMode="External"/><Relationship Id="rId138" Type="http://schemas.openxmlformats.org/officeDocument/2006/relationships/hyperlink" Target="http://www.konkoly.hu/cgi-bin/IBVS?5443" TargetMode="External"/><Relationship Id="rId159" Type="http://schemas.openxmlformats.org/officeDocument/2006/relationships/hyperlink" Target="http://vsolj.cetus-net.org/no46.pdf" TargetMode="External"/><Relationship Id="rId170" Type="http://schemas.openxmlformats.org/officeDocument/2006/relationships/hyperlink" Target="http://vsolj.cetus-net.org/no48.pdf" TargetMode="External"/><Relationship Id="rId191" Type="http://schemas.openxmlformats.org/officeDocument/2006/relationships/hyperlink" Target="http://vsolj.cetus-net.org/vsoljno53.pdf" TargetMode="External"/><Relationship Id="rId205" Type="http://schemas.openxmlformats.org/officeDocument/2006/relationships/hyperlink" Target="http://vsolj.cetus-net.org/vsoljno56.pdf" TargetMode="External"/><Relationship Id="rId107" Type="http://schemas.openxmlformats.org/officeDocument/2006/relationships/hyperlink" Target="http://www.konkoly.hu/cgi-bin/IBVS?6125" TargetMode="External"/><Relationship Id="rId11" Type="http://schemas.openxmlformats.org/officeDocument/2006/relationships/hyperlink" Target="http://www.konkoly.hu/cgi-bin/IBVS?4877" TargetMode="External"/><Relationship Id="rId32" Type="http://schemas.openxmlformats.org/officeDocument/2006/relationships/hyperlink" Target="http://www.bav-astro.de/sfs/BAVM_link.php?BAVMnr=128" TargetMode="External"/><Relationship Id="rId37" Type="http://schemas.openxmlformats.org/officeDocument/2006/relationships/hyperlink" Target="http://www.bav-astro.de/sfs/BAVM_link.php?BAVMnr=128" TargetMode="External"/><Relationship Id="rId53" Type="http://schemas.openxmlformats.org/officeDocument/2006/relationships/hyperlink" Target="http://www.konkoly.hu/cgi-bin/IBVS?5603" TargetMode="External"/><Relationship Id="rId58" Type="http://schemas.openxmlformats.org/officeDocument/2006/relationships/hyperlink" Target="http://var.astro.cz/oejv/issues/oejv0003.pdf" TargetMode="External"/><Relationship Id="rId74" Type="http://schemas.openxmlformats.org/officeDocument/2006/relationships/hyperlink" Target="http://www.konkoly.hu/cgi-bin/IBVS?5938" TargetMode="External"/><Relationship Id="rId79" Type="http://schemas.openxmlformats.org/officeDocument/2006/relationships/hyperlink" Target="http://www.konkoly.hu/cgi-bin/IBVS?5898" TargetMode="External"/><Relationship Id="rId102" Type="http://schemas.openxmlformats.org/officeDocument/2006/relationships/hyperlink" Target="http://var.astro.cz/oejv/issues/oejv0160.pdf" TargetMode="External"/><Relationship Id="rId123" Type="http://schemas.openxmlformats.org/officeDocument/2006/relationships/hyperlink" Target="http://www.konkoly.hu/cgi-bin/IBVS?4109" TargetMode="External"/><Relationship Id="rId128" Type="http://schemas.openxmlformats.org/officeDocument/2006/relationships/hyperlink" Target="http://www.konkoly.hu/cgi-bin/IBVS?4109" TargetMode="External"/><Relationship Id="rId144" Type="http://schemas.openxmlformats.org/officeDocument/2006/relationships/hyperlink" Target="http://www.konkoly.hu/cgi-bin/IBVS?5443" TargetMode="External"/><Relationship Id="rId149" Type="http://schemas.openxmlformats.org/officeDocument/2006/relationships/hyperlink" Target="http://vsolj.cetus-net.org/no45.pdf" TargetMode="External"/><Relationship Id="rId5" Type="http://schemas.openxmlformats.org/officeDocument/2006/relationships/hyperlink" Target="http://www.konkoly.hu/cgi-bin/IBVS?4109" TargetMode="External"/><Relationship Id="rId90" Type="http://schemas.openxmlformats.org/officeDocument/2006/relationships/hyperlink" Target="http://var.astro.cz/oejv/issues/oejv0160.pdf" TargetMode="External"/><Relationship Id="rId95" Type="http://schemas.openxmlformats.org/officeDocument/2006/relationships/hyperlink" Target="http://var.astro.cz/oejv/issues/oejv0160.pdf" TargetMode="External"/><Relationship Id="rId160" Type="http://schemas.openxmlformats.org/officeDocument/2006/relationships/hyperlink" Target="http://vsolj.cetus-net.org/no46.pdf" TargetMode="External"/><Relationship Id="rId165" Type="http://schemas.openxmlformats.org/officeDocument/2006/relationships/hyperlink" Target="http://vsolj.cetus-net.org/no48.pdf" TargetMode="External"/><Relationship Id="rId181" Type="http://schemas.openxmlformats.org/officeDocument/2006/relationships/hyperlink" Target="http://var.astro.cz/oejv/issues/oejv0107.pdf" TargetMode="External"/><Relationship Id="rId186" Type="http://schemas.openxmlformats.org/officeDocument/2006/relationships/hyperlink" Target="http://vsolj.cetus-net.org/vsoljno50.pdf" TargetMode="External"/><Relationship Id="rId211" Type="http://schemas.openxmlformats.org/officeDocument/2006/relationships/hyperlink" Target="http://vsolj.cetus-net.org/vsoljno56.pdf" TargetMode="External"/><Relationship Id="rId22" Type="http://schemas.openxmlformats.org/officeDocument/2006/relationships/hyperlink" Target="http://www.konkoly.hu/cgi-bin/IBVS?4877" TargetMode="External"/><Relationship Id="rId27" Type="http://schemas.openxmlformats.org/officeDocument/2006/relationships/hyperlink" Target="http://www.bav-astro.de/sfs/BAVM_link.php?BAVMnr=118" TargetMode="External"/><Relationship Id="rId43" Type="http://schemas.openxmlformats.org/officeDocument/2006/relationships/hyperlink" Target="http://www.bav-astro.de/sfs/BAVM_link.php?BAVMnr=152" TargetMode="External"/><Relationship Id="rId48" Type="http://schemas.openxmlformats.org/officeDocument/2006/relationships/hyperlink" Target="http://www.konkoly.hu/cgi-bin/IBVS?5443" TargetMode="External"/><Relationship Id="rId64" Type="http://schemas.openxmlformats.org/officeDocument/2006/relationships/hyperlink" Target="http://www.konkoly.hu/cgi-bin/IBVS?5677" TargetMode="External"/><Relationship Id="rId69" Type="http://schemas.openxmlformats.org/officeDocument/2006/relationships/hyperlink" Target="http://var.astro.cz/oejv/issues/oejv0074.pdf" TargetMode="External"/><Relationship Id="rId113" Type="http://schemas.openxmlformats.org/officeDocument/2006/relationships/hyperlink" Target="http://www.konkoly.hu/cgi-bin/IBVS?3390" TargetMode="External"/><Relationship Id="rId118" Type="http://schemas.openxmlformats.org/officeDocument/2006/relationships/hyperlink" Target="http://www.konkoly.hu/cgi-bin/IBVS?3569" TargetMode="External"/><Relationship Id="rId134" Type="http://schemas.openxmlformats.org/officeDocument/2006/relationships/hyperlink" Target="http://www.konkoly.hu/cgi-bin/IBVS?5443" TargetMode="External"/><Relationship Id="rId139" Type="http://schemas.openxmlformats.org/officeDocument/2006/relationships/hyperlink" Target="http://www.konkoly.hu/cgi-bin/IBVS?5443" TargetMode="External"/><Relationship Id="rId80" Type="http://schemas.openxmlformats.org/officeDocument/2006/relationships/hyperlink" Target="http://www.konkoly.hu/cgi-bin/IBVS?5992" TargetMode="External"/><Relationship Id="rId85" Type="http://schemas.openxmlformats.org/officeDocument/2006/relationships/hyperlink" Target="http://var.astro.cz/oejv/issues/oejv0160.pdf" TargetMode="External"/><Relationship Id="rId150" Type="http://schemas.openxmlformats.org/officeDocument/2006/relationships/hyperlink" Target="http://vsolj.cetus-net.org/no45.pdf" TargetMode="External"/><Relationship Id="rId155" Type="http://schemas.openxmlformats.org/officeDocument/2006/relationships/hyperlink" Target="http://vsolj.cetus-net.org/no46.pdf" TargetMode="External"/><Relationship Id="rId171" Type="http://schemas.openxmlformats.org/officeDocument/2006/relationships/hyperlink" Target="http://vsolj.cetus-net.org/no48.pdf" TargetMode="External"/><Relationship Id="rId176" Type="http://schemas.openxmlformats.org/officeDocument/2006/relationships/hyperlink" Target="http://vsolj.cetus-net.org/no48.pdf" TargetMode="External"/><Relationship Id="rId192" Type="http://schemas.openxmlformats.org/officeDocument/2006/relationships/hyperlink" Target="http://vsolj.cetus-net.org/vsoljno55.pdf" TargetMode="External"/><Relationship Id="rId197" Type="http://schemas.openxmlformats.org/officeDocument/2006/relationships/hyperlink" Target="http://vsolj.cetus-net.org/vsoljno56.pdf" TargetMode="External"/><Relationship Id="rId206" Type="http://schemas.openxmlformats.org/officeDocument/2006/relationships/hyperlink" Target="http://vsolj.cetus-net.org/vsoljno56.pdf" TargetMode="External"/><Relationship Id="rId201" Type="http://schemas.openxmlformats.org/officeDocument/2006/relationships/hyperlink" Target="http://vsolj.cetus-net.org/vsoljno56.pdf" TargetMode="External"/><Relationship Id="rId12" Type="http://schemas.openxmlformats.org/officeDocument/2006/relationships/hyperlink" Target="http://www.konkoly.hu/cgi-bin/IBVS?4877" TargetMode="External"/><Relationship Id="rId17" Type="http://schemas.openxmlformats.org/officeDocument/2006/relationships/hyperlink" Target="http://www.konkoly.hu/cgi-bin/IBVS?4670" TargetMode="External"/><Relationship Id="rId33" Type="http://schemas.openxmlformats.org/officeDocument/2006/relationships/hyperlink" Target="http://www.bav-astro.de/sfs/BAVM_link.php?BAVMnr=128" TargetMode="External"/><Relationship Id="rId38" Type="http://schemas.openxmlformats.org/officeDocument/2006/relationships/hyperlink" Target="http://www.bav-astro.de/sfs/BAVM_link.php?BAVMnr=128" TargetMode="External"/><Relationship Id="rId59" Type="http://schemas.openxmlformats.org/officeDocument/2006/relationships/hyperlink" Target="http://www.konkoly.hu/cgi-bin/IBVS?5741" TargetMode="External"/><Relationship Id="rId103" Type="http://schemas.openxmlformats.org/officeDocument/2006/relationships/hyperlink" Target="http://var.astro.cz/oejv/issues/oejv0160.pdf" TargetMode="External"/><Relationship Id="rId108" Type="http://schemas.openxmlformats.org/officeDocument/2006/relationships/hyperlink" Target="http://www.konkoly.hu/cgi-bin/IBVS?3569" TargetMode="External"/><Relationship Id="rId124" Type="http://schemas.openxmlformats.org/officeDocument/2006/relationships/hyperlink" Target="http://www.konkoly.hu/cgi-bin/IBVS?4109" TargetMode="External"/><Relationship Id="rId129" Type="http://schemas.openxmlformats.org/officeDocument/2006/relationships/hyperlink" Target="http://www.konkoly.hu/cgi-bin/IBVS?4109" TargetMode="External"/><Relationship Id="rId54" Type="http://schemas.openxmlformats.org/officeDocument/2006/relationships/hyperlink" Target="http://www.konkoly.hu/cgi-bin/IBVS?5603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www.konkoly.hu/cgi-bin/IBVS?5938" TargetMode="External"/><Relationship Id="rId91" Type="http://schemas.openxmlformats.org/officeDocument/2006/relationships/hyperlink" Target="http://var.astro.cz/oejv/issues/oejv0160.pdf" TargetMode="External"/><Relationship Id="rId96" Type="http://schemas.openxmlformats.org/officeDocument/2006/relationships/hyperlink" Target="http://www.konkoly.hu/cgi-bin/IBVS?6094" TargetMode="External"/><Relationship Id="rId140" Type="http://schemas.openxmlformats.org/officeDocument/2006/relationships/hyperlink" Target="http://www.konkoly.hu/cgi-bin/IBVS?5443" TargetMode="External"/><Relationship Id="rId145" Type="http://schemas.openxmlformats.org/officeDocument/2006/relationships/hyperlink" Target="http://vsolj.cetus-net.org/no44.pdf" TargetMode="External"/><Relationship Id="rId161" Type="http://schemas.openxmlformats.org/officeDocument/2006/relationships/hyperlink" Target="http://vsolj.cetus-net.org/no46.pdf" TargetMode="External"/><Relationship Id="rId166" Type="http://schemas.openxmlformats.org/officeDocument/2006/relationships/hyperlink" Target="http://vsolj.cetus-net.org/no48.pdf" TargetMode="External"/><Relationship Id="rId182" Type="http://schemas.openxmlformats.org/officeDocument/2006/relationships/hyperlink" Target="http://var.astro.cz/oejv/issues/oejv0107.pdf" TargetMode="External"/><Relationship Id="rId187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konkoly.hu/cgi-bin/IBVS?3569" TargetMode="External"/><Relationship Id="rId6" Type="http://schemas.openxmlformats.org/officeDocument/2006/relationships/hyperlink" Target="http://www.konkoly.hu/cgi-bin/IBVS?4109" TargetMode="External"/><Relationship Id="rId212" Type="http://schemas.openxmlformats.org/officeDocument/2006/relationships/hyperlink" Target="http://vsolj.cetus-net.org/vsoljno59.pdf" TargetMode="External"/><Relationship Id="rId23" Type="http://schemas.openxmlformats.org/officeDocument/2006/relationships/hyperlink" Target="http://www.bav-astro.de/sfs/BAVM_link.php?BAVMnr=128" TargetMode="External"/><Relationship Id="rId28" Type="http://schemas.openxmlformats.org/officeDocument/2006/relationships/hyperlink" Target="http://www.bav-astro.de/sfs/BAVM_link.php?BAVMnr=118" TargetMode="External"/><Relationship Id="rId49" Type="http://schemas.openxmlformats.org/officeDocument/2006/relationships/hyperlink" Target="http://www.bav-astro.de/sfs/BAVM_link.php?BAVMnr=172" TargetMode="External"/><Relationship Id="rId114" Type="http://schemas.openxmlformats.org/officeDocument/2006/relationships/hyperlink" Target="http://www.konkoly.hu/cgi-bin/IBVS?3390" TargetMode="External"/><Relationship Id="rId119" Type="http://schemas.openxmlformats.org/officeDocument/2006/relationships/hyperlink" Target="http://www.konkoly.hu/cgi-bin/IBVS?4109" TargetMode="External"/><Relationship Id="rId44" Type="http://schemas.openxmlformats.org/officeDocument/2006/relationships/hyperlink" Target="http://www.bav-astro.de/sfs/BAVM_link.php?BAVMnr=15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konkoly.hu/cgi-bin/IBVS?5814" TargetMode="External"/><Relationship Id="rId81" Type="http://schemas.openxmlformats.org/officeDocument/2006/relationships/hyperlink" Target="http://var.astro.cz/oejv/issues/oejv0160.pdf" TargetMode="External"/><Relationship Id="rId86" Type="http://schemas.openxmlformats.org/officeDocument/2006/relationships/hyperlink" Target="http://var.astro.cz/oejv/issues/oejv0160.pdf" TargetMode="External"/><Relationship Id="rId130" Type="http://schemas.openxmlformats.org/officeDocument/2006/relationships/hyperlink" Target="http://www.konkoly.hu/cgi-bin/IBVS?4109" TargetMode="External"/><Relationship Id="rId135" Type="http://schemas.openxmlformats.org/officeDocument/2006/relationships/hyperlink" Target="http://www.konkoly.hu/cgi-bin/IBVS?5443" TargetMode="External"/><Relationship Id="rId151" Type="http://schemas.openxmlformats.org/officeDocument/2006/relationships/hyperlink" Target="http://vsolj.cetus-net.org/no46.pdf" TargetMode="External"/><Relationship Id="rId156" Type="http://schemas.openxmlformats.org/officeDocument/2006/relationships/hyperlink" Target="http://vsolj.cetus-net.org/no46.pdf" TargetMode="External"/><Relationship Id="rId177" Type="http://schemas.openxmlformats.org/officeDocument/2006/relationships/hyperlink" Target="http://vsolj.cetus-net.org/vsoljno50.pdf" TargetMode="External"/><Relationship Id="rId198" Type="http://schemas.openxmlformats.org/officeDocument/2006/relationships/hyperlink" Target="http://vsolj.cetus-net.org/vsoljno56.pdf" TargetMode="External"/><Relationship Id="rId172" Type="http://schemas.openxmlformats.org/officeDocument/2006/relationships/hyperlink" Target="http://var.astro.cz/oejv/issues/oejv0107.pdf" TargetMode="External"/><Relationship Id="rId193" Type="http://schemas.openxmlformats.org/officeDocument/2006/relationships/hyperlink" Target="http://vsolj.cetus-net.org/vsoljno55.pdf" TargetMode="External"/><Relationship Id="rId202" Type="http://schemas.openxmlformats.org/officeDocument/2006/relationships/hyperlink" Target="http://vsolj.cetus-net.org/vsoljno56.pdf" TargetMode="External"/><Relationship Id="rId207" Type="http://schemas.openxmlformats.org/officeDocument/2006/relationships/hyperlink" Target="http://vsolj.cetus-net.org/vsoljno56.pdf" TargetMode="External"/><Relationship Id="rId13" Type="http://schemas.openxmlformats.org/officeDocument/2006/relationships/hyperlink" Target="http://www.konkoly.hu/cgi-bin/IBVS?4380" TargetMode="External"/><Relationship Id="rId18" Type="http://schemas.openxmlformats.org/officeDocument/2006/relationships/hyperlink" Target="http://www.konkoly.hu/cgi-bin/IBVS?4670" TargetMode="External"/><Relationship Id="rId39" Type="http://schemas.openxmlformats.org/officeDocument/2006/relationships/hyperlink" Target="http://www.bav-astro.de/sfs/BAVM_link.php?BAVMnr=152" TargetMode="External"/><Relationship Id="rId109" Type="http://schemas.openxmlformats.org/officeDocument/2006/relationships/hyperlink" Target="http://www.konkoly.hu/cgi-bin/IBVS?3569" TargetMode="External"/><Relationship Id="rId34" Type="http://schemas.openxmlformats.org/officeDocument/2006/relationships/hyperlink" Target="http://www.konkoly.hu/cgi-bin/IBVS?4877" TargetMode="External"/><Relationship Id="rId50" Type="http://schemas.openxmlformats.org/officeDocument/2006/relationships/hyperlink" Target="http://www.bav-astro.de/sfs/BAVM_link.php?BAVMnr=158" TargetMode="External"/><Relationship Id="rId55" Type="http://schemas.openxmlformats.org/officeDocument/2006/relationships/hyperlink" Target="http://www.konkoly.hu/cgi-bin/IBVS?5603" TargetMode="External"/><Relationship Id="rId76" Type="http://schemas.openxmlformats.org/officeDocument/2006/relationships/hyperlink" Target="http://www.konkoly.hu/cgi-bin/IBVS?5938" TargetMode="External"/><Relationship Id="rId97" Type="http://schemas.openxmlformats.org/officeDocument/2006/relationships/hyperlink" Target="http://www.konkoly.hu/cgi-bin/IBVS?6094" TargetMode="External"/><Relationship Id="rId104" Type="http://schemas.openxmlformats.org/officeDocument/2006/relationships/hyperlink" Target="http://var.astro.cz/oejv/issues/oejv0160.pdf" TargetMode="External"/><Relationship Id="rId120" Type="http://schemas.openxmlformats.org/officeDocument/2006/relationships/hyperlink" Target="http://www.konkoly.hu/cgi-bin/IBVS?4109" TargetMode="External"/><Relationship Id="rId125" Type="http://schemas.openxmlformats.org/officeDocument/2006/relationships/hyperlink" Target="http://www.konkoly.hu/cgi-bin/IBVS?4109" TargetMode="External"/><Relationship Id="rId141" Type="http://schemas.openxmlformats.org/officeDocument/2006/relationships/hyperlink" Target="http://www.konkoly.hu/cgi-bin/IBVS?5443" TargetMode="External"/><Relationship Id="rId146" Type="http://schemas.openxmlformats.org/officeDocument/2006/relationships/hyperlink" Target="http://vsolj.cetus-net.org/no44.pdf" TargetMode="External"/><Relationship Id="rId167" Type="http://schemas.openxmlformats.org/officeDocument/2006/relationships/hyperlink" Target="http://vsolj.cetus-net.org/no48.pdf" TargetMode="External"/><Relationship Id="rId188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bav-astro.de/sfs/BAVM_link.php?BAVMnr=90" TargetMode="External"/><Relationship Id="rId71" Type="http://schemas.openxmlformats.org/officeDocument/2006/relationships/hyperlink" Target="http://www.konkoly.hu/cgi-bin/IBVS?5870" TargetMode="External"/><Relationship Id="rId92" Type="http://schemas.openxmlformats.org/officeDocument/2006/relationships/hyperlink" Target="http://var.astro.cz/oejv/issues/oejv0160.pdf" TargetMode="External"/><Relationship Id="rId162" Type="http://schemas.openxmlformats.org/officeDocument/2006/relationships/hyperlink" Target="http://vsolj.cetus-net.org/no46.pdf" TargetMode="External"/><Relationship Id="rId183" Type="http://schemas.openxmlformats.org/officeDocument/2006/relationships/hyperlink" Target="http://var.astro.cz/oejv/issues/oejv0107.pdf" TargetMode="External"/><Relationship Id="rId213" Type="http://schemas.openxmlformats.org/officeDocument/2006/relationships/hyperlink" Target="http://vsolj.cetus-net.org/vsoljno59.pdf" TargetMode="External"/><Relationship Id="rId2" Type="http://schemas.openxmlformats.org/officeDocument/2006/relationships/hyperlink" Target="http://www.konkoly.hu/cgi-bin/IBVS?4109" TargetMode="External"/><Relationship Id="rId29" Type="http://schemas.openxmlformats.org/officeDocument/2006/relationships/hyperlink" Target="http://www.bav-astro.de/sfs/BAVM_link.php?BAVMnr=118" TargetMode="External"/><Relationship Id="rId24" Type="http://schemas.openxmlformats.org/officeDocument/2006/relationships/hyperlink" Target="http://www.bav-astro.de/sfs/BAVM_link.php?BAVMnr=118" TargetMode="External"/><Relationship Id="rId40" Type="http://schemas.openxmlformats.org/officeDocument/2006/relationships/hyperlink" Target="http://www.bav-astro.de/sfs/BAVM_link.php?BAVMnr=152" TargetMode="External"/><Relationship Id="rId45" Type="http://schemas.openxmlformats.org/officeDocument/2006/relationships/hyperlink" Target="http://www.bav-astro.de/sfs/BAVM_link.php?BAVMnr=152" TargetMode="External"/><Relationship Id="rId66" Type="http://schemas.openxmlformats.org/officeDocument/2006/relationships/hyperlink" Target="http://www.konkoly.hu/cgi-bin/IBVS?5814" TargetMode="External"/><Relationship Id="rId87" Type="http://schemas.openxmlformats.org/officeDocument/2006/relationships/hyperlink" Target="http://var.astro.cz/oejv/issues/oejv0160.pdf" TargetMode="External"/><Relationship Id="rId110" Type="http://schemas.openxmlformats.org/officeDocument/2006/relationships/hyperlink" Target="http://www.konkoly.hu/cgi-bin/IBVS?3569" TargetMode="External"/><Relationship Id="rId115" Type="http://schemas.openxmlformats.org/officeDocument/2006/relationships/hyperlink" Target="http://www.konkoly.hu/cgi-bin/IBVS?3390" TargetMode="External"/><Relationship Id="rId131" Type="http://schemas.openxmlformats.org/officeDocument/2006/relationships/hyperlink" Target="http://www.bav-astro.de/sfs/BAVM_link.php?BAVMnr=93" TargetMode="External"/><Relationship Id="rId136" Type="http://schemas.openxmlformats.org/officeDocument/2006/relationships/hyperlink" Target="http://www.konkoly.hu/cgi-bin/IBVS?5443" TargetMode="External"/><Relationship Id="rId157" Type="http://schemas.openxmlformats.org/officeDocument/2006/relationships/hyperlink" Target="http://vsolj.cetus-net.org/no46.pdf" TargetMode="External"/><Relationship Id="rId178" Type="http://schemas.openxmlformats.org/officeDocument/2006/relationships/hyperlink" Target="http://vsolj.cetus-net.org/vsoljno50.pdf" TargetMode="External"/><Relationship Id="rId61" Type="http://schemas.openxmlformats.org/officeDocument/2006/relationships/hyperlink" Target="http://www.konkoly.hu/cgi-bin/IBVS?5653" TargetMode="External"/><Relationship Id="rId82" Type="http://schemas.openxmlformats.org/officeDocument/2006/relationships/hyperlink" Target="http://var.astro.cz/oejv/issues/oejv0160.pdf" TargetMode="External"/><Relationship Id="rId152" Type="http://schemas.openxmlformats.org/officeDocument/2006/relationships/hyperlink" Target="http://vsolj.cetus-net.org/no46.pdf" TargetMode="External"/><Relationship Id="rId173" Type="http://schemas.openxmlformats.org/officeDocument/2006/relationships/hyperlink" Target="http://var.astro.cz/oejv/issues/oejv0107.pdf" TargetMode="External"/><Relationship Id="rId194" Type="http://schemas.openxmlformats.org/officeDocument/2006/relationships/hyperlink" Target="http://vsolj.cetus-net.org/vsoljno55.pdf" TargetMode="External"/><Relationship Id="rId199" Type="http://schemas.openxmlformats.org/officeDocument/2006/relationships/hyperlink" Target="http://vsolj.cetus-net.org/vsoljno56.pdf" TargetMode="External"/><Relationship Id="rId203" Type="http://schemas.openxmlformats.org/officeDocument/2006/relationships/hyperlink" Target="http://vsolj.cetus-net.org/vsoljno56.pdf" TargetMode="External"/><Relationship Id="rId208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4670" TargetMode="External"/><Relationship Id="rId14" Type="http://schemas.openxmlformats.org/officeDocument/2006/relationships/hyperlink" Target="http://www.konkoly.hu/cgi-bin/IBVS?4380" TargetMode="External"/><Relationship Id="rId30" Type="http://schemas.openxmlformats.org/officeDocument/2006/relationships/hyperlink" Target="http://www.bav-astro.de/sfs/BAVM_link.php?BAVMnr=128" TargetMode="External"/><Relationship Id="rId35" Type="http://schemas.openxmlformats.org/officeDocument/2006/relationships/hyperlink" Target="http://www.konkoly.hu/cgi-bin/IBVS?4877" TargetMode="External"/><Relationship Id="rId56" Type="http://schemas.openxmlformats.org/officeDocument/2006/relationships/hyperlink" Target="http://www.konkoly.hu/cgi-bin/IBVS?5676" TargetMode="External"/><Relationship Id="rId77" Type="http://schemas.openxmlformats.org/officeDocument/2006/relationships/hyperlink" Target="http://www.konkoly.hu/cgi-bin/IBVS?5898" TargetMode="External"/><Relationship Id="rId100" Type="http://schemas.openxmlformats.org/officeDocument/2006/relationships/hyperlink" Target="http://www.konkoly.hu/cgi-bin/IBVS?6131" TargetMode="External"/><Relationship Id="rId105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www.konkoly.hu/cgi-bin/IBVS?4109" TargetMode="External"/><Relationship Id="rId147" Type="http://schemas.openxmlformats.org/officeDocument/2006/relationships/hyperlink" Target="http://vsolj.cetus-net.org/no44.pdf" TargetMode="External"/><Relationship Id="rId168" Type="http://schemas.openxmlformats.org/officeDocument/2006/relationships/hyperlink" Target="http://vsolj.cetus-net.org/no48.pdf" TargetMode="External"/><Relationship Id="rId8" Type="http://schemas.openxmlformats.org/officeDocument/2006/relationships/hyperlink" Target="http://www.konkoly.hu/cgi-bin/IBVS?4109" TargetMode="External"/><Relationship Id="rId51" Type="http://schemas.openxmlformats.org/officeDocument/2006/relationships/hyperlink" Target="http://www.bav-astro.de/sfs/BAVM_link.php?BAVMnr=158" TargetMode="External"/><Relationship Id="rId72" Type="http://schemas.openxmlformats.org/officeDocument/2006/relationships/hyperlink" Target="http://www.konkoly.hu/cgi-bin/IBVS?5870" TargetMode="External"/><Relationship Id="rId93" Type="http://schemas.openxmlformats.org/officeDocument/2006/relationships/hyperlink" Target="http://var.astro.cz/oejv/issues/oejv0160.pdf" TargetMode="External"/><Relationship Id="rId98" Type="http://schemas.openxmlformats.org/officeDocument/2006/relationships/hyperlink" Target="http://var.astro.cz/oejv/issues/oejv0160.pdf" TargetMode="External"/><Relationship Id="rId121" Type="http://schemas.openxmlformats.org/officeDocument/2006/relationships/hyperlink" Target="http://www.konkoly.hu/cgi-bin/IBVS?4109" TargetMode="External"/><Relationship Id="rId142" Type="http://schemas.openxmlformats.org/officeDocument/2006/relationships/hyperlink" Target="http://www.konkoly.hu/cgi-bin/IBVS?5443" TargetMode="External"/><Relationship Id="rId163" Type="http://schemas.openxmlformats.org/officeDocument/2006/relationships/hyperlink" Target="http://vsolj.cetus-net.org/no46.pdf" TargetMode="External"/><Relationship Id="rId184" Type="http://schemas.openxmlformats.org/officeDocument/2006/relationships/hyperlink" Target="http://var.astro.cz/oejv/issues/oejv0107.pdf" TargetMode="External"/><Relationship Id="rId189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konkoly.hu/cgi-bin/IBVS?4109" TargetMode="External"/><Relationship Id="rId25" Type="http://schemas.openxmlformats.org/officeDocument/2006/relationships/hyperlink" Target="http://www.konkoly.hu/cgi-bin/IBVS?4877" TargetMode="External"/><Relationship Id="rId46" Type="http://schemas.openxmlformats.org/officeDocument/2006/relationships/hyperlink" Target="http://www.bav-astro.de/sfs/BAVM_link.php?BAVMnr=152" TargetMode="External"/><Relationship Id="rId67" Type="http://schemas.openxmlformats.org/officeDocument/2006/relationships/hyperlink" Target="http://var.astro.cz/oejv/issues/oejv0074.pdf" TargetMode="External"/><Relationship Id="rId116" Type="http://schemas.openxmlformats.org/officeDocument/2006/relationships/hyperlink" Target="http://www.konkoly.hu/cgi-bin/IBVS?3390" TargetMode="External"/><Relationship Id="rId137" Type="http://schemas.openxmlformats.org/officeDocument/2006/relationships/hyperlink" Target="http://www.konkoly.hu/cgi-bin/IBVS?5443" TargetMode="External"/><Relationship Id="rId158" Type="http://schemas.openxmlformats.org/officeDocument/2006/relationships/hyperlink" Target="http://vsolj.cetus-net.org/no46.pdf" TargetMode="External"/><Relationship Id="rId20" Type="http://schemas.openxmlformats.org/officeDocument/2006/relationships/hyperlink" Target="http://www.konkoly.hu/cgi-bin/IBVS?4877" TargetMode="External"/><Relationship Id="rId41" Type="http://schemas.openxmlformats.org/officeDocument/2006/relationships/hyperlink" Target="http://www.bav-astro.de/sfs/BAVM_link.php?BAVMnr=152" TargetMode="External"/><Relationship Id="rId62" Type="http://schemas.openxmlformats.org/officeDocument/2006/relationships/hyperlink" Target="http://www.konkoly.hu/cgi-bin/IBVS?5653" TargetMode="External"/><Relationship Id="rId83" Type="http://schemas.openxmlformats.org/officeDocument/2006/relationships/hyperlink" Target="http://var.astro.cz/oejv/issues/oejv0160.pdf" TargetMode="External"/><Relationship Id="rId88" Type="http://schemas.openxmlformats.org/officeDocument/2006/relationships/hyperlink" Target="http://var.astro.cz/oejv/issues/oejv0160.pdf" TargetMode="External"/><Relationship Id="rId111" Type="http://schemas.openxmlformats.org/officeDocument/2006/relationships/hyperlink" Target="http://www.konkoly.hu/cgi-bin/IBVS?3569" TargetMode="External"/><Relationship Id="rId132" Type="http://schemas.openxmlformats.org/officeDocument/2006/relationships/hyperlink" Target="http://www.bav-astro.de/sfs/BAVM_link.php?BAVMnr=113" TargetMode="External"/><Relationship Id="rId153" Type="http://schemas.openxmlformats.org/officeDocument/2006/relationships/hyperlink" Target="http://vsolj.cetus-net.org/no46.pdf" TargetMode="External"/><Relationship Id="rId174" Type="http://schemas.openxmlformats.org/officeDocument/2006/relationships/hyperlink" Target="http://vsolj.cetus-net.org/no48.pdf" TargetMode="External"/><Relationship Id="rId179" Type="http://schemas.openxmlformats.org/officeDocument/2006/relationships/hyperlink" Target="http://vsolj.cetus-net.org/vsoljno50.pdf" TargetMode="External"/><Relationship Id="rId195" Type="http://schemas.openxmlformats.org/officeDocument/2006/relationships/hyperlink" Target="http://vsolj.cetus-net.org/vsoljno56.pdf" TargetMode="External"/><Relationship Id="rId209" Type="http://schemas.openxmlformats.org/officeDocument/2006/relationships/hyperlink" Target="http://vsolj.cetus-net.org/vsoljno56.pdf" TargetMode="External"/><Relationship Id="rId190" Type="http://schemas.openxmlformats.org/officeDocument/2006/relationships/hyperlink" Target="http://vsolj.cetus-net.org/vsoljno53.pdf" TargetMode="External"/><Relationship Id="rId204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4670" TargetMode="External"/><Relationship Id="rId36" Type="http://schemas.openxmlformats.org/officeDocument/2006/relationships/hyperlink" Target="http://www.konkoly.hu/cgi-bin/IBVS?4877" TargetMode="External"/><Relationship Id="rId57" Type="http://schemas.openxmlformats.org/officeDocument/2006/relationships/hyperlink" Target="http://www.konkoly.hu/cgi-bin/IBVS?5676" TargetMode="External"/><Relationship Id="rId106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www.konkoly.hu/cgi-bin/IBVS?4109" TargetMode="External"/><Relationship Id="rId10" Type="http://schemas.openxmlformats.org/officeDocument/2006/relationships/hyperlink" Target="http://www.konkoly.hu/cgi-bin/IBVS?4877" TargetMode="External"/><Relationship Id="rId31" Type="http://schemas.openxmlformats.org/officeDocument/2006/relationships/hyperlink" Target="http://www.bav-astro.de/sfs/BAVM_link.php?BAVMnr=118" TargetMode="External"/><Relationship Id="rId52" Type="http://schemas.openxmlformats.org/officeDocument/2006/relationships/hyperlink" Target="http://www.konkoly.hu/cgi-bin/IBVS?5676" TargetMode="External"/><Relationship Id="rId73" Type="http://schemas.openxmlformats.org/officeDocument/2006/relationships/hyperlink" Target="http://www.konkoly.hu/cgi-bin/IBVS?5875" TargetMode="External"/><Relationship Id="rId78" Type="http://schemas.openxmlformats.org/officeDocument/2006/relationships/hyperlink" Target="http://www.konkoly.hu/cgi-bin/IBVS?5898" TargetMode="External"/><Relationship Id="rId94" Type="http://schemas.openxmlformats.org/officeDocument/2006/relationships/hyperlink" Target="http://www.konkoly.hu/cgi-bin/IBVS?6094" TargetMode="External"/><Relationship Id="rId99" Type="http://schemas.openxmlformats.org/officeDocument/2006/relationships/hyperlink" Target="http://www.konkoly.hu/cgi-bin/IBVS?6131" TargetMode="External"/><Relationship Id="rId101" Type="http://schemas.openxmlformats.org/officeDocument/2006/relationships/hyperlink" Target="http://var.astro.cz/oejv/issues/oejv0160.pdf" TargetMode="External"/><Relationship Id="rId122" Type="http://schemas.openxmlformats.org/officeDocument/2006/relationships/hyperlink" Target="http://www.konkoly.hu/cgi-bin/IBVS?4109" TargetMode="External"/><Relationship Id="rId143" Type="http://schemas.openxmlformats.org/officeDocument/2006/relationships/hyperlink" Target="http://www.konkoly.hu/cgi-bin/IBVS?5443" TargetMode="External"/><Relationship Id="rId148" Type="http://schemas.openxmlformats.org/officeDocument/2006/relationships/hyperlink" Target="http://vsolj.cetus-net.org/no45.pdf" TargetMode="External"/><Relationship Id="rId164" Type="http://schemas.openxmlformats.org/officeDocument/2006/relationships/hyperlink" Target="http://vsolj.cetus-net.org/no48.pdf" TargetMode="External"/><Relationship Id="rId169" Type="http://schemas.openxmlformats.org/officeDocument/2006/relationships/hyperlink" Target="http://vsolj.cetus-net.org/no48.pdf" TargetMode="External"/><Relationship Id="rId185" Type="http://schemas.openxmlformats.org/officeDocument/2006/relationships/hyperlink" Target="http://vsolj.cetus-net.org/vsoljno50.pdf" TargetMode="External"/><Relationship Id="rId4" Type="http://schemas.openxmlformats.org/officeDocument/2006/relationships/hyperlink" Target="http://www.konkoly.hu/cgi-bin/IBVS?4109" TargetMode="External"/><Relationship Id="rId9" Type="http://schemas.openxmlformats.org/officeDocument/2006/relationships/hyperlink" Target="http://www.konkoly.hu/cgi-bin/IBVS?4109" TargetMode="External"/><Relationship Id="rId180" Type="http://schemas.openxmlformats.org/officeDocument/2006/relationships/hyperlink" Target="http://vsolj.cetus-net.org/vsoljno50.pdf" TargetMode="External"/><Relationship Id="rId210" Type="http://schemas.openxmlformats.org/officeDocument/2006/relationships/hyperlink" Target="http://vsolj.cetus-net.org/vsoljno56.pdf" TargetMode="External"/><Relationship Id="rId26" Type="http://schemas.openxmlformats.org/officeDocument/2006/relationships/hyperlink" Target="http://www.bav-astro.de/sfs/BAVM_link.php?BAVMnr=118" TargetMode="External"/><Relationship Id="rId47" Type="http://schemas.openxmlformats.org/officeDocument/2006/relationships/hyperlink" Target="http://www.konkoly.hu/cgi-bin/IBVS?5645" TargetMode="External"/><Relationship Id="rId68" Type="http://schemas.openxmlformats.org/officeDocument/2006/relationships/hyperlink" Target="http://var.astro.cz/oejv/issues/oejv0074.pdf" TargetMode="External"/><Relationship Id="rId89" Type="http://schemas.openxmlformats.org/officeDocument/2006/relationships/hyperlink" Target="http://var.astro.cz/oejv/issues/oejv0160.pdf" TargetMode="External"/><Relationship Id="rId112" Type="http://schemas.openxmlformats.org/officeDocument/2006/relationships/hyperlink" Target="http://vsolj.cetus-net.org/no47.pdf" TargetMode="External"/><Relationship Id="rId133" Type="http://schemas.openxmlformats.org/officeDocument/2006/relationships/hyperlink" Target="http://www.konkoly.hu/cgi-bin/IBVS?5443" TargetMode="External"/><Relationship Id="rId154" Type="http://schemas.openxmlformats.org/officeDocument/2006/relationships/hyperlink" Target="http://vsolj.cetus-net.org/no46.pdf" TargetMode="External"/><Relationship Id="rId175" Type="http://schemas.openxmlformats.org/officeDocument/2006/relationships/hyperlink" Target="http://vsolj.cetus-net.org/vsoljno50.pdf" TargetMode="External"/><Relationship Id="rId196" Type="http://schemas.openxmlformats.org/officeDocument/2006/relationships/hyperlink" Target="http://vsolj.cetus-net.org/vsoljno56.pdf" TargetMode="External"/><Relationship Id="rId200" Type="http://schemas.openxmlformats.org/officeDocument/2006/relationships/hyperlink" Target="http://vsolj.cetus-net.org/vsoljno56.pdf" TargetMode="External"/><Relationship Id="rId16" Type="http://schemas.openxmlformats.org/officeDocument/2006/relationships/hyperlink" Target="http://www.konkoly.hu/cgi-bin/IBVS?467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757"/>
  <sheetViews>
    <sheetView tabSelected="1" workbookViewId="0">
      <pane xSplit="14" ySplit="22" topLeftCell="O772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21" ht="20.25">
      <c r="A1" s="4" t="s">
        <v>126</v>
      </c>
      <c r="E1" s="1" t="s">
        <v>104</v>
      </c>
    </row>
    <row r="2" spans="1:21">
      <c r="A2" s="1" t="s">
        <v>127</v>
      </c>
      <c r="B2" s="5" t="s">
        <v>128</v>
      </c>
      <c r="C2" s="6"/>
    </row>
    <row r="3" spans="1:21">
      <c r="C3" s="7"/>
    </row>
    <row r="4" spans="1:21">
      <c r="A4" s="8" t="s">
        <v>129</v>
      </c>
      <c r="C4" s="9" t="s">
        <v>130</v>
      </c>
      <c r="D4" s="10" t="s">
        <v>130</v>
      </c>
      <c r="U4" s="1">
        <v>52749.607469800001</v>
      </c>
    </row>
    <row r="5" spans="1:21">
      <c r="A5" s="11" t="s">
        <v>131</v>
      </c>
      <c r="B5"/>
      <c r="C5" s="12">
        <v>-9.5</v>
      </c>
      <c r="D5" t="s">
        <v>132</v>
      </c>
    </row>
    <row r="6" spans="1:21">
      <c r="A6" s="8" t="s">
        <v>133</v>
      </c>
    </row>
    <row r="7" spans="1:21">
      <c r="A7" s="1" t="s">
        <v>134</v>
      </c>
      <c r="C7" s="1">
        <v>52749.607469800001</v>
      </c>
      <c r="D7" s="97" t="s">
        <v>124</v>
      </c>
    </row>
    <row r="8" spans="1:21">
      <c r="A8" s="1" t="s">
        <v>136</v>
      </c>
      <c r="C8" s="13">
        <v>0.1167194848</v>
      </c>
      <c r="D8" s="97" t="s">
        <v>124</v>
      </c>
    </row>
    <row r="9" spans="1:21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21">
      <c r="A10"/>
      <c r="B10"/>
      <c r="C10" s="19" t="s">
        <v>138</v>
      </c>
      <c r="D10" s="19" t="s">
        <v>139</v>
      </c>
      <c r="E10"/>
    </row>
    <row r="11" spans="1:21">
      <c r="A11" t="s">
        <v>140</v>
      </c>
      <c r="B11"/>
      <c r="C11" s="20">
        <f ca="1">INTERCEPT(INDIRECT($D$9):G953,INDIRECT($C$9):F953)</f>
        <v>-5.8620918984939934E-3</v>
      </c>
      <c r="D11" s="2"/>
      <c r="E11"/>
    </row>
    <row r="12" spans="1:21">
      <c r="A12" t="s">
        <v>141</v>
      </c>
      <c r="B12"/>
      <c r="C12" s="20">
        <f ca="1">SLOPE(INDIRECT($D$9):G953,INDIRECT($C$9):F953)</f>
        <v>2.7056927302822509E-8</v>
      </c>
      <c r="D12" s="2"/>
      <c r="E12"/>
    </row>
    <row r="13" spans="1:21">
      <c r="A13" t="s">
        <v>142</v>
      </c>
      <c r="B13"/>
      <c r="C13" s="2" t="s">
        <v>130</v>
      </c>
    </row>
    <row r="14" spans="1:21">
      <c r="A14"/>
      <c r="B14"/>
      <c r="C14"/>
    </row>
    <row r="15" spans="1:21">
      <c r="A15" s="21" t="s">
        <v>143</v>
      </c>
      <c r="B15"/>
      <c r="C15" s="22">
        <f ca="1">(C7+C11)+(C8+C12)*INT(MAX(F21:F3494))</f>
        <v>59642.472380418942</v>
      </c>
      <c r="E15" s="15" t="s">
        <v>144</v>
      </c>
      <c r="F15" s="12">
        <v>1</v>
      </c>
    </row>
    <row r="16" spans="1:21">
      <c r="A16" s="21" t="s">
        <v>145</v>
      </c>
      <c r="B16"/>
      <c r="C16" s="22">
        <f ca="1">+C8+C12</f>
        <v>0.1167195118569273</v>
      </c>
      <c r="E16" s="15" t="s">
        <v>146</v>
      </c>
      <c r="F16" s="20">
        <f ca="1">NOW()+15018.5+$C$5/24</f>
        <v>59971.486407986107</v>
      </c>
    </row>
    <row r="17" spans="1:23">
      <c r="A17" s="15" t="s">
        <v>147</v>
      </c>
      <c r="B17"/>
      <c r="C17">
        <f>COUNT(C21:C2152)</f>
        <v>737</v>
      </c>
      <c r="E17" s="15" t="s">
        <v>148</v>
      </c>
      <c r="F17" s="20">
        <f ca="1">ROUND(2*(F16-$C$7)/$C$8,0)/2+F15</f>
        <v>61875</v>
      </c>
    </row>
    <row r="18" spans="1:23">
      <c r="A18" s="21" t="s">
        <v>149</v>
      </c>
      <c r="B18"/>
      <c r="C18" s="23">
        <f ca="1">+C15</f>
        <v>59642.472380418942</v>
      </c>
      <c r="D18" s="24">
        <f ca="1">+C16</f>
        <v>0.1167195118569273</v>
      </c>
      <c r="E18" s="15" t="s">
        <v>150</v>
      </c>
      <c r="F18" s="18">
        <f ca="1">ROUND(2*(F16-$C$15)/$C$16,0)/2+F15</f>
        <v>2820</v>
      </c>
    </row>
    <row r="19" spans="1:23">
      <c r="E19" s="15" t="s">
        <v>151</v>
      </c>
      <c r="F19" s="25">
        <f ca="1">+$C$15+$C$16*F18-15018.5-$C$5/24</f>
        <v>44953.517237188811</v>
      </c>
    </row>
    <row r="20" spans="1:23" ht="13.5" thickBot="1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100</v>
      </c>
      <c r="M20" s="27" t="s">
        <v>99</v>
      </c>
      <c r="N20" s="27" t="s">
        <v>103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 t="shared" ref="E21:E84" si="0">+(C21-C$7)/C$8</f>
        <v>-60110.573498693186</v>
      </c>
      <c r="F21" s="1">
        <f t="shared" ref="F21:F84" si="1">ROUND(2*E21,0)/2</f>
        <v>-60110.5</v>
      </c>
      <c r="G21" s="1">
        <f t="shared" ref="G21:G52" si="2">+C21-(C$7+F21*C$8)</f>
        <v>-8.5787296047783457E-3</v>
      </c>
      <c r="H21" s="34"/>
      <c r="J21" s="1">
        <f>+G21</f>
        <v>-8.5787296047783457E-3</v>
      </c>
      <c r="O21" s="1">
        <f t="shared" ref="O21:O84" ca="1" si="3">+C$11+C$12*F21</f>
        <v>-7.4884973271303057E-3</v>
      </c>
      <c r="Q21" s="88">
        <f t="shared" ref="Q21:Q84" si="4"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 t="shared" si="0"/>
        <v>-60101.572430861175</v>
      </c>
      <c r="F22" s="1">
        <f t="shared" si="1"/>
        <v>-60101.5</v>
      </c>
      <c r="G22" s="1">
        <f t="shared" si="2"/>
        <v>-8.4540928000933491E-3</v>
      </c>
      <c r="H22" s="34"/>
      <c r="J22" s="1">
        <f>+G22</f>
        <v>-8.4540928000933491E-3</v>
      </c>
      <c r="O22" s="1">
        <f t="shared" ca="1" si="3"/>
        <v>-7.4882538147845804E-3</v>
      </c>
      <c r="Q22" s="88">
        <f t="shared" si="4"/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 t="shared" si="0"/>
        <v>-59742.571531638576</v>
      </c>
      <c r="F23" s="1">
        <f t="shared" si="1"/>
        <v>-59742.5</v>
      </c>
      <c r="G23" s="1">
        <f t="shared" si="2"/>
        <v>-8.3491359982872382E-3</v>
      </c>
      <c r="H23" s="34"/>
      <c r="J23" s="1">
        <f>+G23</f>
        <v>-8.3491359982872382E-3</v>
      </c>
      <c r="O23" s="1">
        <f t="shared" ca="1" si="3"/>
        <v>-7.478540377882867E-3</v>
      </c>
      <c r="Q23" s="88">
        <f t="shared" si="4"/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 t="shared" si="0"/>
        <v>-55914.566286707974</v>
      </c>
      <c r="F24" s="1">
        <f t="shared" si="1"/>
        <v>-55914.5</v>
      </c>
      <c r="G24" s="1">
        <f t="shared" si="2"/>
        <v>-7.7369504069793038E-3</v>
      </c>
      <c r="H24" s="34"/>
      <c r="J24" s="1">
        <f>+G24</f>
        <v>-7.7369504069793038E-3</v>
      </c>
      <c r="O24" s="1">
        <f t="shared" ca="1" si="3"/>
        <v>-7.3749664601676628E-3</v>
      </c>
      <c r="Q24" s="88">
        <f t="shared" si="4"/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 t="shared" si="0"/>
        <v>-50064.044403664113</v>
      </c>
      <c r="F25" s="1">
        <f t="shared" si="1"/>
        <v>-50064</v>
      </c>
      <c r="G25" s="1">
        <f t="shared" si="2"/>
        <v>-5.1827727947966196E-3</v>
      </c>
      <c r="H25" s="34"/>
      <c r="K25" s="1">
        <f>+G25</f>
        <v>-5.1827727947966196E-3</v>
      </c>
      <c r="O25" s="1">
        <f t="shared" ca="1" si="3"/>
        <v>-7.2166699069824997E-3</v>
      </c>
      <c r="Q25" s="88">
        <f t="shared" si="4"/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 t="shared" si="0"/>
        <v>-43397.051558952764</v>
      </c>
      <c r="F26" s="1">
        <f t="shared" si="1"/>
        <v>-43397</v>
      </c>
      <c r="G26" s="1">
        <f t="shared" si="2"/>
        <v>-6.017934407282155E-3</v>
      </c>
      <c r="J26" s="1">
        <f t="shared" ref="J26:J72" si="5">+G26</f>
        <v>-6.017934407282155E-3</v>
      </c>
      <c r="O26" s="1">
        <f t="shared" ca="1" si="3"/>
        <v>-7.0362813726545818E-3</v>
      </c>
      <c r="Q26" s="88">
        <f t="shared" si="4"/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 t="shared" si="0"/>
        <v>-43372.051534278202</v>
      </c>
      <c r="F27" s="1">
        <f t="shared" si="1"/>
        <v>-43372</v>
      </c>
      <c r="G27" s="1">
        <f t="shared" si="2"/>
        <v>-6.0150544013595209E-3</v>
      </c>
      <c r="J27" s="1">
        <f t="shared" si="5"/>
        <v>-6.0150544013595209E-3</v>
      </c>
      <c r="O27" s="1">
        <f t="shared" ca="1" si="3"/>
        <v>-7.0356049494720114E-3</v>
      </c>
      <c r="Q27" s="88">
        <f t="shared" si="4"/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 t="shared" si="0"/>
        <v>-43363.051580227671</v>
      </c>
      <c r="F28" s="1">
        <f t="shared" si="1"/>
        <v>-43363</v>
      </c>
      <c r="G28" s="1">
        <f t="shared" si="2"/>
        <v>-6.0204175970284268E-3</v>
      </c>
      <c r="J28" s="1">
        <f t="shared" si="5"/>
        <v>-6.0204175970284268E-3</v>
      </c>
      <c r="O28" s="1">
        <f t="shared" ca="1" si="3"/>
        <v>-7.0353614371262861E-3</v>
      </c>
      <c r="Q28" s="88">
        <f t="shared" si="4"/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 t="shared" si="0"/>
        <v>-43355.051716266651</v>
      </c>
      <c r="F29" s="1">
        <f t="shared" si="1"/>
        <v>-43355</v>
      </c>
      <c r="G29" s="1">
        <f t="shared" si="2"/>
        <v>-6.0362959993653931E-3</v>
      </c>
      <c r="J29" s="1">
        <f t="shared" si="5"/>
        <v>-6.0362959993653931E-3</v>
      </c>
      <c r="O29" s="1">
        <f t="shared" ca="1" si="3"/>
        <v>-7.0351449817078636E-3</v>
      </c>
      <c r="Q29" s="88">
        <f t="shared" si="4"/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 t="shared" si="0"/>
        <v>-40962.047750574056</v>
      </c>
      <c r="F30" s="1">
        <f t="shared" si="1"/>
        <v>-40962</v>
      </c>
      <c r="G30" s="1">
        <f t="shared" si="2"/>
        <v>-5.5734224006300792E-3</v>
      </c>
      <c r="H30" s="34"/>
      <c r="J30" s="1">
        <f t="shared" si="5"/>
        <v>-5.5734224006300792E-3</v>
      </c>
      <c r="O30" s="1">
        <f t="shared" ca="1" si="3"/>
        <v>-6.970397754672209E-3</v>
      </c>
      <c r="Q30" s="88">
        <f t="shared" si="4"/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 t="shared" si="0"/>
        <v>-40962.047407872073</v>
      </c>
      <c r="F31" s="1">
        <f t="shared" si="1"/>
        <v>-40962</v>
      </c>
      <c r="G31" s="1">
        <f t="shared" si="2"/>
        <v>-5.5334224016405642E-3</v>
      </c>
      <c r="H31" s="34"/>
      <c r="J31" s="1">
        <f t="shared" si="5"/>
        <v>-5.5334224016405642E-3</v>
      </c>
      <c r="O31" s="1">
        <f t="shared" ca="1" si="3"/>
        <v>-6.970397754672209E-3</v>
      </c>
      <c r="Q31" s="88">
        <f t="shared" si="4"/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 t="shared" si="0"/>
        <v>-40928.047943199956</v>
      </c>
      <c r="F32" s="1">
        <f t="shared" si="1"/>
        <v>-40928</v>
      </c>
      <c r="G32" s="1">
        <f t="shared" si="2"/>
        <v>-5.5959055971470661E-3</v>
      </c>
      <c r="H32" s="34"/>
      <c r="J32" s="1">
        <f t="shared" si="5"/>
        <v>-5.5959055971470661E-3</v>
      </c>
      <c r="O32" s="1">
        <f t="shared" ca="1" si="3"/>
        <v>-6.9694778191439133E-3</v>
      </c>
      <c r="Q32" s="88">
        <f t="shared" si="4"/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 t="shared" si="0"/>
        <v>-40928.047771848964</v>
      </c>
      <c r="F33" s="1">
        <f t="shared" si="1"/>
        <v>-40928</v>
      </c>
      <c r="G33" s="1">
        <f t="shared" si="2"/>
        <v>-5.5759055976523086E-3</v>
      </c>
      <c r="H33" s="34"/>
      <c r="J33" s="1">
        <f t="shared" si="5"/>
        <v>-5.5759055976523086E-3</v>
      </c>
      <c r="O33" s="1">
        <f t="shared" ca="1" si="3"/>
        <v>-6.9694778191439133E-3</v>
      </c>
      <c r="Q33" s="88">
        <f t="shared" si="4"/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 t="shared" si="0"/>
        <v>-38400.044152696631</v>
      </c>
      <c r="F34" s="1">
        <f t="shared" si="1"/>
        <v>-38400</v>
      </c>
      <c r="G34" s="1">
        <f t="shared" si="2"/>
        <v>-5.1534800004446879E-3</v>
      </c>
      <c r="H34" s="34"/>
      <c r="J34" s="1">
        <f t="shared" si="5"/>
        <v>-5.1534800004446879E-3</v>
      </c>
      <c r="O34" s="1">
        <f t="shared" ca="1" si="3"/>
        <v>-6.9010779069223777E-3</v>
      </c>
      <c r="Q34" s="88">
        <f t="shared" si="4"/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 t="shared" si="0"/>
        <v>-38166.043805224203</v>
      </c>
      <c r="F35" s="1">
        <f t="shared" si="1"/>
        <v>-38166</v>
      </c>
      <c r="G35" s="1">
        <f t="shared" si="2"/>
        <v>-5.1129232015227899E-3</v>
      </c>
      <c r="H35" s="34"/>
      <c r="J35" s="1">
        <f t="shared" si="5"/>
        <v>-5.1129232015227899E-3</v>
      </c>
      <c r="O35" s="1">
        <f t="shared" ca="1" si="3"/>
        <v>-6.8947465859335172E-3</v>
      </c>
      <c r="Q35" s="88">
        <f t="shared" si="4"/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 t="shared" si="0"/>
        <v>-38165.043115406253</v>
      </c>
      <c r="F36" s="1">
        <f t="shared" si="1"/>
        <v>-38165</v>
      </c>
      <c r="G36" s="1">
        <f t="shared" si="2"/>
        <v>-5.0324080075370148E-3</v>
      </c>
      <c r="H36" s="34"/>
      <c r="J36" s="1">
        <f t="shared" si="5"/>
        <v>-5.0324080075370148E-3</v>
      </c>
      <c r="O36" s="1">
        <f t="shared" ca="1" si="3"/>
        <v>-6.8947195290062144E-3</v>
      </c>
      <c r="Q36" s="88">
        <f t="shared" si="4"/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 t="shared" si="0"/>
        <v>-38157.043594147217</v>
      </c>
      <c r="F37" s="1">
        <f t="shared" si="1"/>
        <v>-38157</v>
      </c>
      <c r="G37" s="1">
        <f t="shared" si="2"/>
        <v>-5.0882864015875384E-3</v>
      </c>
      <c r="H37" s="34"/>
      <c r="J37" s="1">
        <f t="shared" si="5"/>
        <v>-5.0882864015875384E-3</v>
      </c>
      <c r="O37" s="1">
        <f t="shared" ca="1" si="3"/>
        <v>-6.8945030735877919E-3</v>
      </c>
      <c r="Q37" s="88">
        <f t="shared" si="4"/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 t="shared" si="0"/>
        <v>-38057.044009502017</v>
      </c>
      <c r="F38" s="1">
        <f t="shared" si="1"/>
        <v>-38057</v>
      </c>
      <c r="G38" s="1">
        <f t="shared" si="2"/>
        <v>-5.1367664054851048E-3</v>
      </c>
      <c r="H38" s="34"/>
      <c r="J38" s="1">
        <f t="shared" si="5"/>
        <v>-5.1367664054851048E-3</v>
      </c>
      <c r="O38" s="1">
        <f t="shared" ca="1" si="3"/>
        <v>-6.8917973808575094E-3</v>
      </c>
      <c r="Q38" s="88">
        <f t="shared" si="4"/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 t="shared" si="0"/>
        <v>-38023.043688074948</v>
      </c>
      <c r="F39" s="1">
        <f t="shared" si="1"/>
        <v>-38023</v>
      </c>
      <c r="G39" s="1">
        <f t="shared" si="2"/>
        <v>-5.0992495962418616E-3</v>
      </c>
      <c r="H39" s="34"/>
      <c r="J39" s="1">
        <f t="shared" si="5"/>
        <v>-5.0992495962418616E-3</v>
      </c>
      <c r="O39" s="1">
        <f t="shared" ca="1" si="3"/>
        <v>-6.8908774453292137E-3</v>
      </c>
      <c r="Q39" s="88">
        <f t="shared" si="4"/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 t="shared" si="0"/>
        <v>-38006.043098983959</v>
      </c>
      <c r="F40" s="1">
        <f t="shared" si="1"/>
        <v>-38006</v>
      </c>
      <c r="G40" s="1">
        <f t="shared" si="2"/>
        <v>-5.0304912001593038E-3</v>
      </c>
      <c r="H40" s="34"/>
      <c r="J40" s="1">
        <f t="shared" si="5"/>
        <v>-5.0304912001593038E-3</v>
      </c>
      <c r="O40" s="1">
        <f t="shared" ca="1" si="3"/>
        <v>-6.8904174775650659E-3</v>
      </c>
      <c r="Q40" s="88">
        <f t="shared" si="4"/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 t="shared" si="0"/>
        <v>-37562.042681326195</v>
      </c>
      <c r="F41" s="1">
        <f t="shared" si="1"/>
        <v>-37562</v>
      </c>
      <c r="G41" s="1">
        <f t="shared" si="2"/>
        <v>-4.9817424078355543E-3</v>
      </c>
      <c r="H41" s="34"/>
      <c r="J41" s="1">
        <f t="shared" si="5"/>
        <v>-4.9817424078355543E-3</v>
      </c>
      <c r="O41" s="1">
        <f t="shared" ca="1" si="3"/>
        <v>-6.8784042018426124E-3</v>
      </c>
      <c r="Q41" s="88">
        <f t="shared" si="4"/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 t="shared" si="0"/>
        <v>-37510.042794500099</v>
      </c>
      <c r="F42" s="1">
        <f t="shared" si="1"/>
        <v>-37510</v>
      </c>
      <c r="G42" s="1">
        <f t="shared" si="2"/>
        <v>-4.9949520034715533E-3</v>
      </c>
      <c r="H42" s="34"/>
      <c r="J42" s="1">
        <f t="shared" si="5"/>
        <v>-4.9949520034715533E-3</v>
      </c>
      <c r="O42" s="1">
        <f t="shared" ca="1" si="3"/>
        <v>-6.876997241622866E-3</v>
      </c>
      <c r="Q42" s="88">
        <f t="shared" si="4"/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 t="shared" si="0"/>
        <v>-37228.042749208573</v>
      </c>
      <c r="F43" s="1">
        <f t="shared" si="1"/>
        <v>-37228</v>
      </c>
      <c r="G43" s="1">
        <f t="shared" si="2"/>
        <v>-4.9896655982593074E-3</v>
      </c>
      <c r="H43" s="34"/>
      <c r="J43" s="1">
        <f t="shared" si="5"/>
        <v>-4.9896655982593074E-3</v>
      </c>
      <c r="O43" s="1">
        <f t="shared" ca="1" si="3"/>
        <v>-6.8693671881234694E-3</v>
      </c>
      <c r="Q43" s="88">
        <f t="shared" si="4"/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 t="shared" si="0"/>
        <v>-37211.042160117591</v>
      </c>
      <c r="F44" s="1">
        <f t="shared" si="1"/>
        <v>-37211</v>
      </c>
      <c r="G44" s="1">
        <f t="shared" si="2"/>
        <v>-4.9209072021767497E-3</v>
      </c>
      <c r="H44" s="34"/>
      <c r="J44" s="1">
        <f t="shared" si="5"/>
        <v>-4.9209072021767497E-3</v>
      </c>
      <c r="O44" s="1">
        <f t="shared" ca="1" si="3"/>
        <v>-6.8689072203593216E-3</v>
      </c>
      <c r="Q44" s="88">
        <f t="shared" si="4"/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 t="shared" si="0"/>
        <v>-37177.042695445474</v>
      </c>
      <c r="F45" s="1">
        <f t="shared" si="1"/>
        <v>-37177</v>
      </c>
      <c r="G45" s="1">
        <f t="shared" si="2"/>
        <v>-4.9833903976832516E-3</v>
      </c>
      <c r="H45" s="34"/>
      <c r="J45" s="1">
        <f t="shared" si="5"/>
        <v>-4.9833903976832516E-3</v>
      </c>
      <c r="O45" s="1">
        <f t="shared" ca="1" si="3"/>
        <v>-6.8679872848310258E-3</v>
      </c>
      <c r="Q45" s="88">
        <f t="shared" si="4"/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 t="shared" si="0"/>
        <v>-34845.040455490423</v>
      </c>
      <c r="F46" s="1">
        <f t="shared" si="1"/>
        <v>-34845</v>
      </c>
      <c r="G46" s="1">
        <f t="shared" si="2"/>
        <v>-4.7219440020853654E-3</v>
      </c>
      <c r="H46" s="34"/>
      <c r="J46" s="1">
        <f t="shared" si="5"/>
        <v>-4.7219440020853654E-3</v>
      </c>
      <c r="O46" s="1">
        <f t="shared" ca="1" si="3"/>
        <v>-6.8048905303608439E-3</v>
      </c>
      <c r="Q46" s="88">
        <f t="shared" si="4"/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 t="shared" si="0"/>
        <v>-34828.040723154394</v>
      </c>
      <c r="F47" s="1">
        <f t="shared" si="1"/>
        <v>-34828</v>
      </c>
      <c r="G47" s="1">
        <f t="shared" si="2"/>
        <v>-4.7531856034765951E-3</v>
      </c>
      <c r="H47" s="34"/>
      <c r="J47" s="1">
        <f t="shared" si="5"/>
        <v>-4.7531856034765951E-3</v>
      </c>
      <c r="O47" s="1">
        <f t="shared" ca="1" si="3"/>
        <v>-6.804430562596696E-3</v>
      </c>
      <c r="Q47" s="88">
        <f t="shared" si="4"/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 t="shared" si="0"/>
        <v>-34665.040517725101</v>
      </c>
      <c r="F48" s="1">
        <f t="shared" si="1"/>
        <v>-34665</v>
      </c>
      <c r="G48" s="1">
        <f t="shared" si="2"/>
        <v>-4.7292079980252311E-3</v>
      </c>
      <c r="H48" s="34"/>
      <c r="J48" s="1">
        <f t="shared" si="5"/>
        <v>-4.7292079980252311E-3</v>
      </c>
      <c r="O48" s="1">
        <f t="shared" ca="1" si="3"/>
        <v>-6.8000202834463362E-3</v>
      </c>
      <c r="Q48" s="88">
        <f t="shared" si="4"/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 t="shared" si="0"/>
        <v>-34657.040139711105</v>
      </c>
      <c r="F49" s="1">
        <f t="shared" si="1"/>
        <v>-34657</v>
      </c>
      <c r="G49" s="1">
        <f t="shared" si="2"/>
        <v>-4.6850864018779248E-3</v>
      </c>
      <c r="H49" s="34"/>
      <c r="J49" s="1">
        <f t="shared" si="5"/>
        <v>-4.6850864018779248E-3</v>
      </c>
      <c r="O49" s="1">
        <f t="shared" ca="1" si="3"/>
        <v>-6.7998038280279128E-3</v>
      </c>
      <c r="Q49" s="88">
        <f t="shared" si="4"/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 t="shared" si="0"/>
        <v>-34648.040785389072</v>
      </c>
      <c r="F50" s="1">
        <f t="shared" si="1"/>
        <v>-34648</v>
      </c>
      <c r="G50" s="1">
        <f t="shared" si="2"/>
        <v>-4.7604495994164608E-3</v>
      </c>
      <c r="H50" s="34"/>
      <c r="J50" s="1">
        <f t="shared" si="5"/>
        <v>-4.7604495994164608E-3</v>
      </c>
      <c r="O50" s="1">
        <f t="shared" ca="1" si="3"/>
        <v>-6.7995603156821875E-3</v>
      </c>
      <c r="Q50" s="88">
        <f t="shared" si="4"/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 t="shared" si="0"/>
        <v>-34041.036735282119</v>
      </c>
      <c r="F51" s="1">
        <f t="shared" si="1"/>
        <v>-34041</v>
      </c>
      <c r="G51" s="1">
        <f t="shared" si="2"/>
        <v>-4.2877232044702396E-3</v>
      </c>
      <c r="J51" s="1">
        <f t="shared" si="5"/>
        <v>-4.2877232044702396E-3</v>
      </c>
      <c r="O51" s="1">
        <f t="shared" ca="1" si="3"/>
        <v>-6.7831367608093742E-3</v>
      </c>
      <c r="Q51" s="88">
        <f t="shared" si="4"/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 t="shared" si="0"/>
        <v>-33810.040170773602</v>
      </c>
      <c r="F52" s="1">
        <f t="shared" si="1"/>
        <v>-33810</v>
      </c>
      <c r="G52" s="1">
        <f t="shared" si="2"/>
        <v>-4.6887119970051572E-3</v>
      </c>
      <c r="H52" s="34"/>
      <c r="J52" s="1">
        <f t="shared" si="5"/>
        <v>-4.6887119970051572E-3</v>
      </c>
      <c r="O52" s="1">
        <f t="shared" ca="1" si="3"/>
        <v>-6.7768866106024221E-3</v>
      </c>
      <c r="Q52" s="88">
        <f t="shared" si="4"/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 t="shared" si="0"/>
        <v>-31256.045004407039</v>
      </c>
      <c r="F53" s="1">
        <f t="shared" si="1"/>
        <v>-31256</v>
      </c>
      <c r="G53" s="1">
        <f t="shared" ref="G53:G84" si="6">+C53-(C$7+F53*C$8)</f>
        <v>-5.2528912056004629E-3</v>
      </c>
      <c r="H53" s="34"/>
      <c r="J53" s="1">
        <f t="shared" si="5"/>
        <v>-5.2528912056004629E-3</v>
      </c>
      <c r="O53" s="1">
        <f t="shared" ca="1" si="3"/>
        <v>-6.7077832182710143E-3</v>
      </c>
      <c r="Q53" s="88">
        <f t="shared" si="4"/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 t="shared" si="0"/>
        <v>-31230.039920464078</v>
      </c>
      <c r="F54" s="1">
        <f t="shared" si="1"/>
        <v>-31230</v>
      </c>
      <c r="G54" s="1">
        <f t="shared" si="6"/>
        <v>-4.6594960003858432E-3</v>
      </c>
      <c r="H54" s="34"/>
      <c r="J54" s="1">
        <f t="shared" si="5"/>
        <v>-4.6594960003858432E-3</v>
      </c>
      <c r="O54" s="1">
        <f t="shared" ca="1" si="3"/>
        <v>-6.7070797381611402E-3</v>
      </c>
      <c r="Q54" s="88">
        <f t="shared" si="4"/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 t="shared" si="0"/>
        <v>-31077.040615929793</v>
      </c>
      <c r="F55" s="1">
        <f t="shared" si="1"/>
        <v>-31077</v>
      </c>
      <c r="G55" s="1">
        <f t="shared" si="6"/>
        <v>-4.740670403407421E-3</v>
      </c>
      <c r="H55" s="34"/>
      <c r="J55" s="1">
        <f t="shared" si="5"/>
        <v>-4.740670403407421E-3</v>
      </c>
      <c r="O55" s="1">
        <f t="shared" ca="1" si="3"/>
        <v>-6.7029400282838086E-3</v>
      </c>
      <c r="Q55" s="88">
        <f t="shared" si="4"/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 t="shared" si="0"/>
        <v>-30948.040731927576</v>
      </c>
      <c r="F56" s="1">
        <f t="shared" si="1"/>
        <v>-30948</v>
      </c>
      <c r="G56" s="1">
        <f t="shared" si="6"/>
        <v>-4.7542095999233425E-3</v>
      </c>
      <c r="H56" s="34"/>
      <c r="J56" s="1">
        <f t="shared" si="5"/>
        <v>-4.7542095999233425E-3</v>
      </c>
      <c r="O56" s="1">
        <f t="shared" ca="1" si="3"/>
        <v>-6.6994496846617445E-3</v>
      </c>
      <c r="Q56" s="88">
        <f t="shared" si="4"/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 t="shared" si="0"/>
        <v>-30931.040142836526</v>
      </c>
      <c r="F57" s="1">
        <f t="shared" si="1"/>
        <v>-30931</v>
      </c>
      <c r="G57" s="1">
        <f t="shared" si="6"/>
        <v>-4.6854511965648271E-3</v>
      </c>
      <c r="H57" s="34"/>
      <c r="J57" s="1">
        <f t="shared" si="5"/>
        <v>-4.6854511965648271E-3</v>
      </c>
      <c r="O57" s="1">
        <f t="shared" ca="1" si="3"/>
        <v>-6.6989897168975967E-3</v>
      </c>
      <c r="Q57" s="88">
        <f t="shared" si="4"/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 t="shared" si="0"/>
        <v>-30845.536852472462</v>
      </c>
      <c r="F58" s="1">
        <f t="shared" si="1"/>
        <v>-30845.5</v>
      </c>
      <c r="G58" s="1">
        <f t="shared" si="6"/>
        <v>-4.301401597331278E-3</v>
      </c>
      <c r="J58" s="1">
        <f t="shared" si="5"/>
        <v>-4.301401597331278E-3</v>
      </c>
      <c r="O58" s="1">
        <f t="shared" ca="1" si="3"/>
        <v>-6.6966763496132051E-3</v>
      </c>
      <c r="Q58" s="88">
        <f t="shared" si="4"/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 t="shared" si="0"/>
        <v>-30503.539969360809</v>
      </c>
      <c r="F59" s="1">
        <f t="shared" si="1"/>
        <v>-30503.5</v>
      </c>
      <c r="G59" s="1">
        <f t="shared" si="6"/>
        <v>-4.6652032033307478E-3</v>
      </c>
      <c r="H59" s="34"/>
      <c r="J59" s="1">
        <f t="shared" si="5"/>
        <v>-4.6652032033307478E-3</v>
      </c>
      <c r="O59" s="1">
        <f t="shared" ca="1" si="3"/>
        <v>-6.6874228804756396E-3</v>
      </c>
      <c r="Q59" s="88">
        <f t="shared" si="4"/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 t="shared" si="0"/>
        <v>-28753.536528632801</v>
      </c>
      <c r="F60" s="1">
        <f t="shared" si="1"/>
        <v>-28753.5</v>
      </c>
      <c r="G60" s="1">
        <f t="shared" si="6"/>
        <v>-4.2636032012524083E-3</v>
      </c>
      <c r="J60" s="1">
        <f t="shared" si="5"/>
        <v>-4.2636032012524083E-3</v>
      </c>
      <c r="O60" s="1">
        <f t="shared" ca="1" si="3"/>
        <v>-6.6400732576957005E-3</v>
      </c>
      <c r="Q60" s="88">
        <f t="shared" si="4"/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 t="shared" si="0"/>
        <v>-28753.042181008699</v>
      </c>
      <c r="F61" s="1">
        <f t="shared" si="1"/>
        <v>-28753</v>
      </c>
      <c r="G61" s="1">
        <f t="shared" si="6"/>
        <v>-4.9233456011279486E-3</v>
      </c>
      <c r="J61" s="1">
        <f t="shared" si="5"/>
        <v>-4.9233456011279486E-3</v>
      </c>
      <c r="O61" s="1">
        <f t="shared" ca="1" si="3"/>
        <v>-6.6400597292320491E-3</v>
      </c>
      <c r="Q61" s="88">
        <f t="shared" si="4"/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 t="shared" si="0"/>
        <v>-28693.54140432259</v>
      </c>
      <c r="F62" s="1">
        <f t="shared" si="1"/>
        <v>-28693.5</v>
      </c>
      <c r="G62" s="1">
        <f t="shared" si="6"/>
        <v>-4.8326912001357414E-3</v>
      </c>
      <c r="J62" s="1">
        <f t="shared" si="5"/>
        <v>-4.8326912001357414E-3</v>
      </c>
      <c r="O62" s="1">
        <f t="shared" ca="1" si="3"/>
        <v>-6.6384498420575307E-3</v>
      </c>
      <c r="Q62" s="88">
        <f t="shared" si="4"/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 t="shared" si="0"/>
        <v>-28693.041059413583</v>
      </c>
      <c r="F63" s="1">
        <f t="shared" si="1"/>
        <v>-28693</v>
      </c>
      <c r="G63" s="1">
        <f t="shared" si="6"/>
        <v>-4.7924335958668962E-3</v>
      </c>
      <c r="J63" s="1">
        <f t="shared" si="5"/>
        <v>-4.7924335958668962E-3</v>
      </c>
      <c r="O63" s="1">
        <f t="shared" ca="1" si="3"/>
        <v>-6.6384363135938793E-3</v>
      </c>
      <c r="Q63" s="88">
        <f t="shared" si="4"/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 t="shared" si="0"/>
        <v>-28462.542269549191</v>
      </c>
      <c r="F64" s="1">
        <f t="shared" si="1"/>
        <v>-28462.5</v>
      </c>
      <c r="G64" s="1">
        <f t="shared" si="6"/>
        <v>-4.933680007525254E-3</v>
      </c>
      <c r="J64" s="1">
        <f t="shared" si="5"/>
        <v>-4.933680007525254E-3</v>
      </c>
      <c r="O64" s="1">
        <f t="shared" ca="1" si="3"/>
        <v>-6.6321996918505786E-3</v>
      </c>
      <c r="Q64" s="88">
        <f t="shared" si="4"/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 t="shared" si="0"/>
        <v>-28462.041067885162</v>
      </c>
      <c r="F65" s="1">
        <f t="shared" si="1"/>
        <v>-28462</v>
      </c>
      <c r="G65" s="1">
        <f t="shared" si="6"/>
        <v>-4.7934223985066637E-3</v>
      </c>
      <c r="J65" s="1">
        <f t="shared" si="5"/>
        <v>-4.7934223985066637E-3</v>
      </c>
      <c r="O65" s="1">
        <f t="shared" ca="1" si="3"/>
        <v>-6.6321861633869272E-3</v>
      </c>
      <c r="Q65" s="88">
        <f t="shared" si="4"/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 t="shared" si="0"/>
        <v>-27872.04274739914</v>
      </c>
      <c r="F66" s="1">
        <f t="shared" si="1"/>
        <v>-27872</v>
      </c>
      <c r="G66" s="1">
        <f t="shared" si="6"/>
        <v>-4.9894544063135982E-3</v>
      </c>
      <c r="J66" s="1">
        <f t="shared" si="5"/>
        <v>-4.9894544063135982E-3</v>
      </c>
      <c r="O66" s="1">
        <f t="shared" ca="1" si="3"/>
        <v>-6.6162225762782627E-3</v>
      </c>
      <c r="Q66" s="88">
        <f t="shared" si="4"/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 t="shared" si="0"/>
        <v>-27872.04274739914</v>
      </c>
      <c r="F67" s="1">
        <f t="shared" si="1"/>
        <v>-27872</v>
      </c>
      <c r="G67" s="1">
        <f t="shared" si="6"/>
        <v>-4.9894544063135982E-3</v>
      </c>
      <c r="H67" s="34"/>
      <c r="J67" s="1">
        <f t="shared" si="5"/>
        <v>-4.9894544063135982E-3</v>
      </c>
      <c r="O67" s="1">
        <f t="shared" ca="1" si="3"/>
        <v>-6.6162225762782627E-3</v>
      </c>
      <c r="Q67" s="88">
        <f t="shared" si="4"/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 t="shared" si="0"/>
        <v>-27744.040982949937</v>
      </c>
      <c r="F68" s="1">
        <f t="shared" si="1"/>
        <v>-27744</v>
      </c>
      <c r="G68" s="1">
        <f t="shared" si="6"/>
        <v>-4.7835088043939322E-3</v>
      </c>
      <c r="J68" s="1">
        <f t="shared" si="5"/>
        <v>-4.7835088043939322E-3</v>
      </c>
      <c r="O68" s="1">
        <f t="shared" ca="1" si="3"/>
        <v>-6.6127592895835014E-3</v>
      </c>
      <c r="Q68" s="88">
        <f t="shared" si="4"/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 t="shared" si="0"/>
        <v>-27684.039004599861</v>
      </c>
      <c r="F69" s="1">
        <f t="shared" si="1"/>
        <v>-27684</v>
      </c>
      <c r="G69" s="1">
        <f t="shared" si="6"/>
        <v>-4.5525968016590923E-3</v>
      </c>
      <c r="J69" s="1">
        <f t="shared" si="5"/>
        <v>-4.5525968016590923E-3</v>
      </c>
      <c r="O69" s="1">
        <f t="shared" ca="1" si="3"/>
        <v>-6.6111358739453317E-3</v>
      </c>
      <c r="Q69" s="88">
        <f t="shared" si="4"/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 t="shared" si="0"/>
        <v>-25454.041155945873</v>
      </c>
      <c r="F70" s="1">
        <f t="shared" si="1"/>
        <v>-25454</v>
      </c>
      <c r="G70" s="1">
        <f t="shared" si="6"/>
        <v>-4.8037008018582128E-3</v>
      </c>
      <c r="H70" s="32"/>
      <c r="J70" s="1">
        <f t="shared" si="5"/>
        <v>-4.8037008018582128E-3</v>
      </c>
      <c r="O70" s="1">
        <f t="shared" ca="1" si="3"/>
        <v>-6.5507989260600377E-3</v>
      </c>
      <c r="Q70" s="88">
        <f t="shared" si="4"/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 t="shared" si="0"/>
        <v>-25394.042604615763</v>
      </c>
      <c r="F71" s="1">
        <f t="shared" si="1"/>
        <v>-25394</v>
      </c>
      <c r="G71" s="1">
        <f t="shared" si="6"/>
        <v>-4.9727888035704382E-3</v>
      </c>
      <c r="H71" s="32"/>
      <c r="J71" s="1">
        <f t="shared" si="5"/>
        <v>-4.9727888035704382E-3</v>
      </c>
      <c r="O71" s="1">
        <f t="shared" ca="1" si="3"/>
        <v>-6.5491755104218679E-3</v>
      </c>
      <c r="Q71" s="88">
        <f t="shared" si="4"/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 t="shared" si="0"/>
        <v>-25198.043624332367</v>
      </c>
      <c r="F72" s="1">
        <f t="shared" si="1"/>
        <v>-25198</v>
      </c>
      <c r="G72" s="1">
        <f t="shared" si="6"/>
        <v>-5.0918096021632664E-3</v>
      </c>
      <c r="H72" s="32"/>
      <c r="J72" s="1">
        <f t="shared" si="5"/>
        <v>-5.0918096021632664E-3</v>
      </c>
      <c r="O72" s="1">
        <f t="shared" ca="1" si="3"/>
        <v>-6.5438723526705152E-3</v>
      </c>
      <c r="Q72" s="88">
        <f t="shared" si="4"/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 t="shared" si="0"/>
        <v>-25181.043891996342</v>
      </c>
      <c r="F73" s="1">
        <f t="shared" si="1"/>
        <v>-25181</v>
      </c>
      <c r="G73" s="1">
        <f t="shared" si="6"/>
        <v>-5.1230512035544962E-3</v>
      </c>
      <c r="I73" s="1">
        <f t="shared" ref="I73:I118" si="7">+G73</f>
        <v>-5.1230512035544962E-3</v>
      </c>
      <c r="O73" s="1">
        <f t="shared" ca="1" si="3"/>
        <v>-6.5434123849063674E-3</v>
      </c>
      <c r="Q73" s="88">
        <f t="shared" si="4"/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 t="shared" si="0"/>
        <v>-25180.041488668408</v>
      </c>
      <c r="F74" s="1">
        <f t="shared" si="1"/>
        <v>-25180</v>
      </c>
      <c r="G74" s="1">
        <f t="shared" si="6"/>
        <v>-4.8425360000692308E-3</v>
      </c>
      <c r="I74" s="1">
        <f t="shared" si="7"/>
        <v>-4.8425360000692308E-3</v>
      </c>
      <c r="O74" s="1">
        <f t="shared" ca="1" si="3"/>
        <v>-6.5433853279790646E-3</v>
      </c>
      <c r="Q74" s="88">
        <f t="shared" si="4"/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 t="shared" si="0"/>
        <v>-25173.041800472365</v>
      </c>
      <c r="F75" s="1">
        <f t="shared" si="1"/>
        <v>-25173</v>
      </c>
      <c r="G75" s="1">
        <f t="shared" si="6"/>
        <v>-4.8789295979076996E-3</v>
      </c>
      <c r="I75" s="1">
        <f t="shared" si="7"/>
        <v>-4.8789295979076996E-3</v>
      </c>
      <c r="O75" s="1">
        <f t="shared" ca="1" si="3"/>
        <v>-6.5431959294879449E-3</v>
      </c>
      <c r="Q75" s="88">
        <f t="shared" si="4"/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 t="shared" si="0"/>
        <v>-25172.056532244056</v>
      </c>
      <c r="F76" s="1">
        <f t="shared" si="1"/>
        <v>-25172</v>
      </c>
      <c r="G76" s="1">
        <f t="shared" si="6"/>
        <v>-6.5984144021058455E-3</v>
      </c>
      <c r="I76" s="1">
        <f t="shared" si="7"/>
        <v>-6.5984144021058455E-3</v>
      </c>
      <c r="O76" s="1">
        <f t="shared" ca="1" si="3"/>
        <v>-6.543168872560642E-3</v>
      </c>
      <c r="Q76" s="88">
        <f t="shared" si="4"/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 t="shared" si="0"/>
        <v>-25164.028738070669</v>
      </c>
      <c r="F77" s="1">
        <f t="shared" si="1"/>
        <v>-25164</v>
      </c>
      <c r="G77" s="1">
        <f t="shared" si="6"/>
        <v>-3.3542927994858474E-3</v>
      </c>
      <c r="I77" s="1">
        <f t="shared" si="7"/>
        <v>-3.3542927994858474E-3</v>
      </c>
      <c r="O77" s="1">
        <f t="shared" ca="1" si="3"/>
        <v>-6.5429524171422195E-3</v>
      </c>
      <c r="Q77" s="88">
        <f t="shared" si="4"/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 t="shared" si="0"/>
        <v>-25122.047743994164</v>
      </c>
      <c r="F78" s="1">
        <f t="shared" si="1"/>
        <v>-25122</v>
      </c>
      <c r="G78" s="1">
        <f t="shared" si="6"/>
        <v>-5.5726544014760293E-3</v>
      </c>
      <c r="I78" s="1">
        <f t="shared" si="7"/>
        <v>-5.5726544014760293E-3</v>
      </c>
      <c r="O78" s="1">
        <f t="shared" ca="1" si="3"/>
        <v>-6.5418160261955004E-3</v>
      </c>
      <c r="Q78" s="88">
        <f t="shared" si="4"/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 t="shared" si="0"/>
        <v>-25121.045340666231</v>
      </c>
      <c r="F79" s="1">
        <f t="shared" si="1"/>
        <v>-25121</v>
      </c>
      <c r="G79" s="1">
        <f t="shared" si="6"/>
        <v>-5.2921392052667215E-3</v>
      </c>
      <c r="I79" s="1">
        <f t="shared" si="7"/>
        <v>-5.2921392052667215E-3</v>
      </c>
      <c r="O79" s="1">
        <f t="shared" ca="1" si="3"/>
        <v>-6.5417889692681976E-3</v>
      </c>
      <c r="Q79" s="88">
        <f t="shared" si="4"/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 t="shared" si="0"/>
        <v>-25104.038754290341</v>
      </c>
      <c r="F80" s="1">
        <f t="shared" si="1"/>
        <v>-25104</v>
      </c>
      <c r="G80" s="1">
        <f t="shared" si="6"/>
        <v>-4.5233808050397784E-3</v>
      </c>
      <c r="I80" s="1">
        <f t="shared" si="7"/>
        <v>-4.5233808050397784E-3</v>
      </c>
      <c r="O80" s="1">
        <f t="shared" ca="1" si="3"/>
        <v>-6.5413290015040497E-3</v>
      </c>
      <c r="Q80" s="88">
        <f t="shared" si="4"/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 t="shared" si="0"/>
        <v>-25045.042606288163</v>
      </c>
      <c r="F81" s="1">
        <f t="shared" si="1"/>
        <v>-25045</v>
      </c>
      <c r="G81" s="1">
        <f t="shared" si="6"/>
        <v>-4.9729840029613115E-3</v>
      </c>
      <c r="I81" s="1">
        <f t="shared" si="7"/>
        <v>-4.9729840029613115E-3</v>
      </c>
      <c r="O81" s="1">
        <f t="shared" ca="1" si="3"/>
        <v>-6.5397326427931828E-3</v>
      </c>
      <c r="Q81" s="88">
        <f t="shared" si="4"/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 t="shared" si="0"/>
        <v>-24925.054071177659</v>
      </c>
      <c r="F82" s="1">
        <f t="shared" si="1"/>
        <v>-24925</v>
      </c>
      <c r="G82" s="1">
        <f t="shared" si="6"/>
        <v>-6.3111599956755526E-3</v>
      </c>
      <c r="H82" s="34"/>
      <c r="I82" s="1">
        <f t="shared" si="7"/>
        <v>-6.3111599956755526E-3</v>
      </c>
      <c r="O82" s="1">
        <f t="shared" ca="1" si="3"/>
        <v>-6.5364858115168449E-3</v>
      </c>
      <c r="Q82" s="88">
        <f t="shared" si="4"/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 t="shared" si="0"/>
        <v>-24925.04550362788</v>
      </c>
      <c r="F83" s="1">
        <f t="shared" si="1"/>
        <v>-24925</v>
      </c>
      <c r="G83" s="1">
        <f t="shared" si="6"/>
        <v>-5.3111599991098046E-3</v>
      </c>
      <c r="I83" s="1">
        <f t="shared" si="7"/>
        <v>-5.3111599991098046E-3</v>
      </c>
      <c r="O83" s="1">
        <f t="shared" ca="1" si="3"/>
        <v>-6.5364858115168449E-3</v>
      </c>
      <c r="Q83" s="88">
        <f t="shared" si="4"/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 t="shared" si="0"/>
        <v>-24924.043100299943</v>
      </c>
      <c r="F84" s="1">
        <f t="shared" si="1"/>
        <v>-24924</v>
      </c>
      <c r="G84" s="1">
        <f t="shared" si="6"/>
        <v>-5.0306448029004969E-3</v>
      </c>
      <c r="I84" s="1">
        <f t="shared" si="7"/>
        <v>-5.0306448029004969E-3</v>
      </c>
      <c r="O84" s="1">
        <f t="shared" ca="1" si="3"/>
        <v>-6.5364587545895421E-3</v>
      </c>
      <c r="Q84" s="88">
        <f t="shared" si="4"/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 t="shared" ref="E85:E148" si="8">+(C85-C$7)/C$8</f>
        <v>-24916.041008775966</v>
      </c>
      <c r="F85" s="1">
        <f t="shared" ref="F85:F148" si="9">ROUND(2*E85,0)/2</f>
        <v>-24916</v>
      </c>
      <c r="G85" s="1">
        <f t="shared" ref="G85:G116" si="10">+C85-(C$7+F85*C$8)</f>
        <v>-4.786523204529658E-3</v>
      </c>
      <c r="I85" s="1">
        <f t="shared" si="7"/>
        <v>-4.786523204529658E-3</v>
      </c>
      <c r="O85" s="1">
        <f t="shared" ref="O85:O148" ca="1" si="11">+C$11+C$12*F85</f>
        <v>-6.5362422991711196E-3</v>
      </c>
      <c r="Q85" s="88">
        <f t="shared" ref="Q85:Q148" si="12"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 t="shared" si="8"/>
        <v>-24908.047484801769</v>
      </c>
      <c r="F86" s="1">
        <f t="shared" si="9"/>
        <v>-24908</v>
      </c>
      <c r="G86" s="1">
        <f t="shared" si="10"/>
        <v>-5.5424015954486094E-3</v>
      </c>
      <c r="I86" s="1">
        <f t="shared" si="7"/>
        <v>-5.5424015954486094E-3</v>
      </c>
      <c r="O86" s="1">
        <f t="shared" ca="1" si="11"/>
        <v>-6.5360258437526962E-3</v>
      </c>
      <c r="Q86" s="88">
        <f t="shared" si="12"/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 t="shared" si="8"/>
        <v>-24907.045081473836</v>
      </c>
      <c r="F87" s="1">
        <f t="shared" si="9"/>
        <v>-24907</v>
      </c>
      <c r="G87" s="1">
        <f t="shared" si="10"/>
        <v>-5.2618863992393017E-3</v>
      </c>
      <c r="I87" s="1">
        <f t="shared" si="7"/>
        <v>-5.2618863992393017E-3</v>
      </c>
      <c r="O87" s="1">
        <f t="shared" ca="1" si="11"/>
        <v>-6.5359987868253934E-3</v>
      </c>
      <c r="Q87" s="88">
        <f t="shared" si="12"/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 t="shared" si="8"/>
        <v>-24899.060125049484</v>
      </c>
      <c r="F88" s="1">
        <f t="shared" si="9"/>
        <v>-24899</v>
      </c>
      <c r="G88" s="1">
        <f t="shared" si="10"/>
        <v>-7.0177648012759164E-3</v>
      </c>
      <c r="I88" s="1">
        <f t="shared" si="7"/>
        <v>-7.0177648012759164E-3</v>
      </c>
      <c r="O88" s="1">
        <f t="shared" ca="1" si="11"/>
        <v>-6.5357823314069708E-3</v>
      </c>
      <c r="Q88" s="88">
        <f t="shared" si="12"/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 t="shared" si="8"/>
        <v>-24822.046419793638</v>
      </c>
      <c r="F89" s="1">
        <f t="shared" si="9"/>
        <v>-24822</v>
      </c>
      <c r="G89" s="1">
        <f t="shared" si="10"/>
        <v>-5.418094398919493E-3</v>
      </c>
      <c r="I89" s="1">
        <f t="shared" si="7"/>
        <v>-5.418094398919493E-3</v>
      </c>
      <c r="O89" s="1">
        <f t="shared" ca="1" si="11"/>
        <v>-6.5336989480046541E-3</v>
      </c>
      <c r="Q89" s="88">
        <f t="shared" si="12"/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 t="shared" si="8"/>
        <v>-24762.047868463527</v>
      </c>
      <c r="F90" s="1">
        <f t="shared" si="9"/>
        <v>-24762</v>
      </c>
      <c r="G90" s="1">
        <f t="shared" si="10"/>
        <v>-5.5871824006317183E-3</v>
      </c>
      <c r="I90" s="1">
        <f t="shared" si="7"/>
        <v>-5.5871824006317183E-3</v>
      </c>
      <c r="O90" s="1">
        <f t="shared" ca="1" si="11"/>
        <v>-6.5320755323664843E-3</v>
      </c>
      <c r="Q90" s="88">
        <f t="shared" si="12"/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 t="shared" si="8"/>
        <v>-24753.051941161397</v>
      </c>
      <c r="F91" s="1">
        <f t="shared" si="9"/>
        <v>-24753</v>
      </c>
      <c r="G91" s="1">
        <f t="shared" si="10"/>
        <v>-6.0625455953413621E-3</v>
      </c>
      <c r="I91" s="1">
        <f t="shared" si="7"/>
        <v>-6.0625455953413621E-3</v>
      </c>
      <c r="O91" s="1">
        <f t="shared" ca="1" si="11"/>
        <v>-6.5318320200207589E-3</v>
      </c>
      <c r="Q91" s="88">
        <f t="shared" si="12"/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 t="shared" si="8"/>
        <v>-24745.041282087637</v>
      </c>
      <c r="F92" s="1">
        <f t="shared" si="9"/>
        <v>-24745</v>
      </c>
      <c r="G92" s="1">
        <f t="shared" si="10"/>
        <v>-4.8184240004047751E-3</v>
      </c>
      <c r="I92" s="1">
        <f t="shared" si="7"/>
        <v>-4.8184240004047751E-3</v>
      </c>
      <c r="O92" s="1">
        <f t="shared" ca="1" si="11"/>
        <v>-6.5316155646023364E-3</v>
      </c>
      <c r="Q92" s="88">
        <f t="shared" si="12"/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 t="shared" si="8"/>
        <v>-24710.051408657331</v>
      </c>
      <c r="F93" s="1">
        <f t="shared" si="9"/>
        <v>-24710</v>
      </c>
      <c r="G93" s="1">
        <f t="shared" si="10"/>
        <v>-6.0003920007147826E-3</v>
      </c>
      <c r="I93" s="1">
        <f t="shared" si="7"/>
        <v>-6.0003920007147826E-3</v>
      </c>
      <c r="O93" s="1">
        <f t="shared" ca="1" si="11"/>
        <v>-6.5306685721467379E-3</v>
      </c>
      <c r="Q93" s="88">
        <f t="shared" si="12"/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 t="shared" si="8"/>
        <v>-24702.049317133416</v>
      </c>
      <c r="F94" s="1">
        <f t="shared" si="9"/>
        <v>-24702</v>
      </c>
      <c r="G94" s="1">
        <f t="shared" si="10"/>
        <v>-5.7562704023439437E-3</v>
      </c>
      <c r="I94" s="1">
        <f t="shared" si="7"/>
        <v>-5.7562704023439437E-3</v>
      </c>
      <c r="O94" s="1">
        <f t="shared" ca="1" si="11"/>
        <v>-6.5304521167283153E-3</v>
      </c>
      <c r="Q94" s="88">
        <f t="shared" si="12"/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 t="shared" si="8"/>
        <v>-24599.03309819955</v>
      </c>
      <c r="F95" s="1">
        <f t="shared" si="9"/>
        <v>-24599</v>
      </c>
      <c r="G95" s="1">
        <f t="shared" si="10"/>
        <v>-3.8632048017461784E-3</v>
      </c>
      <c r="I95" s="1">
        <f t="shared" si="7"/>
        <v>-3.8632048017461784E-3</v>
      </c>
      <c r="O95" s="1">
        <f t="shared" ca="1" si="11"/>
        <v>-6.5276652532161245E-3</v>
      </c>
      <c r="Q95" s="88">
        <f t="shared" si="12"/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 t="shared" si="8"/>
        <v>-24445.039957887173</v>
      </c>
      <c r="F96" s="1">
        <f t="shared" si="9"/>
        <v>-24445</v>
      </c>
      <c r="G96" s="1">
        <f t="shared" si="10"/>
        <v>-4.6638640051241964E-3</v>
      </c>
      <c r="I96" s="1">
        <f t="shared" si="7"/>
        <v>-4.6638640051241964E-3</v>
      </c>
      <c r="O96" s="1">
        <f t="shared" ca="1" si="11"/>
        <v>-6.52349848641149E-3</v>
      </c>
      <c r="Q96" s="88">
        <f t="shared" si="12"/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 t="shared" si="8"/>
        <v>-23192.044365500842</v>
      </c>
      <c r="F97" s="1">
        <f t="shared" si="9"/>
        <v>-23192</v>
      </c>
      <c r="G97" s="1">
        <f t="shared" si="10"/>
        <v>-5.1783184026135132E-3</v>
      </c>
      <c r="I97" s="1">
        <f t="shared" si="7"/>
        <v>-5.1783184026135132E-3</v>
      </c>
      <c r="O97" s="1">
        <f t="shared" ca="1" si="11"/>
        <v>-6.4895961565010528E-3</v>
      </c>
      <c r="Q97" s="88">
        <f t="shared" si="12"/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 t="shared" si="8"/>
        <v>-22926.030511402685</v>
      </c>
      <c r="F98" s="1">
        <f t="shared" si="9"/>
        <v>-22926</v>
      </c>
      <c r="G98" s="1">
        <f t="shared" si="10"/>
        <v>-3.5612752035376616E-3</v>
      </c>
      <c r="I98" s="1">
        <f t="shared" si="7"/>
        <v>-3.5612752035376616E-3</v>
      </c>
      <c r="O98" s="1">
        <f t="shared" ca="1" si="11"/>
        <v>-6.4823990138385022E-3</v>
      </c>
      <c r="Q98" s="88">
        <f t="shared" si="12"/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 t="shared" si="8"/>
        <v>-22875.036454924488</v>
      </c>
      <c r="F99" s="1">
        <f t="shared" si="9"/>
        <v>-22875</v>
      </c>
      <c r="G99" s="1">
        <f t="shared" si="10"/>
        <v>-4.2550000071059912E-3</v>
      </c>
      <c r="I99" s="1">
        <f t="shared" si="7"/>
        <v>-4.2550000071059912E-3</v>
      </c>
      <c r="O99" s="1">
        <f t="shared" ca="1" si="11"/>
        <v>-6.4810191105460586E-3</v>
      </c>
      <c r="Q99" s="88">
        <f t="shared" si="12"/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 t="shared" si="8"/>
        <v>-22755.039352264201</v>
      </c>
      <c r="F100" s="1">
        <f t="shared" si="9"/>
        <v>-22755</v>
      </c>
      <c r="G100" s="1">
        <f t="shared" si="10"/>
        <v>-4.5931760032544844E-3</v>
      </c>
      <c r="I100" s="1">
        <f t="shared" si="7"/>
        <v>-4.5931760032544844E-3</v>
      </c>
      <c r="O100" s="1">
        <f t="shared" ca="1" si="11"/>
        <v>-6.4777722792697199E-3</v>
      </c>
      <c r="Q100" s="88">
        <f t="shared" si="12"/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 t="shared" si="8"/>
        <v>-22669.038287256069</v>
      </c>
      <c r="F101" s="1">
        <f t="shared" si="9"/>
        <v>-22669</v>
      </c>
      <c r="G101" s="1">
        <f t="shared" si="10"/>
        <v>-4.4688687994494103E-3</v>
      </c>
      <c r="I101" s="1">
        <f t="shared" si="7"/>
        <v>-4.4688687994494103E-3</v>
      </c>
      <c r="O101" s="1">
        <f t="shared" ca="1" si="11"/>
        <v>-6.4754453835216769E-3</v>
      </c>
      <c r="Q101" s="88">
        <f t="shared" si="12"/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 t="shared" si="8"/>
        <v>-22601.046211951762</v>
      </c>
      <c r="F102" s="1">
        <f t="shared" si="9"/>
        <v>-22601</v>
      </c>
      <c r="G102" s="1">
        <f t="shared" si="10"/>
        <v>-5.3938351993565448E-3</v>
      </c>
      <c r="I102" s="1">
        <f t="shared" si="7"/>
        <v>-5.3938351993565448E-3</v>
      </c>
      <c r="O102" s="1">
        <f t="shared" ca="1" si="11"/>
        <v>-6.4736055124650846E-3</v>
      </c>
      <c r="Q102" s="88">
        <f t="shared" si="12"/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 t="shared" si="8"/>
        <v>-22533.037001547829</v>
      </c>
      <c r="F103" s="1">
        <f t="shared" si="9"/>
        <v>-22533</v>
      </c>
      <c r="G103" s="1">
        <f t="shared" si="10"/>
        <v>-4.3188015988562256E-3</v>
      </c>
      <c r="I103" s="1">
        <f t="shared" si="7"/>
        <v>-4.3188015988562256E-3</v>
      </c>
      <c r="O103" s="1">
        <f t="shared" ca="1" si="11"/>
        <v>-6.4717656414084931E-3</v>
      </c>
      <c r="Q103" s="88">
        <f t="shared" si="12"/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 t="shared" si="8"/>
        <v>-22532.05173331952</v>
      </c>
      <c r="F104" s="1">
        <f t="shared" si="9"/>
        <v>-22532</v>
      </c>
      <c r="G104" s="1">
        <f t="shared" si="10"/>
        <v>-6.0382864030543715E-3</v>
      </c>
      <c r="I104" s="1">
        <f t="shared" si="7"/>
        <v>-6.0382864030543715E-3</v>
      </c>
      <c r="O104" s="1">
        <f t="shared" ca="1" si="11"/>
        <v>-6.4717385844811903E-3</v>
      </c>
      <c r="Q104" s="88">
        <f t="shared" si="12"/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 t="shared" si="8"/>
        <v>-22490.045036593609</v>
      </c>
      <c r="F105" s="1">
        <f t="shared" si="9"/>
        <v>-22490</v>
      </c>
      <c r="G105" s="1">
        <f t="shared" si="10"/>
        <v>-5.2566480007953942E-3</v>
      </c>
      <c r="I105" s="1">
        <f t="shared" si="7"/>
        <v>-5.2566480007953942E-3</v>
      </c>
      <c r="O105" s="1">
        <f t="shared" ca="1" si="11"/>
        <v>-6.4706021935344721E-3</v>
      </c>
      <c r="Q105" s="88">
        <f t="shared" si="12"/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 t="shared" si="8"/>
        <v>-22448.029772317848</v>
      </c>
      <c r="F106" s="1">
        <f t="shared" si="9"/>
        <v>-22448</v>
      </c>
      <c r="G106" s="1">
        <f t="shared" si="10"/>
        <v>-3.4750096019706689E-3</v>
      </c>
      <c r="I106" s="1">
        <f t="shared" si="7"/>
        <v>-3.4750096019706689E-3</v>
      </c>
      <c r="O106" s="1">
        <f t="shared" ca="1" si="11"/>
        <v>-6.469465802587753E-3</v>
      </c>
      <c r="Q106" s="88">
        <f t="shared" si="12"/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 t="shared" si="8"/>
        <v>-22370.056501483105</v>
      </c>
      <c r="F107" s="1">
        <f t="shared" si="9"/>
        <v>-22370</v>
      </c>
      <c r="G107" s="1">
        <f t="shared" si="10"/>
        <v>-6.5948240007855929E-3</v>
      </c>
      <c r="I107" s="1">
        <f t="shared" si="7"/>
        <v>-6.5948240007855929E-3</v>
      </c>
      <c r="O107" s="1">
        <f t="shared" ca="1" si="11"/>
        <v>-6.4673553622581325E-3</v>
      </c>
      <c r="Q107" s="88">
        <f t="shared" si="12"/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 t="shared" si="8"/>
        <v>-22354.043750885365</v>
      </c>
      <c r="F108" s="1">
        <f t="shared" si="9"/>
        <v>-22354</v>
      </c>
      <c r="G108" s="1">
        <f t="shared" si="10"/>
        <v>-5.1065808002022095E-3</v>
      </c>
      <c r="I108" s="1">
        <f t="shared" si="7"/>
        <v>-5.1065808002022095E-3</v>
      </c>
      <c r="O108" s="1">
        <f t="shared" ca="1" si="11"/>
        <v>-6.4669224514212875E-3</v>
      </c>
      <c r="Q108" s="88">
        <f t="shared" si="12"/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 t="shared" si="8"/>
        <v>-22353.024212457804</v>
      </c>
      <c r="F109" s="1">
        <f t="shared" si="9"/>
        <v>-22353</v>
      </c>
      <c r="G109" s="1">
        <f t="shared" si="10"/>
        <v>-2.8260656035854481E-3</v>
      </c>
      <c r="I109" s="1">
        <f t="shared" si="7"/>
        <v>-2.8260656035854481E-3</v>
      </c>
      <c r="O109" s="1">
        <f t="shared" ca="1" si="11"/>
        <v>-6.4668953944939846E-3</v>
      </c>
      <c r="Q109" s="88">
        <f t="shared" si="12"/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 t="shared" si="8"/>
        <v>-22352.038944229498</v>
      </c>
      <c r="F110" s="1">
        <f t="shared" si="9"/>
        <v>-22352</v>
      </c>
      <c r="G110" s="1">
        <f t="shared" si="10"/>
        <v>-4.5455504005076364E-3</v>
      </c>
      <c r="I110" s="1">
        <f t="shared" si="7"/>
        <v>-4.5455504005076364E-3</v>
      </c>
      <c r="O110" s="1">
        <f t="shared" ca="1" si="11"/>
        <v>-6.4668683375666818E-3</v>
      </c>
      <c r="Q110" s="88">
        <f t="shared" si="12"/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 t="shared" si="8"/>
        <v>-22336.034761181541</v>
      </c>
      <c r="F111" s="1">
        <f t="shared" si="9"/>
        <v>-22336</v>
      </c>
      <c r="G111" s="1">
        <f t="shared" si="10"/>
        <v>-4.0573072037659585E-3</v>
      </c>
      <c r="I111" s="1">
        <f t="shared" si="7"/>
        <v>-4.0573072037659585E-3</v>
      </c>
      <c r="O111" s="1">
        <f t="shared" ca="1" si="11"/>
        <v>-6.4664354267298368E-3</v>
      </c>
      <c r="Q111" s="88">
        <f t="shared" si="12"/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 t="shared" si="8"/>
        <v>-22310.023679953738</v>
      </c>
      <c r="F112" s="1">
        <f t="shared" si="9"/>
        <v>-22310</v>
      </c>
      <c r="G112" s="1">
        <f t="shared" si="10"/>
        <v>-2.7639120016829111E-3</v>
      </c>
      <c r="I112" s="1">
        <f t="shared" si="7"/>
        <v>-2.7639120016829111E-3</v>
      </c>
      <c r="O112" s="1">
        <f t="shared" ca="1" si="11"/>
        <v>-6.4657319466199636E-3</v>
      </c>
      <c r="Q112" s="88">
        <f t="shared" si="12"/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 t="shared" si="8"/>
        <v>-22309.046979275212</v>
      </c>
      <c r="F113" s="1">
        <f t="shared" si="9"/>
        <v>-22309</v>
      </c>
      <c r="G113" s="1">
        <f t="shared" si="10"/>
        <v>-5.4833968024468049E-3</v>
      </c>
      <c r="I113" s="1">
        <f t="shared" si="7"/>
        <v>-5.4833968024468049E-3</v>
      </c>
      <c r="O113" s="1">
        <f t="shared" ca="1" si="11"/>
        <v>-6.4657048896926608E-3</v>
      </c>
      <c r="Q113" s="88">
        <f t="shared" si="12"/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 t="shared" si="8"/>
        <v>-22293.025661127693</v>
      </c>
      <c r="F114" s="1">
        <f t="shared" si="9"/>
        <v>-22293</v>
      </c>
      <c r="G114" s="1">
        <f t="shared" si="10"/>
        <v>-2.9951536052976735E-3</v>
      </c>
      <c r="I114" s="1">
        <f t="shared" si="7"/>
        <v>-2.9951536052976735E-3</v>
      </c>
      <c r="O114" s="1">
        <f t="shared" ca="1" si="11"/>
        <v>-6.4652719788558157E-3</v>
      </c>
      <c r="Q114" s="88">
        <f t="shared" si="12"/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 t="shared" si="8"/>
        <v>-22292.040392899322</v>
      </c>
      <c r="F115" s="1">
        <f t="shared" si="9"/>
        <v>-22292</v>
      </c>
      <c r="G115" s="1">
        <f t="shared" si="10"/>
        <v>-4.7146383949439041E-3</v>
      </c>
      <c r="I115" s="1">
        <f t="shared" si="7"/>
        <v>-4.7146383949439041E-3</v>
      </c>
      <c r="O115" s="1">
        <f t="shared" ca="1" si="11"/>
        <v>-6.4652449219285129E-3</v>
      </c>
      <c r="Q115" s="88">
        <f t="shared" si="12"/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 t="shared" si="8"/>
        <v>-22251.044667051188</v>
      </c>
      <c r="F116" s="1">
        <f t="shared" si="9"/>
        <v>-22251</v>
      </c>
      <c r="G116" s="1">
        <f t="shared" si="10"/>
        <v>-5.2135152000118978E-3</v>
      </c>
      <c r="I116" s="1">
        <f t="shared" si="7"/>
        <v>-5.2135152000118978E-3</v>
      </c>
      <c r="O116" s="1">
        <f t="shared" ca="1" si="11"/>
        <v>-6.4641355879090975E-3</v>
      </c>
      <c r="Q116" s="88">
        <f t="shared" si="12"/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 t="shared" si="8"/>
        <v>-22242.048739749058</v>
      </c>
      <c r="F117" s="1">
        <f t="shared" si="9"/>
        <v>-22242</v>
      </c>
      <c r="G117" s="1">
        <f t="shared" ref="G117:G148" si="13">+C117-(C$7+F117*C$8)</f>
        <v>-5.6888784019974992E-3</v>
      </c>
      <c r="I117" s="1">
        <f t="shared" si="7"/>
        <v>-5.6888784019974992E-3</v>
      </c>
      <c r="O117" s="1">
        <f t="shared" ca="1" si="11"/>
        <v>-6.4638920755633721E-3</v>
      </c>
      <c r="Q117" s="88">
        <f t="shared" si="12"/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 t="shared" si="8"/>
        <v>-22241.054903970969</v>
      </c>
      <c r="F118" s="1">
        <f t="shared" si="9"/>
        <v>-22241</v>
      </c>
      <c r="G118" s="1">
        <f t="shared" si="13"/>
        <v>-6.4083632023539394E-3</v>
      </c>
      <c r="I118" s="1">
        <f t="shared" si="7"/>
        <v>-6.4083632023539394E-3</v>
      </c>
      <c r="O118" s="1">
        <f t="shared" ca="1" si="11"/>
        <v>-6.4638650186360693E-3</v>
      </c>
      <c r="Q118" s="88">
        <f t="shared" si="12"/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 t="shared" si="8"/>
        <v>-22226.047983721066</v>
      </c>
      <c r="F119" s="1">
        <f t="shared" si="9"/>
        <v>-22226</v>
      </c>
      <c r="G119" s="1">
        <f t="shared" si="13"/>
        <v>-5.600635202426929E-3</v>
      </c>
      <c r="J119" s="1">
        <f>+G119</f>
        <v>-5.600635202426929E-3</v>
      </c>
      <c r="O119" s="1">
        <f t="shared" ca="1" si="11"/>
        <v>-6.4634591647265262E-3</v>
      </c>
      <c r="Q119" s="88">
        <f t="shared" si="12"/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 t="shared" si="8"/>
        <v>-22225.043010128189</v>
      </c>
      <c r="F120" s="1">
        <f t="shared" si="9"/>
        <v>-22225</v>
      </c>
      <c r="G120" s="1">
        <f t="shared" si="13"/>
        <v>-5.0201200065203011E-3</v>
      </c>
      <c r="J120" s="1">
        <f>+G120</f>
        <v>-5.0201200065203011E-3</v>
      </c>
      <c r="O120" s="1">
        <f t="shared" ca="1" si="11"/>
        <v>-6.4634321077992234E-3</v>
      </c>
      <c r="Q120" s="88">
        <f t="shared" si="12"/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 t="shared" si="8"/>
        <v>-22224.048317595079</v>
      </c>
      <c r="F121" s="1">
        <f t="shared" si="9"/>
        <v>-22224</v>
      </c>
      <c r="G121" s="1">
        <f t="shared" si="13"/>
        <v>-5.6396048021269962E-3</v>
      </c>
      <c r="I121" s="1">
        <f t="shared" ref="I121:I152" si="14">+G121</f>
        <v>-5.6396048021269962E-3</v>
      </c>
      <c r="O121" s="1">
        <f t="shared" ca="1" si="11"/>
        <v>-6.4634050508719206E-3</v>
      </c>
      <c r="Q121" s="88">
        <f t="shared" si="12"/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 t="shared" si="8"/>
        <v>-22216.037658521254</v>
      </c>
      <c r="F122" s="1">
        <f t="shared" si="9"/>
        <v>-22216</v>
      </c>
      <c r="G122" s="1">
        <f t="shared" si="13"/>
        <v>-4.3954831999144517E-3</v>
      </c>
      <c r="I122" s="1">
        <f t="shared" si="14"/>
        <v>-4.3954831999144517E-3</v>
      </c>
      <c r="O122" s="1">
        <f t="shared" ca="1" si="11"/>
        <v>-6.4631885954534981E-3</v>
      </c>
      <c r="Q122" s="88">
        <f t="shared" si="12"/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 t="shared" si="8"/>
        <v>-22207.050298768969</v>
      </c>
      <c r="F123" s="1">
        <f t="shared" si="9"/>
        <v>-22207</v>
      </c>
      <c r="G123" s="1">
        <f t="shared" si="13"/>
        <v>-5.870846398465801E-3</v>
      </c>
      <c r="I123" s="1">
        <f t="shared" si="14"/>
        <v>-5.870846398465801E-3</v>
      </c>
      <c r="O123" s="1">
        <f t="shared" ca="1" si="11"/>
        <v>-6.4629450831077727E-3</v>
      </c>
      <c r="Q123" s="88">
        <f t="shared" si="12"/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 t="shared" si="8"/>
        <v>-22199.048207244992</v>
      </c>
      <c r="F124" s="1">
        <f t="shared" si="9"/>
        <v>-22199</v>
      </c>
      <c r="G124" s="1">
        <f t="shared" si="13"/>
        <v>-5.6267248000949621E-3</v>
      </c>
      <c r="I124" s="1">
        <f t="shared" si="14"/>
        <v>-5.6267248000949621E-3</v>
      </c>
      <c r="O124" s="1">
        <f t="shared" ca="1" si="11"/>
        <v>-6.4627286276893502E-3</v>
      </c>
      <c r="Q124" s="88">
        <f t="shared" si="12"/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 t="shared" si="8"/>
        <v>-22165.043602043057</v>
      </c>
      <c r="F125" s="1">
        <f t="shared" si="9"/>
        <v>-22165</v>
      </c>
      <c r="G125" s="1">
        <f t="shared" si="13"/>
        <v>-5.0892080034827814E-3</v>
      </c>
      <c r="I125" s="1">
        <f t="shared" si="14"/>
        <v>-5.0892080034827814E-3</v>
      </c>
      <c r="O125" s="1">
        <f t="shared" ca="1" si="11"/>
        <v>-6.4618086921610545E-3</v>
      </c>
      <c r="Q125" s="88">
        <f t="shared" si="12"/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 t="shared" si="8"/>
        <v>-22164.049766264903</v>
      </c>
      <c r="F126" s="1">
        <f t="shared" si="9"/>
        <v>-22164</v>
      </c>
      <c r="G126" s="1">
        <f t="shared" si="13"/>
        <v>-5.808692796563264E-3</v>
      </c>
      <c r="I126" s="1">
        <f t="shared" si="14"/>
        <v>-5.808692796563264E-3</v>
      </c>
      <c r="O126" s="1">
        <f t="shared" ca="1" si="11"/>
        <v>-6.4617816352337517E-3</v>
      </c>
      <c r="Q126" s="88">
        <f t="shared" si="12"/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 t="shared" si="8"/>
        <v>-22021.074495010093</v>
      </c>
      <c r="F127" s="1">
        <f t="shared" si="9"/>
        <v>-22021</v>
      </c>
      <c r="G127" s="1">
        <f t="shared" si="13"/>
        <v>-8.6950191980577074E-3</v>
      </c>
      <c r="I127" s="1">
        <f t="shared" si="14"/>
        <v>-8.6950191980577074E-3</v>
      </c>
      <c r="O127" s="1">
        <f t="shared" ca="1" si="11"/>
        <v>-6.4579124946294482E-3</v>
      </c>
      <c r="Q127" s="88">
        <f t="shared" si="12"/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 t="shared" si="8"/>
        <v>-22021.074495010093</v>
      </c>
      <c r="F128" s="1">
        <f t="shared" si="9"/>
        <v>-22021</v>
      </c>
      <c r="G128" s="1">
        <f t="shared" si="13"/>
        <v>-8.6950191980577074E-3</v>
      </c>
      <c r="I128" s="1">
        <f t="shared" si="14"/>
        <v>-8.6950191980577074E-3</v>
      </c>
      <c r="O128" s="1">
        <f t="shared" ca="1" si="11"/>
        <v>-6.4579124946294482E-3</v>
      </c>
      <c r="Q128" s="88">
        <f t="shared" si="12"/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 t="shared" si="8"/>
        <v>-22012.044297508772</v>
      </c>
      <c r="F129" s="1">
        <f t="shared" si="9"/>
        <v>-22012</v>
      </c>
      <c r="G129" s="1">
        <f t="shared" si="13"/>
        <v>-5.1703823992284015E-3</v>
      </c>
      <c r="I129" s="1">
        <f t="shared" si="14"/>
        <v>-5.1703823992284015E-3</v>
      </c>
      <c r="O129" s="1">
        <f t="shared" ca="1" si="11"/>
        <v>-6.4576689822837229E-3</v>
      </c>
      <c r="Q129" s="88">
        <f t="shared" si="12"/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 t="shared" si="8"/>
        <v>-22012.044297508772</v>
      </c>
      <c r="F130" s="1">
        <f t="shared" si="9"/>
        <v>-22012</v>
      </c>
      <c r="G130" s="1">
        <f t="shared" si="13"/>
        <v>-5.1703823992284015E-3</v>
      </c>
      <c r="I130" s="1">
        <f t="shared" si="14"/>
        <v>-5.1703823992284015E-3</v>
      </c>
      <c r="O130" s="1">
        <f t="shared" ca="1" si="11"/>
        <v>-6.4576689822837229E-3</v>
      </c>
      <c r="Q130" s="88">
        <f t="shared" si="12"/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 t="shared" si="8"/>
        <v>-22002.045966878704</v>
      </c>
      <c r="F131" s="1">
        <f t="shared" si="9"/>
        <v>-22002</v>
      </c>
      <c r="G131" s="1">
        <f t="shared" si="13"/>
        <v>-5.3652303977287374E-3</v>
      </c>
      <c r="I131" s="1">
        <f t="shared" si="14"/>
        <v>-5.3652303977287374E-3</v>
      </c>
      <c r="O131" s="1">
        <f t="shared" ca="1" si="11"/>
        <v>-6.4573984130106947E-3</v>
      </c>
      <c r="Q131" s="88">
        <f t="shared" si="12"/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 t="shared" si="8"/>
        <v>-22002.045966878704</v>
      </c>
      <c r="F132" s="1">
        <f t="shared" si="9"/>
        <v>-22002</v>
      </c>
      <c r="G132" s="1">
        <f t="shared" si="13"/>
        <v>-5.3652303977287374E-3</v>
      </c>
      <c r="I132" s="1">
        <f t="shared" si="14"/>
        <v>-5.3652303977287374E-3</v>
      </c>
      <c r="O132" s="1">
        <f t="shared" ca="1" si="11"/>
        <v>-6.4573984130106947E-3</v>
      </c>
      <c r="Q132" s="88">
        <f t="shared" si="12"/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 t="shared" si="8"/>
        <v>-21943.041251326686</v>
      </c>
      <c r="F133" s="1">
        <f t="shared" si="9"/>
        <v>-21943</v>
      </c>
      <c r="G133" s="1">
        <f t="shared" si="13"/>
        <v>-4.8148335990845226E-3</v>
      </c>
      <c r="I133" s="1">
        <f t="shared" si="14"/>
        <v>-4.8148335990845226E-3</v>
      </c>
      <c r="O133" s="1">
        <f t="shared" ca="1" si="11"/>
        <v>-6.4558020542998277E-3</v>
      </c>
      <c r="Q133" s="88">
        <f t="shared" si="12"/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 t="shared" si="8"/>
        <v>-21943.041251326686</v>
      </c>
      <c r="F134" s="1">
        <f t="shared" si="9"/>
        <v>-21943</v>
      </c>
      <c r="G134" s="1">
        <f t="shared" si="13"/>
        <v>-4.8148335990845226E-3</v>
      </c>
      <c r="I134" s="1">
        <f t="shared" si="14"/>
        <v>-4.8148335990845226E-3</v>
      </c>
      <c r="O134" s="1">
        <f t="shared" ca="1" si="11"/>
        <v>-6.4558020542998277E-3</v>
      </c>
      <c r="Q134" s="88">
        <f t="shared" si="12"/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 t="shared" si="8"/>
        <v>-21942.064550648221</v>
      </c>
      <c r="F135" s="1">
        <f t="shared" si="9"/>
        <v>-21942</v>
      </c>
      <c r="G135" s="1">
        <f t="shared" si="13"/>
        <v>-7.5343184071243741E-3</v>
      </c>
      <c r="I135" s="1">
        <f t="shared" si="14"/>
        <v>-7.5343184071243741E-3</v>
      </c>
      <c r="O135" s="1">
        <f t="shared" ca="1" si="11"/>
        <v>-6.4557749973725249E-3</v>
      </c>
      <c r="Q135" s="88">
        <f t="shared" si="12"/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 t="shared" si="8"/>
        <v>-21942.064550648221</v>
      </c>
      <c r="F136" s="1">
        <f t="shared" si="9"/>
        <v>-21942</v>
      </c>
      <c r="G136" s="1">
        <f t="shared" si="13"/>
        <v>-7.5343184071243741E-3</v>
      </c>
      <c r="I136" s="1">
        <f t="shared" si="14"/>
        <v>-7.5343184071243741E-3</v>
      </c>
      <c r="O136" s="1">
        <f t="shared" ca="1" si="11"/>
        <v>-6.4557749973725249E-3</v>
      </c>
      <c r="Q136" s="88">
        <f t="shared" si="12"/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 t="shared" si="8"/>
        <v>-21935.04772735255</v>
      </c>
      <c r="F137" s="1">
        <f t="shared" si="9"/>
        <v>-21935</v>
      </c>
      <c r="G137" s="1">
        <f t="shared" si="13"/>
        <v>-5.5707119972794317E-3</v>
      </c>
      <c r="I137" s="1">
        <f t="shared" si="14"/>
        <v>-5.5707119972794317E-3</v>
      </c>
      <c r="O137" s="1">
        <f t="shared" ca="1" si="11"/>
        <v>-6.4555855988814052E-3</v>
      </c>
      <c r="Q137" s="88">
        <f t="shared" si="12"/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 t="shared" si="8"/>
        <v>-21935.04772735255</v>
      </c>
      <c r="F138" s="1">
        <f t="shared" si="9"/>
        <v>-21935</v>
      </c>
      <c r="G138" s="1">
        <f t="shared" si="13"/>
        <v>-5.5707119972794317E-3</v>
      </c>
      <c r="I138" s="1">
        <f t="shared" si="14"/>
        <v>-5.5707119972794317E-3</v>
      </c>
      <c r="O138" s="1">
        <f t="shared" ca="1" si="11"/>
        <v>-6.4555855988814052E-3</v>
      </c>
      <c r="Q138" s="88">
        <f t="shared" si="12"/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 t="shared" si="8"/>
        <v>-21934.036756474772</v>
      </c>
      <c r="F139" s="1">
        <f t="shared" si="9"/>
        <v>-21934</v>
      </c>
      <c r="G139" s="1">
        <f t="shared" si="13"/>
        <v>-4.2901967972284183E-3</v>
      </c>
      <c r="I139" s="1">
        <f t="shared" si="14"/>
        <v>-4.2901967972284183E-3</v>
      </c>
      <c r="O139" s="1">
        <f t="shared" ca="1" si="11"/>
        <v>-6.4555585419541024E-3</v>
      </c>
      <c r="Q139" s="88">
        <f t="shared" si="12"/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 t="shared" si="8"/>
        <v>-21934.036756474772</v>
      </c>
      <c r="F140" s="1">
        <f t="shared" si="9"/>
        <v>-21934</v>
      </c>
      <c r="G140" s="1">
        <f t="shared" si="13"/>
        <v>-4.2901967972284183E-3</v>
      </c>
      <c r="I140" s="1">
        <f t="shared" si="14"/>
        <v>-4.2901967972284183E-3</v>
      </c>
      <c r="O140" s="1">
        <f t="shared" ca="1" si="11"/>
        <v>-6.4555585419541024E-3</v>
      </c>
      <c r="Q140" s="88">
        <f t="shared" si="12"/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 t="shared" si="8"/>
        <v>-21933.04292069668</v>
      </c>
      <c r="F141" s="1">
        <f t="shared" si="9"/>
        <v>-21933</v>
      </c>
      <c r="G141" s="1">
        <f t="shared" si="13"/>
        <v>-5.0096816048608162E-3</v>
      </c>
      <c r="I141" s="1">
        <f t="shared" si="14"/>
        <v>-5.0096816048608162E-3</v>
      </c>
      <c r="O141" s="1">
        <f t="shared" ca="1" si="11"/>
        <v>-6.4555314850267996E-3</v>
      </c>
      <c r="Q141" s="88">
        <f t="shared" si="12"/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 t="shared" si="8"/>
        <v>-21933.04292069668</v>
      </c>
      <c r="F142" s="1">
        <f t="shared" si="9"/>
        <v>-21933</v>
      </c>
      <c r="G142" s="1">
        <f t="shared" si="13"/>
        <v>-5.0096816048608162E-3</v>
      </c>
      <c r="I142" s="1">
        <f t="shared" si="14"/>
        <v>-5.0096816048608162E-3</v>
      </c>
      <c r="O142" s="1">
        <f t="shared" ca="1" si="11"/>
        <v>-6.4555314850267996E-3</v>
      </c>
      <c r="Q142" s="88">
        <f t="shared" si="12"/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 t="shared" si="8"/>
        <v>-21925.057964272331</v>
      </c>
      <c r="F143" s="1">
        <f t="shared" si="9"/>
        <v>-21925</v>
      </c>
      <c r="G143" s="1">
        <f t="shared" si="13"/>
        <v>-6.7655599996214733E-3</v>
      </c>
      <c r="I143" s="1">
        <f t="shared" si="14"/>
        <v>-6.7655599996214733E-3</v>
      </c>
      <c r="O143" s="1">
        <f t="shared" ca="1" si="11"/>
        <v>-6.455315029608377E-3</v>
      </c>
      <c r="Q143" s="88">
        <f t="shared" si="12"/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 t="shared" si="8"/>
        <v>-21925.057964272331</v>
      </c>
      <c r="F144" s="1">
        <f t="shared" si="9"/>
        <v>-21925</v>
      </c>
      <c r="G144" s="1">
        <f t="shared" si="13"/>
        <v>-6.7655599996214733E-3</v>
      </c>
      <c r="I144" s="1">
        <f t="shared" si="14"/>
        <v>-6.7655599996214733E-3</v>
      </c>
      <c r="O144" s="1">
        <f t="shared" ca="1" si="11"/>
        <v>-6.455315029608377E-3</v>
      </c>
      <c r="Q144" s="88">
        <f t="shared" si="12"/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 t="shared" si="8"/>
        <v>-21899.0297479449</v>
      </c>
      <c r="F145" s="1">
        <f t="shared" si="9"/>
        <v>-21899</v>
      </c>
      <c r="G145" s="1">
        <f t="shared" si="13"/>
        <v>-3.4721648044069298E-3</v>
      </c>
      <c r="I145" s="1">
        <f t="shared" si="14"/>
        <v>-3.4721648044069298E-3</v>
      </c>
      <c r="O145" s="1">
        <f t="shared" ca="1" si="11"/>
        <v>-6.4546115494985038E-3</v>
      </c>
      <c r="Q145" s="88">
        <f t="shared" si="12"/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 t="shared" si="8"/>
        <v>-21899.0297479449</v>
      </c>
      <c r="F146" s="1">
        <f t="shared" si="9"/>
        <v>-21899</v>
      </c>
      <c r="G146" s="1">
        <f t="shared" si="13"/>
        <v>-3.4721648044069298E-3</v>
      </c>
      <c r="I146" s="1">
        <f t="shared" si="14"/>
        <v>-3.4721648044069298E-3</v>
      </c>
      <c r="O146" s="1">
        <f t="shared" ca="1" si="11"/>
        <v>-6.4546115494985038E-3</v>
      </c>
      <c r="Q146" s="88">
        <f t="shared" si="12"/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 t="shared" si="8"/>
        <v>-21892.047194848485</v>
      </c>
      <c r="F147" s="1">
        <f t="shared" si="9"/>
        <v>-21892</v>
      </c>
      <c r="G147" s="1">
        <f t="shared" si="13"/>
        <v>-5.5085584026528522E-3</v>
      </c>
      <c r="I147" s="1">
        <f t="shared" si="14"/>
        <v>-5.5085584026528522E-3</v>
      </c>
      <c r="O147" s="1">
        <f t="shared" ca="1" si="11"/>
        <v>-6.4544221510073841E-3</v>
      </c>
      <c r="Q147" s="88">
        <f t="shared" si="12"/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 t="shared" si="8"/>
        <v>-21892.047194848485</v>
      </c>
      <c r="F148" s="1">
        <f t="shared" si="9"/>
        <v>-21892</v>
      </c>
      <c r="G148" s="1">
        <f t="shared" si="13"/>
        <v>-5.5085584026528522E-3</v>
      </c>
      <c r="I148" s="1">
        <f t="shared" si="14"/>
        <v>-5.5085584026528522E-3</v>
      </c>
      <c r="O148" s="1">
        <f t="shared" ca="1" si="11"/>
        <v>-6.4544221510073841E-3</v>
      </c>
      <c r="Q148" s="88">
        <f t="shared" si="12"/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 t="shared" ref="E149:E212" si="15">+(C149-C$7)/C$8</f>
        <v>-21890.042388192614</v>
      </c>
      <c r="F149" s="1">
        <f t="shared" ref="F149:F212" si="16">ROUND(2*E149,0)/2</f>
        <v>-21890</v>
      </c>
      <c r="G149" s="1">
        <f t="shared" ref="G149:G180" si="17">+C149-(C$7+F149*C$8)</f>
        <v>-4.9475280029582791E-3</v>
      </c>
      <c r="I149" s="1">
        <f t="shared" si="14"/>
        <v>-4.9475280029582791E-3</v>
      </c>
      <c r="O149" s="1">
        <f t="shared" ref="O149:O212" ca="1" si="18">+C$11+C$12*F149</f>
        <v>-6.4543680371527785E-3</v>
      </c>
      <c r="Q149" s="88">
        <f t="shared" ref="Q149:Q212" si="19"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 t="shared" si="15"/>
        <v>-21890.042388192614</v>
      </c>
      <c r="F150" s="1">
        <f t="shared" si="16"/>
        <v>-21890</v>
      </c>
      <c r="G150" s="1">
        <f t="shared" si="17"/>
        <v>-4.9475280029582791E-3</v>
      </c>
      <c r="I150" s="1">
        <f t="shared" si="14"/>
        <v>-4.9475280029582791E-3</v>
      </c>
      <c r="O150" s="1">
        <f t="shared" ca="1" si="18"/>
        <v>-6.4543680371527785E-3</v>
      </c>
      <c r="Q150" s="88">
        <f t="shared" si="19"/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 t="shared" si="15"/>
        <v>-21875.049176022439</v>
      </c>
      <c r="F151" s="1">
        <f t="shared" si="16"/>
        <v>-21875</v>
      </c>
      <c r="G151" s="1">
        <f t="shared" si="17"/>
        <v>-5.7398000062676147E-3</v>
      </c>
      <c r="I151" s="1">
        <f t="shared" si="14"/>
        <v>-5.7398000062676147E-3</v>
      </c>
      <c r="O151" s="1">
        <f t="shared" ca="1" si="18"/>
        <v>-6.4539621832432354E-3</v>
      </c>
      <c r="Q151" s="88">
        <f t="shared" si="19"/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 t="shared" si="15"/>
        <v>-21875.049176022439</v>
      </c>
      <c r="F152" s="1">
        <f t="shared" si="16"/>
        <v>-21875</v>
      </c>
      <c r="G152" s="1">
        <f t="shared" si="17"/>
        <v>-5.7398000062676147E-3</v>
      </c>
      <c r="I152" s="1">
        <f t="shared" si="14"/>
        <v>-5.7398000062676147E-3</v>
      </c>
      <c r="O152" s="1">
        <f t="shared" ca="1" si="18"/>
        <v>-6.4539621832432354E-3</v>
      </c>
      <c r="Q152" s="88">
        <f t="shared" si="19"/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 t="shared" si="15"/>
        <v>-21874.038205144661</v>
      </c>
      <c r="F153" s="1">
        <f t="shared" si="16"/>
        <v>-21874</v>
      </c>
      <c r="G153" s="1">
        <f t="shared" si="17"/>
        <v>-4.4592847989406437E-3</v>
      </c>
      <c r="I153" s="1">
        <f t="shared" ref="I153:I181" si="20">+G153</f>
        <v>-4.4592847989406437E-3</v>
      </c>
      <c r="O153" s="1">
        <f t="shared" ca="1" si="18"/>
        <v>-6.4539351263159326E-3</v>
      </c>
      <c r="Q153" s="88">
        <f t="shared" si="19"/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 t="shared" si="15"/>
        <v>-21874.038205144661</v>
      </c>
      <c r="F154" s="1">
        <f t="shared" si="16"/>
        <v>-21874</v>
      </c>
      <c r="G154" s="1">
        <f t="shared" si="17"/>
        <v>-4.4592847989406437E-3</v>
      </c>
      <c r="I154" s="1">
        <f t="shared" si="20"/>
        <v>-4.4592847989406437E-3</v>
      </c>
      <c r="O154" s="1">
        <f t="shared" ca="1" si="18"/>
        <v>-6.4539351263159326E-3</v>
      </c>
      <c r="Q154" s="88">
        <f t="shared" si="19"/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 t="shared" si="15"/>
        <v>-21832.057211068157</v>
      </c>
      <c r="F155" s="1">
        <f t="shared" si="16"/>
        <v>-21832</v>
      </c>
      <c r="G155" s="1">
        <f t="shared" si="17"/>
        <v>-6.6776464009308256E-3</v>
      </c>
      <c r="I155" s="1">
        <f t="shared" si="20"/>
        <v>-6.6776464009308256E-3</v>
      </c>
      <c r="O155" s="1">
        <f t="shared" ca="1" si="18"/>
        <v>-6.4527987353692143E-3</v>
      </c>
      <c r="Q155" s="88">
        <f t="shared" si="19"/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 t="shared" si="15"/>
        <v>-21832.057211068157</v>
      </c>
      <c r="F156" s="1">
        <f t="shared" si="16"/>
        <v>-21832</v>
      </c>
      <c r="G156" s="1">
        <f t="shared" si="17"/>
        <v>-6.6776464009308256E-3</v>
      </c>
      <c r="I156" s="1">
        <f t="shared" si="20"/>
        <v>-6.6776464009308256E-3</v>
      </c>
      <c r="O156" s="1">
        <f t="shared" ca="1" si="18"/>
        <v>-6.4527987353692143E-3</v>
      </c>
      <c r="Q156" s="88">
        <f t="shared" si="19"/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 t="shared" si="15"/>
        <v>-21763.045597336288</v>
      </c>
      <c r="F157" s="1">
        <f t="shared" si="16"/>
        <v>-21763</v>
      </c>
      <c r="G157" s="1">
        <f t="shared" si="17"/>
        <v>-5.3220975969452411E-3</v>
      </c>
      <c r="I157" s="1">
        <f t="shared" si="20"/>
        <v>-5.3220975969452411E-3</v>
      </c>
      <c r="O157" s="1">
        <f t="shared" ca="1" si="18"/>
        <v>-6.4509318073853201E-3</v>
      </c>
      <c r="Q157" s="88">
        <f t="shared" si="19"/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 t="shared" si="15"/>
        <v>-21763.045597336288</v>
      </c>
      <c r="F158" s="1">
        <f t="shared" si="16"/>
        <v>-21763</v>
      </c>
      <c r="G158" s="1">
        <f t="shared" si="17"/>
        <v>-5.3220975969452411E-3</v>
      </c>
      <c r="I158" s="1">
        <f t="shared" si="20"/>
        <v>-5.3220975969452411E-3</v>
      </c>
      <c r="O158" s="1">
        <f t="shared" ca="1" si="18"/>
        <v>-6.4509318073853201E-3</v>
      </c>
      <c r="Q158" s="88">
        <f t="shared" si="19"/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 t="shared" si="15"/>
        <v>-21755.043505812311</v>
      </c>
      <c r="F159" s="1">
        <f t="shared" si="16"/>
        <v>-21755</v>
      </c>
      <c r="G159" s="1">
        <f t="shared" si="17"/>
        <v>-5.0779759985744022E-3</v>
      </c>
      <c r="I159" s="1">
        <f t="shared" si="20"/>
        <v>-5.0779759985744022E-3</v>
      </c>
      <c r="O159" s="1">
        <f t="shared" ca="1" si="18"/>
        <v>-6.4507153519668976E-3</v>
      </c>
      <c r="Q159" s="88">
        <f t="shared" si="19"/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 t="shared" si="15"/>
        <v>-21755.043505812311</v>
      </c>
      <c r="F160" s="1">
        <f t="shared" si="16"/>
        <v>-21755</v>
      </c>
      <c r="G160" s="1">
        <f t="shared" si="17"/>
        <v>-5.0779759985744022E-3</v>
      </c>
      <c r="I160" s="1">
        <f t="shared" si="20"/>
        <v>-5.0779759985744022E-3</v>
      </c>
      <c r="O160" s="1">
        <f t="shared" ca="1" si="18"/>
        <v>-6.4507153519668976E-3</v>
      </c>
      <c r="Q160" s="88">
        <f t="shared" si="19"/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 t="shared" si="15"/>
        <v>-21558.041265446023</v>
      </c>
      <c r="F161" s="1">
        <f t="shared" si="16"/>
        <v>-21558</v>
      </c>
      <c r="G161" s="1">
        <f t="shared" si="17"/>
        <v>-4.8164815962081775E-3</v>
      </c>
      <c r="I161" s="1">
        <f t="shared" si="20"/>
        <v>-4.8164815962081775E-3</v>
      </c>
      <c r="O161" s="1">
        <f t="shared" ca="1" si="18"/>
        <v>-6.4453851372882412E-3</v>
      </c>
      <c r="Q161" s="88">
        <f t="shared" si="19"/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 t="shared" si="15"/>
        <v>-21558.041265446023</v>
      </c>
      <c r="F162" s="1">
        <f t="shared" si="16"/>
        <v>-21558</v>
      </c>
      <c r="G162" s="1">
        <f t="shared" si="17"/>
        <v>-4.8164815962081775E-3</v>
      </c>
      <c r="I162" s="1">
        <f t="shared" si="20"/>
        <v>-4.8164815962081775E-3</v>
      </c>
      <c r="O162" s="1">
        <f t="shared" ca="1" si="18"/>
        <v>-6.4453851372882412E-3</v>
      </c>
      <c r="Q162" s="88">
        <f t="shared" si="19"/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 t="shared" si="15"/>
        <v>-21549.053905693738</v>
      </c>
      <c r="F163" s="1">
        <f t="shared" si="16"/>
        <v>-21549</v>
      </c>
      <c r="G163" s="1">
        <f t="shared" si="17"/>
        <v>-6.2918448020354845E-3</v>
      </c>
      <c r="I163" s="1">
        <f t="shared" si="20"/>
        <v>-6.2918448020354845E-3</v>
      </c>
      <c r="O163" s="1">
        <f t="shared" ca="1" si="18"/>
        <v>-6.4451416249425159E-3</v>
      </c>
      <c r="Q163" s="88">
        <f t="shared" si="19"/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 t="shared" si="15"/>
        <v>-21549.053905693738</v>
      </c>
      <c r="F164" s="1">
        <f t="shared" si="16"/>
        <v>-21549</v>
      </c>
      <c r="G164" s="1">
        <f t="shared" si="17"/>
        <v>-6.2918448020354845E-3</v>
      </c>
      <c r="I164" s="1">
        <f t="shared" si="20"/>
        <v>-6.2918448020354845E-3</v>
      </c>
      <c r="O164" s="1">
        <f t="shared" ca="1" si="18"/>
        <v>-6.4451416249425159E-3</v>
      </c>
      <c r="Q164" s="88">
        <f t="shared" si="19"/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 t="shared" si="15"/>
        <v>-21489.055354363627</v>
      </c>
      <c r="F165" s="1">
        <f t="shared" si="16"/>
        <v>-21489</v>
      </c>
      <c r="G165" s="1">
        <f t="shared" si="17"/>
        <v>-6.4609328037477098E-3</v>
      </c>
      <c r="I165" s="1">
        <f t="shared" si="20"/>
        <v>-6.4609328037477098E-3</v>
      </c>
      <c r="O165" s="1">
        <f t="shared" ca="1" si="18"/>
        <v>-6.4435182093043461E-3</v>
      </c>
      <c r="Q165" s="88">
        <f t="shared" si="19"/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 t="shared" si="15"/>
        <v>-21489.055354363627</v>
      </c>
      <c r="F166" s="1">
        <f t="shared" si="16"/>
        <v>-21489</v>
      </c>
      <c r="G166" s="1">
        <f t="shared" si="17"/>
        <v>-6.4609328037477098E-3</v>
      </c>
      <c r="I166" s="1">
        <f t="shared" si="20"/>
        <v>-6.4609328037477098E-3</v>
      </c>
      <c r="O166" s="1">
        <f t="shared" ca="1" si="18"/>
        <v>-6.4435182093043461E-3</v>
      </c>
      <c r="Q166" s="88">
        <f t="shared" si="19"/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 t="shared" si="15"/>
        <v>-21446.054821859558</v>
      </c>
      <c r="F167" s="1">
        <f t="shared" si="16"/>
        <v>-21446</v>
      </c>
      <c r="G167" s="1">
        <f t="shared" si="17"/>
        <v>-6.3987792018451728E-3</v>
      </c>
      <c r="I167" s="1">
        <f t="shared" si="20"/>
        <v>-6.3987792018451728E-3</v>
      </c>
      <c r="O167" s="1">
        <f t="shared" ca="1" si="18"/>
        <v>-6.442354761430325E-3</v>
      </c>
      <c r="Q167" s="88">
        <f t="shared" si="19"/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 t="shared" si="15"/>
        <v>-21446.054821859558</v>
      </c>
      <c r="F168" s="1">
        <f t="shared" si="16"/>
        <v>-21446</v>
      </c>
      <c r="G168" s="1">
        <f t="shared" si="17"/>
        <v>-6.3987792018451728E-3</v>
      </c>
      <c r="I168" s="1">
        <f t="shared" si="20"/>
        <v>-6.3987792018451728E-3</v>
      </c>
      <c r="O168" s="1">
        <f t="shared" ca="1" si="18"/>
        <v>-6.442354761430325E-3</v>
      </c>
      <c r="Q168" s="88">
        <f t="shared" si="19"/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 t="shared" si="15"/>
        <v>-21429.048235483668</v>
      </c>
      <c r="F169" s="1">
        <f t="shared" si="16"/>
        <v>-21429</v>
      </c>
      <c r="G169" s="1">
        <f t="shared" si="17"/>
        <v>-5.6300208016182296E-3</v>
      </c>
      <c r="I169" s="1">
        <f t="shared" si="20"/>
        <v>-5.6300208016182296E-3</v>
      </c>
      <c r="O169" s="1">
        <f t="shared" ca="1" si="18"/>
        <v>-6.4418947936661771E-3</v>
      </c>
      <c r="Q169" s="88">
        <f t="shared" si="19"/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 t="shared" si="15"/>
        <v>-21429.048235483668</v>
      </c>
      <c r="F170" s="1">
        <f t="shared" si="16"/>
        <v>-21429</v>
      </c>
      <c r="G170" s="1">
        <f t="shared" si="17"/>
        <v>-5.6300208016182296E-3</v>
      </c>
      <c r="I170" s="1">
        <f t="shared" si="20"/>
        <v>-5.6300208016182296E-3</v>
      </c>
      <c r="O170" s="1">
        <f t="shared" ca="1" si="18"/>
        <v>-6.4418947936661771E-3</v>
      </c>
      <c r="Q170" s="88">
        <f t="shared" si="19"/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 t="shared" si="15"/>
        <v>-21412.050216657561</v>
      </c>
      <c r="F171" s="1">
        <f t="shared" si="16"/>
        <v>-21412</v>
      </c>
      <c r="G171" s="1">
        <f t="shared" si="17"/>
        <v>-5.8612623979570344E-3</v>
      </c>
      <c r="I171" s="1">
        <f t="shared" si="20"/>
        <v>-5.8612623979570344E-3</v>
      </c>
      <c r="O171" s="1">
        <f t="shared" ca="1" si="18"/>
        <v>-6.4414348259020293E-3</v>
      </c>
      <c r="Q171" s="88">
        <f t="shared" si="19"/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 t="shared" si="15"/>
        <v>-21412.050216657561</v>
      </c>
      <c r="F172" s="1">
        <f t="shared" si="16"/>
        <v>-21412</v>
      </c>
      <c r="G172" s="1">
        <f t="shared" si="17"/>
        <v>-5.8612623979570344E-3</v>
      </c>
      <c r="I172" s="1">
        <f t="shared" si="20"/>
        <v>-5.8612623979570344E-3</v>
      </c>
      <c r="O172" s="1">
        <f t="shared" ca="1" si="18"/>
        <v>-6.4414348259020293E-3</v>
      </c>
      <c r="Q172" s="88">
        <f t="shared" si="19"/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 t="shared" si="15"/>
        <v>-21395.052197831516</v>
      </c>
      <c r="F173" s="1">
        <f t="shared" si="16"/>
        <v>-21395</v>
      </c>
      <c r="G173" s="1">
        <f t="shared" si="17"/>
        <v>-6.0925040015717968E-3</v>
      </c>
      <c r="I173" s="1">
        <f t="shared" si="20"/>
        <v>-6.0925040015717968E-3</v>
      </c>
      <c r="O173" s="1">
        <f t="shared" ca="1" si="18"/>
        <v>-6.4409748581378806E-3</v>
      </c>
      <c r="Q173" s="88">
        <f t="shared" si="19"/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 t="shared" si="15"/>
        <v>-21395.052197831516</v>
      </c>
      <c r="F174" s="1">
        <f t="shared" si="16"/>
        <v>-21395</v>
      </c>
      <c r="G174" s="1">
        <f t="shared" si="17"/>
        <v>-6.0925040015717968E-3</v>
      </c>
      <c r="I174" s="1">
        <f t="shared" si="20"/>
        <v>-6.0925040015717968E-3</v>
      </c>
      <c r="O174" s="1">
        <f t="shared" ca="1" si="18"/>
        <v>-6.4409748581378806E-3</v>
      </c>
      <c r="Q174" s="88">
        <f t="shared" si="19"/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 t="shared" si="15"/>
        <v>-19910.055924098808</v>
      </c>
      <c r="F175" s="1">
        <f t="shared" si="16"/>
        <v>-19910</v>
      </c>
      <c r="G175" s="1">
        <f t="shared" si="17"/>
        <v>-6.5274320004391484E-3</v>
      </c>
      <c r="I175" s="1">
        <f t="shared" si="20"/>
        <v>-6.5274320004391484E-3</v>
      </c>
      <c r="O175" s="1">
        <f t="shared" ca="1" si="18"/>
        <v>-6.4007953210931893E-3</v>
      </c>
      <c r="Q175" s="88">
        <f t="shared" si="19"/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 t="shared" si="15"/>
        <v>-19748.052124712609</v>
      </c>
      <c r="F176" s="1">
        <f t="shared" si="16"/>
        <v>-19748</v>
      </c>
      <c r="G176" s="1">
        <f t="shared" si="17"/>
        <v>-6.0839696016046219E-3</v>
      </c>
      <c r="I176" s="1">
        <f t="shared" si="20"/>
        <v>-6.0839696016046219E-3</v>
      </c>
      <c r="O176" s="1">
        <f t="shared" ca="1" si="18"/>
        <v>-6.3964120988701323E-3</v>
      </c>
      <c r="Q176" s="88">
        <f t="shared" si="19"/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 t="shared" si="15"/>
        <v>-19559.043408320456</v>
      </c>
      <c r="F177" s="1">
        <f t="shared" si="16"/>
        <v>-19559</v>
      </c>
      <c r="G177" s="1">
        <f t="shared" si="17"/>
        <v>-5.0665968010434881E-3</v>
      </c>
      <c r="I177" s="1">
        <f t="shared" si="20"/>
        <v>-5.0665968010434881E-3</v>
      </c>
      <c r="O177" s="1">
        <f t="shared" ca="1" si="18"/>
        <v>-6.3912983396098993E-3</v>
      </c>
      <c r="Q177" s="88">
        <f t="shared" si="19"/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 t="shared" si="15"/>
        <v>-19423.050690162061</v>
      </c>
      <c r="F178" s="1">
        <f t="shared" si="16"/>
        <v>-19423</v>
      </c>
      <c r="G178" s="1">
        <f t="shared" si="17"/>
        <v>-5.9165295970160514E-3</v>
      </c>
      <c r="I178" s="1">
        <f t="shared" si="20"/>
        <v>-5.9165295970160514E-3</v>
      </c>
      <c r="O178" s="1">
        <f t="shared" ca="1" si="18"/>
        <v>-6.3876185974967147E-3</v>
      </c>
      <c r="Q178" s="88">
        <f t="shared" si="19"/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 t="shared" si="15"/>
        <v>-19396.045773156104</v>
      </c>
      <c r="F179" s="1">
        <f t="shared" si="16"/>
        <v>-19396</v>
      </c>
      <c r="G179" s="1">
        <f t="shared" si="17"/>
        <v>-5.3426191952894442E-3</v>
      </c>
      <c r="I179" s="1">
        <f t="shared" si="20"/>
        <v>-5.3426191952894442E-3</v>
      </c>
      <c r="O179" s="1">
        <f t="shared" ca="1" si="18"/>
        <v>-6.3868880604595387E-3</v>
      </c>
      <c r="Q179" s="88">
        <f t="shared" si="19"/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 t="shared" si="15"/>
        <v>-19389.046084960126</v>
      </c>
      <c r="F180" s="1">
        <f t="shared" si="16"/>
        <v>-19389</v>
      </c>
      <c r="G180" s="1">
        <f t="shared" si="17"/>
        <v>-5.3790128004038706E-3</v>
      </c>
      <c r="I180" s="1">
        <f t="shared" si="20"/>
        <v>-5.3790128004038706E-3</v>
      </c>
      <c r="O180" s="1">
        <f t="shared" ca="1" si="18"/>
        <v>-6.386698661968419E-3</v>
      </c>
      <c r="Q180" s="88">
        <f t="shared" si="19"/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 t="shared" si="15"/>
        <v>-19389.046084960126</v>
      </c>
      <c r="F181" s="1">
        <f t="shared" si="16"/>
        <v>-19389</v>
      </c>
      <c r="G181" s="1">
        <f t="shared" ref="G181:G212" si="21">+C181-(C$7+F181*C$8)</f>
        <v>-5.3790128004038706E-3</v>
      </c>
      <c r="I181" s="1">
        <f t="shared" si="20"/>
        <v>-5.3790128004038706E-3</v>
      </c>
      <c r="O181" s="1">
        <f t="shared" ca="1" si="18"/>
        <v>-6.386698661968419E-3</v>
      </c>
      <c r="Q181" s="88">
        <f t="shared" si="19"/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 t="shared" si="15"/>
        <v>-19388.052249181972</v>
      </c>
      <c r="F182" s="1">
        <f t="shared" si="16"/>
        <v>-19388</v>
      </c>
      <c r="G182" s="1">
        <f t="shared" si="21"/>
        <v>-6.0984976007603109E-3</v>
      </c>
      <c r="H182" s="1">
        <f>+G182</f>
        <v>-6.0984976007603109E-3</v>
      </c>
      <c r="O182" s="1">
        <f t="shared" ca="1" si="18"/>
        <v>-6.3866716050411162E-3</v>
      </c>
      <c r="Q182" s="88">
        <f t="shared" si="19"/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 t="shared" si="15"/>
        <v>-19372.048066134015</v>
      </c>
      <c r="F183" s="1">
        <f t="shared" si="16"/>
        <v>-19372</v>
      </c>
      <c r="G183" s="1">
        <f t="shared" si="21"/>
        <v>-5.6102543967426755E-3</v>
      </c>
      <c r="I183" s="1">
        <f>+G183</f>
        <v>-5.6102543967426755E-3</v>
      </c>
      <c r="O183" s="1">
        <f t="shared" ca="1" si="18"/>
        <v>-6.3862386942042711E-3</v>
      </c>
      <c r="Q183" s="88">
        <f t="shared" si="19"/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 t="shared" si="15"/>
        <v>-19371.037095256299</v>
      </c>
      <c r="F184" s="1">
        <f t="shared" si="16"/>
        <v>-19371</v>
      </c>
      <c r="G184" s="1">
        <f t="shared" si="21"/>
        <v>-4.3297392039676197E-3</v>
      </c>
      <c r="I184" s="1">
        <f>+G184</f>
        <v>-4.3297392039676197E-3</v>
      </c>
      <c r="O184" s="1">
        <f t="shared" ca="1" si="18"/>
        <v>-6.3862116372769683E-3</v>
      </c>
      <c r="Q184" s="88">
        <f t="shared" si="19"/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 t="shared" si="15"/>
        <v>-19347.047955783994</v>
      </c>
      <c r="F185" s="1">
        <f t="shared" si="16"/>
        <v>-19347</v>
      </c>
      <c r="G185" s="1">
        <f t="shared" si="21"/>
        <v>-5.597374401986599E-3</v>
      </c>
      <c r="H185" s="34"/>
      <c r="J185" s="1">
        <f>+G185</f>
        <v>-5.597374401986599E-3</v>
      </c>
      <c r="O185" s="1">
        <f t="shared" ca="1" si="18"/>
        <v>-6.3855622710217008E-3</v>
      </c>
      <c r="Q185" s="88">
        <f t="shared" si="19"/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 t="shared" si="15"/>
        <v>-19346.545897365068</v>
      </c>
      <c r="F186" s="1">
        <f t="shared" si="16"/>
        <v>-19346.5</v>
      </c>
      <c r="G186" s="1">
        <f t="shared" si="21"/>
        <v>-5.3571168027701788E-3</v>
      </c>
      <c r="H186" s="34"/>
      <c r="J186" s="1">
        <f>+G186</f>
        <v>-5.3571168027701788E-3</v>
      </c>
      <c r="O186" s="1">
        <f t="shared" ca="1" si="18"/>
        <v>-6.3855487425580493E-3</v>
      </c>
      <c r="Q186" s="88">
        <f t="shared" si="19"/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 t="shared" si="15"/>
        <v>-19346.048122721</v>
      </c>
      <c r="F187" s="1">
        <f t="shared" si="16"/>
        <v>-19346</v>
      </c>
      <c r="G187" s="1">
        <f t="shared" si="21"/>
        <v>-5.6168592054746114E-3</v>
      </c>
      <c r="H187" s="34"/>
      <c r="J187" s="1">
        <f>+G187</f>
        <v>-5.6168592054746114E-3</v>
      </c>
      <c r="O187" s="1">
        <f t="shared" ca="1" si="18"/>
        <v>-6.3855352140943979E-3</v>
      </c>
      <c r="Q187" s="88">
        <f t="shared" si="19"/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 t="shared" si="15"/>
        <v>-19251.048560145795</v>
      </c>
      <c r="F188" s="1">
        <f t="shared" si="16"/>
        <v>-19251</v>
      </c>
      <c r="G188" s="1">
        <f t="shared" si="21"/>
        <v>-5.6679151966818608E-3</v>
      </c>
      <c r="I188" s="1">
        <f>+G188</f>
        <v>-5.6679151966818608E-3</v>
      </c>
      <c r="O188" s="1">
        <f t="shared" ca="1" si="18"/>
        <v>-6.3829648060006296E-3</v>
      </c>
      <c r="Q188" s="88">
        <f t="shared" si="19"/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 t="shared" si="15"/>
        <v>-19209.050430969728</v>
      </c>
      <c r="F189" s="1">
        <f t="shared" si="16"/>
        <v>-19209</v>
      </c>
      <c r="G189" s="1">
        <f t="shared" si="21"/>
        <v>-5.8862768055405468E-3</v>
      </c>
      <c r="I189" s="1">
        <f>+G189</f>
        <v>-5.8862768055405468E-3</v>
      </c>
      <c r="O189" s="1">
        <f t="shared" ca="1" si="18"/>
        <v>-6.3818284150539114E-3</v>
      </c>
      <c r="Q189" s="88">
        <f t="shared" si="19"/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 t="shared" si="15"/>
        <v>-19208.048027641729</v>
      </c>
      <c r="F190" s="1">
        <f t="shared" si="16"/>
        <v>-19208</v>
      </c>
      <c r="G190" s="1">
        <f t="shared" si="21"/>
        <v>-5.6057616020552814E-3</v>
      </c>
      <c r="I190" s="1">
        <f>+G190</f>
        <v>-5.6057616020552814E-3</v>
      </c>
      <c r="O190" s="1">
        <f t="shared" ca="1" si="18"/>
        <v>-6.3818013581266085E-3</v>
      </c>
      <c r="Q190" s="88">
        <f t="shared" si="19"/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 t="shared" si="15"/>
        <v>-19200.045936117753</v>
      </c>
      <c r="F191" s="1">
        <f t="shared" si="16"/>
        <v>-19200</v>
      </c>
      <c r="G191" s="1">
        <f t="shared" si="21"/>
        <v>-5.3616399964084849E-3</v>
      </c>
      <c r="I191" s="1">
        <f>+G191</f>
        <v>-5.3616399964084849E-3</v>
      </c>
      <c r="O191" s="1">
        <f t="shared" ca="1" si="18"/>
        <v>-6.3815849027081852E-3</v>
      </c>
      <c r="Q191" s="88">
        <f t="shared" si="19"/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 t="shared" si="15"/>
        <v>-19192.043844593838</v>
      </c>
      <c r="F192" s="1">
        <f t="shared" si="16"/>
        <v>-19192</v>
      </c>
      <c r="G192" s="1">
        <f t="shared" si="21"/>
        <v>-5.1175184053136036E-3</v>
      </c>
      <c r="I192" s="1">
        <f>+G192</f>
        <v>-5.1175184053136036E-3</v>
      </c>
      <c r="O192" s="1">
        <f t="shared" ca="1" si="18"/>
        <v>-6.3813684472897626E-3</v>
      </c>
      <c r="Q192" s="88">
        <f t="shared" si="19"/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 t="shared" si="15"/>
        <v>-19175.048396032671</v>
      </c>
      <c r="F193" s="1">
        <f t="shared" si="16"/>
        <v>-19175</v>
      </c>
      <c r="G193" s="1">
        <f t="shared" si="21"/>
        <v>-5.6487600013497286E-3</v>
      </c>
      <c r="H193" s="34"/>
      <c r="J193" s="1">
        <f>+G193</f>
        <v>-5.6487600013497286E-3</v>
      </c>
      <c r="O193" s="1">
        <f t="shared" ca="1" si="18"/>
        <v>-6.3809084795256148E-3</v>
      </c>
      <c r="Q193" s="88">
        <f t="shared" si="19"/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 t="shared" si="15"/>
        <v>-19174.552334898584</v>
      </c>
      <c r="F194" s="1">
        <f t="shared" si="16"/>
        <v>-19174.5</v>
      </c>
      <c r="G194" s="1">
        <f t="shared" si="21"/>
        <v>-6.1085023990017362E-3</v>
      </c>
      <c r="H194" s="34"/>
      <c r="J194" s="1">
        <f>+G194</f>
        <v>-6.1085023990017362E-3</v>
      </c>
      <c r="O194" s="1">
        <f t="shared" ca="1" si="18"/>
        <v>-6.3808949510619634E-3</v>
      </c>
      <c r="Q194" s="88">
        <f t="shared" si="19"/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 t="shared" si="15"/>
        <v>-19150.045715417706</v>
      </c>
      <c r="F195" s="1">
        <f t="shared" si="16"/>
        <v>-19150</v>
      </c>
      <c r="G195" s="1">
        <f t="shared" si="21"/>
        <v>-5.3358799996203743E-3</v>
      </c>
      <c r="I195" s="1">
        <f>+G195</f>
        <v>-5.3358799996203743E-3</v>
      </c>
      <c r="O195" s="1">
        <f t="shared" ca="1" si="18"/>
        <v>-6.3802320563430444E-3</v>
      </c>
      <c r="Q195" s="88">
        <f t="shared" si="19"/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 t="shared" si="15"/>
        <v>-19149.043312089772</v>
      </c>
      <c r="F196" s="1">
        <f t="shared" si="16"/>
        <v>-19149</v>
      </c>
      <c r="G196" s="1">
        <f t="shared" si="21"/>
        <v>-5.0553648034110665E-3</v>
      </c>
      <c r="I196" s="1">
        <f>+G196</f>
        <v>-5.0553648034110665E-3</v>
      </c>
      <c r="O196" s="1">
        <f t="shared" ca="1" si="18"/>
        <v>-6.3802049994157416E-3</v>
      </c>
      <c r="Q196" s="88">
        <f t="shared" si="19"/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 t="shared" si="15"/>
        <v>-19148.049476311618</v>
      </c>
      <c r="F197" s="1">
        <f t="shared" si="16"/>
        <v>-19148</v>
      </c>
      <c r="G197" s="1">
        <f t="shared" si="21"/>
        <v>-5.7748496037675068E-3</v>
      </c>
      <c r="I197" s="1">
        <f>+G197</f>
        <v>-5.7748496037675068E-3</v>
      </c>
      <c r="O197" s="1">
        <f t="shared" ca="1" si="18"/>
        <v>-6.3801779424884388E-3</v>
      </c>
      <c r="Q197" s="88">
        <f t="shared" si="19"/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 t="shared" si="15"/>
        <v>-19140.047384787642</v>
      </c>
      <c r="F198" s="1">
        <f t="shared" si="16"/>
        <v>-19140</v>
      </c>
      <c r="G198" s="1">
        <f t="shared" si="21"/>
        <v>-5.5307279981207103E-3</v>
      </c>
      <c r="I198" s="1">
        <f>+G198</f>
        <v>-5.5307279981207103E-3</v>
      </c>
      <c r="O198" s="1">
        <f t="shared" ca="1" si="18"/>
        <v>-6.3799614870700162E-3</v>
      </c>
      <c r="Q198" s="88">
        <f t="shared" si="19"/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 t="shared" si="15"/>
        <v>-19132.476241019205</v>
      </c>
      <c r="F199" s="1">
        <f t="shared" si="16"/>
        <v>-19132.5</v>
      </c>
      <c r="H199" s="34"/>
      <c r="O199" s="1">
        <f t="shared" ca="1" si="18"/>
        <v>-6.3797585601152451E-3</v>
      </c>
      <c r="Q199" s="88">
        <f t="shared" si="19"/>
        <v>35497.974699999999</v>
      </c>
      <c r="U199" s="1">
        <f>+C199-(C$7+F199*C$8)</f>
        <v>2.7731359950848855E-3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 t="shared" si="15"/>
        <v>-19123.049365961597</v>
      </c>
      <c r="F200" s="1">
        <f t="shared" si="16"/>
        <v>-19123</v>
      </c>
      <c r="G200" s="1">
        <f t="shared" ref="G200:G231" si="22">+C200-(C$7+F200*C$8)</f>
        <v>-5.7619696017354727E-3</v>
      </c>
      <c r="I200" s="1">
        <f t="shared" ref="I200:I230" si="23">+G200</f>
        <v>-5.7619696017354727E-3</v>
      </c>
      <c r="O200" s="1">
        <f t="shared" ca="1" si="18"/>
        <v>-6.3795015193058684E-3</v>
      </c>
      <c r="Q200" s="88">
        <f t="shared" si="19"/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 t="shared" si="15"/>
        <v>-19122.046962633598</v>
      </c>
      <c r="F201" s="1">
        <f t="shared" si="16"/>
        <v>-19122</v>
      </c>
      <c r="G201" s="1">
        <f t="shared" si="22"/>
        <v>-5.4814543982502073E-3</v>
      </c>
      <c r="I201" s="1">
        <f t="shared" si="23"/>
        <v>-5.4814543982502073E-3</v>
      </c>
      <c r="O201" s="1">
        <f t="shared" ca="1" si="18"/>
        <v>-6.3794744623785656E-3</v>
      </c>
      <c r="Q201" s="88">
        <f t="shared" si="19"/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 t="shared" si="15"/>
        <v>-19115.047274437617</v>
      </c>
      <c r="F202" s="1">
        <f t="shared" si="16"/>
        <v>-19115</v>
      </c>
      <c r="G202" s="1">
        <f t="shared" si="22"/>
        <v>-5.5178480033646338E-3</v>
      </c>
      <c r="I202" s="1">
        <f t="shared" si="23"/>
        <v>-5.5178480033646338E-3</v>
      </c>
      <c r="O202" s="1">
        <f t="shared" ca="1" si="18"/>
        <v>-6.3792850638874458E-3</v>
      </c>
      <c r="Q202" s="88">
        <f t="shared" si="19"/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 t="shared" si="15"/>
        <v>-19114.036303559838</v>
      </c>
      <c r="F203" s="1">
        <f t="shared" si="16"/>
        <v>-19114</v>
      </c>
      <c r="G203" s="1">
        <f t="shared" si="22"/>
        <v>-4.2373328033136204E-3</v>
      </c>
      <c r="I203" s="1">
        <f t="shared" si="23"/>
        <v>-4.2373328033136204E-3</v>
      </c>
      <c r="O203" s="1">
        <f t="shared" ca="1" si="18"/>
        <v>-6.379258006960143E-3</v>
      </c>
      <c r="Q203" s="88">
        <f t="shared" si="19"/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 t="shared" si="15"/>
        <v>-19107.053750463423</v>
      </c>
      <c r="F204" s="1">
        <f t="shared" si="16"/>
        <v>-19107</v>
      </c>
      <c r="G204" s="1">
        <f t="shared" si="22"/>
        <v>-6.2737264015595429E-3</v>
      </c>
      <c r="I204" s="1">
        <f t="shared" si="23"/>
        <v>-6.2737264015595429E-3</v>
      </c>
      <c r="O204" s="1">
        <f t="shared" ca="1" si="18"/>
        <v>-6.3790686084690233E-3</v>
      </c>
      <c r="Q204" s="88">
        <f t="shared" si="19"/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 t="shared" si="15"/>
        <v>-19105.031808707925</v>
      </c>
      <c r="F205" s="1">
        <f t="shared" si="16"/>
        <v>-19105</v>
      </c>
      <c r="G205" s="1">
        <f t="shared" si="22"/>
        <v>-3.7126960014575161E-3</v>
      </c>
      <c r="I205" s="1">
        <f t="shared" si="23"/>
        <v>-3.7126960014575161E-3</v>
      </c>
      <c r="O205" s="1">
        <f t="shared" ca="1" si="18"/>
        <v>-6.3790144946144177E-3</v>
      </c>
      <c r="Q205" s="88">
        <f t="shared" si="19"/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 t="shared" si="15"/>
        <v>-19097.046852283576</v>
      </c>
      <c r="F206" s="1">
        <f t="shared" si="16"/>
        <v>-19097</v>
      </c>
      <c r="G206" s="1">
        <f t="shared" si="22"/>
        <v>-5.4685744034941308E-3</v>
      </c>
      <c r="I206" s="1">
        <f t="shared" si="23"/>
        <v>-5.4685744034941308E-3</v>
      </c>
      <c r="O206" s="1">
        <f t="shared" ca="1" si="18"/>
        <v>-6.3787980391959952E-3</v>
      </c>
      <c r="Q206" s="88">
        <f t="shared" si="19"/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 t="shared" si="15"/>
        <v>-19090.047164087533</v>
      </c>
      <c r="F207" s="1">
        <f t="shared" si="16"/>
        <v>-19090</v>
      </c>
      <c r="G207" s="1">
        <f t="shared" si="22"/>
        <v>-5.5049680013325997E-3</v>
      </c>
      <c r="I207" s="1">
        <f t="shared" si="23"/>
        <v>-5.5049680013325997E-3</v>
      </c>
      <c r="O207" s="1">
        <f t="shared" ca="1" si="18"/>
        <v>-6.3786086407048755E-3</v>
      </c>
      <c r="Q207" s="88">
        <f t="shared" si="19"/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 t="shared" si="15"/>
        <v>-19064.044650409574</v>
      </c>
      <c r="F208" s="1">
        <f t="shared" si="16"/>
        <v>-19064</v>
      </c>
      <c r="G208" s="1">
        <f t="shared" si="22"/>
        <v>-5.2115728030912578E-3</v>
      </c>
      <c r="I208" s="1">
        <f t="shared" si="23"/>
        <v>-5.2115728030912578E-3</v>
      </c>
      <c r="O208" s="1">
        <f t="shared" ca="1" si="18"/>
        <v>-6.3779051605950014E-3</v>
      </c>
      <c r="Q208" s="88">
        <f t="shared" si="19"/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 t="shared" si="15"/>
        <v>-19056.051126435443</v>
      </c>
      <c r="F209" s="1">
        <f t="shared" si="16"/>
        <v>-19056</v>
      </c>
      <c r="G209" s="1">
        <f t="shared" si="22"/>
        <v>-5.9674512012861669E-3</v>
      </c>
      <c r="I209" s="1">
        <f t="shared" si="23"/>
        <v>-5.9674512012861669E-3</v>
      </c>
      <c r="O209" s="1">
        <f t="shared" ca="1" si="18"/>
        <v>-6.3776887051765789E-3</v>
      </c>
      <c r="Q209" s="88">
        <f t="shared" si="19"/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 t="shared" si="15"/>
        <v>-19055.040155557661</v>
      </c>
      <c r="F210" s="1">
        <f t="shared" si="16"/>
        <v>-19055</v>
      </c>
      <c r="G210" s="1">
        <f t="shared" si="22"/>
        <v>-4.6869360012351535E-3</v>
      </c>
      <c r="I210" s="1">
        <f t="shared" si="23"/>
        <v>-4.6869360012351535E-3</v>
      </c>
      <c r="O210" s="1">
        <f t="shared" ca="1" si="18"/>
        <v>-6.3776616482492761E-3</v>
      </c>
      <c r="Q210" s="88">
        <f t="shared" si="19"/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 t="shared" si="15"/>
        <v>-19054.037752229728</v>
      </c>
      <c r="F211" s="1">
        <f t="shared" si="16"/>
        <v>-19054</v>
      </c>
      <c r="G211" s="1">
        <f t="shared" si="22"/>
        <v>-4.4064208050258458E-3</v>
      </c>
      <c r="I211" s="1">
        <f t="shared" si="23"/>
        <v>-4.4064208050258458E-3</v>
      </c>
      <c r="O211" s="1">
        <f t="shared" ca="1" si="18"/>
        <v>-6.3776345913219732E-3</v>
      </c>
      <c r="Q211" s="88">
        <f t="shared" si="19"/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 t="shared" si="15"/>
        <v>-19028.052373651335</v>
      </c>
      <c r="F212" s="1">
        <f t="shared" si="16"/>
        <v>-19028</v>
      </c>
      <c r="G212" s="1">
        <f t="shared" si="22"/>
        <v>-6.1130255999159999E-3</v>
      </c>
      <c r="I212" s="1">
        <f t="shared" si="23"/>
        <v>-6.1130255999159999E-3</v>
      </c>
      <c r="O212" s="1">
        <f t="shared" ca="1" si="18"/>
        <v>-6.3769311112121E-3</v>
      </c>
      <c r="Q212" s="88">
        <f t="shared" si="19"/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 t="shared" ref="E213:E276" si="24">+(C213-C$7)/C$8</f>
        <v>-19012.039623053595</v>
      </c>
      <c r="F213" s="1">
        <f t="shared" ref="F213:F276" si="25">ROUND(2*E213,0)/2</f>
        <v>-19012</v>
      </c>
      <c r="G213" s="1">
        <f t="shared" si="22"/>
        <v>-4.6247823993326165E-3</v>
      </c>
      <c r="I213" s="1">
        <f t="shared" si="23"/>
        <v>-4.6247823993326165E-3</v>
      </c>
      <c r="O213" s="1">
        <f t="shared" ref="O213:O276" ca="1" si="26">+C$11+C$12*F213</f>
        <v>-6.376498200375255E-3</v>
      </c>
      <c r="Q213" s="88">
        <f t="shared" ref="Q213:Q276" si="27"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 t="shared" si="24"/>
        <v>-18960.043163247399</v>
      </c>
      <c r="F214" s="1">
        <f t="shared" si="25"/>
        <v>-18960</v>
      </c>
      <c r="G214" s="1">
        <f t="shared" si="22"/>
        <v>-5.0379919994156808E-3</v>
      </c>
      <c r="I214" s="1">
        <f t="shared" si="23"/>
        <v>-5.0379919994156808E-3</v>
      </c>
      <c r="O214" s="1">
        <f t="shared" ca="1" si="26"/>
        <v>-6.3750912401555086E-3</v>
      </c>
      <c r="Q214" s="88">
        <f t="shared" si="27"/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 t="shared" si="24"/>
        <v>-18944.047547749291</v>
      </c>
      <c r="F215" s="1">
        <f t="shared" si="25"/>
        <v>-18944</v>
      </c>
      <c r="G215" s="1">
        <f t="shared" si="22"/>
        <v>-5.549748799239751E-3</v>
      </c>
      <c r="I215" s="1">
        <f t="shared" si="23"/>
        <v>-5.549748799239751E-3</v>
      </c>
      <c r="O215" s="1">
        <f t="shared" ca="1" si="26"/>
        <v>-6.3746583293186627E-3</v>
      </c>
      <c r="Q215" s="88">
        <f t="shared" si="27"/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 t="shared" si="24"/>
        <v>-18943.045144421354</v>
      </c>
      <c r="F216" s="1">
        <f t="shared" si="25"/>
        <v>-18943</v>
      </c>
      <c r="G216" s="1">
        <f t="shared" si="22"/>
        <v>-5.2692336030304432E-3</v>
      </c>
      <c r="I216" s="1">
        <f t="shared" si="23"/>
        <v>-5.2692336030304432E-3</v>
      </c>
      <c r="O216" s="1">
        <f t="shared" ca="1" si="26"/>
        <v>-6.3746312723913599E-3</v>
      </c>
      <c r="Q216" s="88">
        <f t="shared" si="27"/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 t="shared" si="24"/>
        <v>-18935.051620447222</v>
      </c>
      <c r="F217" s="1">
        <f t="shared" si="25"/>
        <v>-18935</v>
      </c>
      <c r="G217" s="1">
        <f t="shared" si="22"/>
        <v>-6.0251120012253523E-3</v>
      </c>
      <c r="I217" s="1">
        <f t="shared" si="23"/>
        <v>-6.0251120012253523E-3</v>
      </c>
      <c r="O217" s="1">
        <f t="shared" ca="1" si="26"/>
        <v>-6.3744148169729373E-3</v>
      </c>
      <c r="Q217" s="88">
        <f t="shared" si="27"/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 t="shared" si="24"/>
        <v>-18935.051620447222</v>
      </c>
      <c r="F218" s="1">
        <f t="shared" si="25"/>
        <v>-18935</v>
      </c>
      <c r="G218" s="1">
        <f t="shared" si="22"/>
        <v>-6.0251120012253523E-3</v>
      </c>
      <c r="I218" s="1">
        <f t="shared" si="23"/>
        <v>-6.0251120012253523E-3</v>
      </c>
      <c r="O218" s="1">
        <f t="shared" ca="1" si="26"/>
        <v>-6.3744148169729373E-3</v>
      </c>
      <c r="Q218" s="88">
        <f t="shared" si="27"/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 t="shared" si="24"/>
        <v>-18928.051932251179</v>
      </c>
      <c r="F219" s="1">
        <f t="shared" si="25"/>
        <v>-18928</v>
      </c>
      <c r="G219" s="1">
        <f t="shared" si="22"/>
        <v>-6.0615055990638211E-3</v>
      </c>
      <c r="I219" s="1">
        <f t="shared" si="23"/>
        <v>-6.0615055990638211E-3</v>
      </c>
      <c r="O219" s="1">
        <f t="shared" ca="1" si="26"/>
        <v>-6.3742254184818176E-3</v>
      </c>
      <c r="Q219" s="88">
        <f t="shared" si="27"/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 t="shared" si="24"/>
        <v>-18927.040961373401</v>
      </c>
      <c r="F220" s="1">
        <f t="shared" si="25"/>
        <v>-18927</v>
      </c>
      <c r="G220" s="1">
        <f t="shared" si="22"/>
        <v>-4.7809903990128078E-3</v>
      </c>
      <c r="I220" s="1">
        <f t="shared" si="23"/>
        <v>-4.7809903990128078E-3</v>
      </c>
      <c r="O220" s="1">
        <f t="shared" ca="1" si="26"/>
        <v>-6.3741983615545148E-3</v>
      </c>
      <c r="Q220" s="88">
        <f t="shared" si="27"/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 t="shared" si="24"/>
        <v>-18919.047437399266</v>
      </c>
      <c r="F221" s="1">
        <f t="shared" si="25"/>
        <v>-18919</v>
      </c>
      <c r="G221" s="1">
        <f t="shared" si="22"/>
        <v>-5.5368688044836745E-3</v>
      </c>
      <c r="I221" s="1">
        <f t="shared" si="23"/>
        <v>-5.5368688044836745E-3</v>
      </c>
      <c r="O221" s="1">
        <f t="shared" ca="1" si="26"/>
        <v>-6.3739819061360923E-3</v>
      </c>
      <c r="Q221" s="88">
        <f t="shared" si="27"/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 t="shared" si="24"/>
        <v>-18884.048996419177</v>
      </c>
      <c r="F222" s="1">
        <f t="shared" si="25"/>
        <v>-18884</v>
      </c>
      <c r="G222" s="1">
        <f t="shared" si="22"/>
        <v>-5.7188368009519763E-3</v>
      </c>
      <c r="I222" s="1">
        <f t="shared" si="23"/>
        <v>-5.7188368009519763E-3</v>
      </c>
      <c r="O222" s="1">
        <f t="shared" ca="1" si="26"/>
        <v>-6.3730349136804938E-3</v>
      </c>
      <c r="Q222" s="88">
        <f t="shared" si="27"/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 t="shared" si="24"/>
        <v>-18876.0469048952</v>
      </c>
      <c r="F223" s="1">
        <f t="shared" si="25"/>
        <v>-18876</v>
      </c>
      <c r="G223" s="1">
        <f t="shared" si="22"/>
        <v>-5.4747152025811374E-3</v>
      </c>
      <c r="I223" s="1">
        <f t="shared" si="23"/>
        <v>-5.4747152025811374E-3</v>
      </c>
      <c r="O223" s="1">
        <f t="shared" ca="1" si="26"/>
        <v>-6.3728184582620712E-3</v>
      </c>
      <c r="Q223" s="88">
        <f t="shared" si="27"/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 t="shared" si="24"/>
        <v>-18868.044813371223</v>
      </c>
      <c r="F224" s="1">
        <f t="shared" si="25"/>
        <v>-18868</v>
      </c>
      <c r="G224" s="1">
        <f t="shared" si="22"/>
        <v>-5.2305936042102985E-3</v>
      </c>
      <c r="I224" s="1">
        <f t="shared" si="23"/>
        <v>-5.2305936042102985E-3</v>
      </c>
      <c r="O224" s="1">
        <f t="shared" ca="1" si="26"/>
        <v>-6.3726020028436487E-3</v>
      </c>
      <c r="Q224" s="88">
        <f t="shared" si="27"/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 t="shared" si="24"/>
        <v>-18866.048574265136</v>
      </c>
      <c r="F225" s="1">
        <f t="shared" si="25"/>
        <v>-18866</v>
      </c>
      <c r="G225" s="1">
        <f t="shared" si="22"/>
        <v>-5.6695632010814734E-3</v>
      </c>
      <c r="I225" s="1">
        <f t="shared" si="23"/>
        <v>-5.6695632010814734E-3</v>
      </c>
      <c r="O225" s="1">
        <f t="shared" ca="1" si="26"/>
        <v>-6.3725478889890431E-3</v>
      </c>
      <c r="Q225" s="88">
        <f t="shared" si="27"/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 t="shared" si="24"/>
        <v>-18858.046482741156</v>
      </c>
      <c r="F226" s="1">
        <f t="shared" si="25"/>
        <v>-18858</v>
      </c>
      <c r="G226" s="1">
        <f t="shared" si="22"/>
        <v>-5.4254416027106345E-3</v>
      </c>
      <c r="I226" s="1">
        <f t="shared" si="23"/>
        <v>-5.4254416027106345E-3</v>
      </c>
      <c r="O226" s="1">
        <f t="shared" ca="1" si="26"/>
        <v>-6.3723314335706206E-3</v>
      </c>
      <c r="Q226" s="88">
        <f t="shared" si="27"/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 t="shared" si="24"/>
        <v>-18851.063929644741</v>
      </c>
      <c r="F227" s="1">
        <f t="shared" si="25"/>
        <v>-18851</v>
      </c>
      <c r="G227" s="1">
        <f t="shared" si="22"/>
        <v>-7.4618352009565569E-3</v>
      </c>
      <c r="I227" s="1">
        <f t="shared" si="23"/>
        <v>-7.4618352009565569E-3</v>
      </c>
      <c r="O227" s="1">
        <f t="shared" ca="1" si="26"/>
        <v>-6.3721420350795008E-3</v>
      </c>
      <c r="Q227" s="88">
        <f t="shared" si="27"/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 t="shared" si="24"/>
        <v>-18849.033420339463</v>
      </c>
      <c r="F228" s="1">
        <f t="shared" si="25"/>
        <v>-18849</v>
      </c>
      <c r="G228" s="1">
        <f t="shared" si="22"/>
        <v>-3.9008048042887822E-3</v>
      </c>
      <c r="I228" s="1">
        <f t="shared" si="23"/>
        <v>-3.9008048042887822E-3</v>
      </c>
      <c r="O228" s="1">
        <f t="shared" ca="1" si="26"/>
        <v>-6.3720879212248952E-3</v>
      </c>
      <c r="Q228" s="88">
        <f t="shared" si="27"/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 t="shared" si="24"/>
        <v>-18832.05253661298</v>
      </c>
      <c r="F229" s="1">
        <f t="shared" si="25"/>
        <v>-18832</v>
      </c>
      <c r="G229" s="1">
        <f t="shared" si="22"/>
        <v>-6.1320464010350406E-3</v>
      </c>
      <c r="I229" s="1">
        <f t="shared" si="23"/>
        <v>-6.1320464010350406E-3</v>
      </c>
      <c r="O229" s="1">
        <f t="shared" ca="1" si="26"/>
        <v>-6.3716279534607474E-3</v>
      </c>
      <c r="Q229" s="88">
        <f t="shared" si="27"/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 t="shared" si="24"/>
        <v>-18825.052848416937</v>
      </c>
      <c r="F230" s="1">
        <f t="shared" si="25"/>
        <v>-18825</v>
      </c>
      <c r="G230" s="1">
        <f t="shared" si="22"/>
        <v>-6.1684399988735095E-3</v>
      </c>
      <c r="I230" s="1">
        <f t="shared" si="23"/>
        <v>-6.1684399988735095E-3</v>
      </c>
      <c r="O230" s="1">
        <f t="shared" ca="1" si="26"/>
        <v>-6.3714385549696276E-3</v>
      </c>
      <c r="Q230" s="88">
        <f t="shared" si="27"/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 t="shared" si="24"/>
        <v>-18824.047018069105</v>
      </c>
      <c r="F231" s="1">
        <f t="shared" si="25"/>
        <v>-18824</v>
      </c>
      <c r="G231" s="1">
        <f t="shared" si="22"/>
        <v>-5.4879247982171364E-3</v>
      </c>
      <c r="H231" s="32"/>
      <c r="J231" s="1">
        <f>+G231</f>
        <v>-5.4879247982171364E-3</v>
      </c>
      <c r="O231" s="1">
        <f t="shared" ca="1" si="26"/>
        <v>-6.3714114980423248E-3</v>
      </c>
      <c r="Q231" s="88">
        <f t="shared" si="27"/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 t="shared" si="24"/>
        <v>-18816.168299262412</v>
      </c>
      <c r="F232" s="1">
        <f t="shared" si="25"/>
        <v>-18816</v>
      </c>
      <c r="O232" s="1">
        <f t="shared" ca="1" si="26"/>
        <v>-6.3711950426239014E-3</v>
      </c>
      <c r="Q232" s="88">
        <f t="shared" si="27"/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 t="shared" si="24"/>
        <v>-18799.033199639354</v>
      </c>
      <c r="F233" s="1">
        <f t="shared" si="25"/>
        <v>-18799</v>
      </c>
      <c r="G233" s="1">
        <f t="shared" ref="G233:G264" si="28">+C233-(C$7+F233*C$8)</f>
        <v>-3.875044800224714E-3</v>
      </c>
      <c r="H233" s="1">
        <f>+G233</f>
        <v>-3.875044800224714E-3</v>
      </c>
      <c r="O233" s="1">
        <f t="shared" ca="1" si="26"/>
        <v>-6.3707350748597536E-3</v>
      </c>
      <c r="Q233" s="88">
        <f t="shared" si="27"/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 t="shared" si="24"/>
        <v>-18798.056498960828</v>
      </c>
      <c r="F234" s="1">
        <f t="shared" si="25"/>
        <v>-18798</v>
      </c>
      <c r="G234" s="1">
        <f t="shared" si="28"/>
        <v>-6.5945296009886079E-3</v>
      </c>
      <c r="I234" s="1">
        <f t="shared" ref="I234:I248" si="29">+G234</f>
        <v>-6.5945296009886079E-3</v>
      </c>
      <c r="O234" s="1">
        <f t="shared" ca="1" si="26"/>
        <v>-6.3707080179324508E-3</v>
      </c>
      <c r="Q234" s="88">
        <f t="shared" si="27"/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 t="shared" si="24"/>
        <v>-18791.048243215002</v>
      </c>
      <c r="F235" s="1">
        <f t="shared" si="25"/>
        <v>-18791</v>
      </c>
      <c r="G235" s="1">
        <f t="shared" si="28"/>
        <v>-5.6309232022613287E-3</v>
      </c>
      <c r="I235" s="1">
        <f t="shared" si="29"/>
        <v>-5.6309232022613287E-3</v>
      </c>
      <c r="O235" s="1">
        <f t="shared" ca="1" si="26"/>
        <v>-6.3705186194413311E-3</v>
      </c>
      <c r="Q235" s="88">
        <f t="shared" si="27"/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 t="shared" si="24"/>
        <v>-18790.054407436852</v>
      </c>
      <c r="F236" s="1">
        <f t="shared" si="25"/>
        <v>-18790</v>
      </c>
      <c r="G236" s="1">
        <f t="shared" si="28"/>
        <v>-6.3504079953418113E-3</v>
      </c>
      <c r="I236" s="1">
        <f t="shared" si="29"/>
        <v>-6.3504079953418113E-3</v>
      </c>
      <c r="O236" s="1">
        <f t="shared" ca="1" si="26"/>
        <v>-6.3704915625140282E-3</v>
      </c>
      <c r="Q236" s="88">
        <f t="shared" si="27"/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 t="shared" si="24"/>
        <v>-18782.043748363092</v>
      </c>
      <c r="F237" s="1">
        <f t="shared" si="25"/>
        <v>-18782</v>
      </c>
      <c r="G237" s="1">
        <f t="shared" si="28"/>
        <v>-5.1062864004052244E-3</v>
      </c>
      <c r="I237" s="1">
        <f t="shared" si="29"/>
        <v>-5.1062864004052244E-3</v>
      </c>
      <c r="O237" s="1">
        <f t="shared" ca="1" si="26"/>
        <v>-6.3702751070956057E-3</v>
      </c>
      <c r="Q237" s="88">
        <f t="shared" si="27"/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 t="shared" si="24"/>
        <v>-18781.041345035155</v>
      </c>
      <c r="F238" s="1">
        <f t="shared" si="25"/>
        <v>-18781</v>
      </c>
      <c r="G238" s="1">
        <f t="shared" si="28"/>
        <v>-4.8257712041959167E-3</v>
      </c>
      <c r="I238" s="1">
        <f t="shared" si="29"/>
        <v>-4.8257712041959167E-3</v>
      </c>
      <c r="O238" s="1">
        <f t="shared" ca="1" si="26"/>
        <v>-6.3702480501683029E-3</v>
      </c>
      <c r="Q238" s="88">
        <f t="shared" si="27"/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 t="shared" si="24"/>
        <v>-18739.051783408868</v>
      </c>
      <c r="F239" s="1">
        <f t="shared" si="25"/>
        <v>-18739</v>
      </c>
      <c r="G239" s="1">
        <f t="shared" si="28"/>
        <v>-6.044132802344393E-3</v>
      </c>
      <c r="I239" s="1">
        <f t="shared" si="29"/>
        <v>-6.044132802344393E-3</v>
      </c>
      <c r="O239" s="1">
        <f t="shared" ca="1" si="26"/>
        <v>-6.3691116592215847E-3</v>
      </c>
      <c r="Q239" s="88">
        <f t="shared" si="27"/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 t="shared" si="24"/>
        <v>-18670.048737226782</v>
      </c>
      <c r="F240" s="1">
        <f t="shared" si="25"/>
        <v>-18670</v>
      </c>
      <c r="G240" s="1">
        <f t="shared" si="28"/>
        <v>-5.6885840022005141E-3</v>
      </c>
      <c r="I240" s="1">
        <f t="shared" si="29"/>
        <v>-5.6885840022005141E-3</v>
      </c>
      <c r="O240" s="1">
        <f t="shared" ca="1" si="26"/>
        <v>-6.3672447312376895E-3</v>
      </c>
      <c r="Q240" s="88">
        <f t="shared" si="27"/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 t="shared" si="24"/>
        <v>-18669.054901448631</v>
      </c>
      <c r="F241" s="1">
        <f t="shared" si="25"/>
        <v>-18669</v>
      </c>
      <c r="G241" s="1">
        <f t="shared" si="28"/>
        <v>-6.4080688025569543E-3</v>
      </c>
      <c r="I241" s="1">
        <f t="shared" si="29"/>
        <v>-6.4080688025569543E-3</v>
      </c>
      <c r="O241" s="1">
        <f t="shared" ca="1" si="26"/>
        <v>-6.3672176743103867E-3</v>
      </c>
      <c r="Q241" s="88">
        <f t="shared" si="27"/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 t="shared" si="24"/>
        <v>-18662.05521325265</v>
      </c>
      <c r="F242" s="1">
        <f t="shared" si="25"/>
        <v>-18662</v>
      </c>
      <c r="G242" s="1">
        <f t="shared" si="28"/>
        <v>-6.4444624003954232E-3</v>
      </c>
      <c r="I242" s="1">
        <f t="shared" si="29"/>
        <v>-6.4444624003954232E-3</v>
      </c>
      <c r="O242" s="1">
        <f t="shared" ca="1" si="26"/>
        <v>-6.367028275819267E-3</v>
      </c>
      <c r="Q242" s="88">
        <f t="shared" si="27"/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 t="shared" si="24"/>
        <v>-18661.052809924651</v>
      </c>
      <c r="F243" s="1">
        <f t="shared" si="25"/>
        <v>-18661</v>
      </c>
      <c r="G243" s="1">
        <f t="shared" si="28"/>
        <v>-6.1639471969101578E-3</v>
      </c>
      <c r="I243" s="1">
        <f t="shared" si="29"/>
        <v>-6.1639471969101578E-3</v>
      </c>
      <c r="O243" s="1">
        <f t="shared" ca="1" si="26"/>
        <v>-6.3670012188919642E-3</v>
      </c>
      <c r="Q243" s="88">
        <f t="shared" si="27"/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 t="shared" si="24"/>
        <v>-18611.052589224608</v>
      </c>
      <c r="F244" s="1">
        <f t="shared" si="25"/>
        <v>-18611</v>
      </c>
      <c r="G244" s="1">
        <f t="shared" si="28"/>
        <v>-6.1381872001220472E-3</v>
      </c>
      <c r="I244" s="1">
        <f t="shared" si="29"/>
        <v>-6.1381872001220472E-3</v>
      </c>
      <c r="O244" s="1">
        <f t="shared" ca="1" si="26"/>
        <v>-6.3656483725268234E-3</v>
      </c>
      <c r="Q244" s="88">
        <f t="shared" si="27"/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 t="shared" si="24"/>
        <v>-18610.050185896671</v>
      </c>
      <c r="F245" s="1">
        <f t="shared" si="25"/>
        <v>-18610</v>
      </c>
      <c r="G245" s="1">
        <f t="shared" si="28"/>
        <v>-5.8576720039127395E-3</v>
      </c>
      <c r="I245" s="1">
        <f t="shared" si="29"/>
        <v>-5.8576720039127395E-3</v>
      </c>
      <c r="O245" s="1">
        <f t="shared" ca="1" si="26"/>
        <v>-6.3656213155995206E-3</v>
      </c>
      <c r="Q245" s="88">
        <f t="shared" si="27"/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 t="shared" si="24"/>
        <v>-18593.026464421157</v>
      </c>
      <c r="F246" s="1">
        <f t="shared" si="25"/>
        <v>-18593</v>
      </c>
      <c r="G246" s="1">
        <f t="shared" si="28"/>
        <v>-3.0889136032783426E-3</v>
      </c>
      <c r="I246" s="1">
        <f t="shared" si="29"/>
        <v>-3.0889136032783426E-3</v>
      </c>
      <c r="O246" s="1">
        <f t="shared" ca="1" si="26"/>
        <v>-6.3651613478353727E-3</v>
      </c>
      <c r="Q246" s="88">
        <f t="shared" si="27"/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 t="shared" si="24"/>
        <v>-18568.052056720542</v>
      </c>
      <c r="F247" s="1">
        <f t="shared" si="25"/>
        <v>-18568</v>
      </c>
      <c r="G247" s="1">
        <f t="shared" si="28"/>
        <v>-6.0760335982195102E-3</v>
      </c>
      <c r="I247" s="1">
        <f t="shared" si="29"/>
        <v>-6.0760335982195102E-3</v>
      </c>
      <c r="O247" s="1">
        <f t="shared" ca="1" si="26"/>
        <v>-6.3644849246528015E-3</v>
      </c>
      <c r="Q247" s="88">
        <f t="shared" si="27"/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 t="shared" si="24"/>
        <v>-18558.036590990847</v>
      </c>
      <c r="F248" s="1">
        <f t="shared" si="25"/>
        <v>-18558</v>
      </c>
      <c r="G248" s="1">
        <f t="shared" si="28"/>
        <v>-4.2708816035883501E-3</v>
      </c>
      <c r="I248" s="1">
        <f t="shared" si="29"/>
        <v>-4.2708816035883501E-3</v>
      </c>
      <c r="O248" s="1">
        <f t="shared" ca="1" si="26"/>
        <v>-6.3642143553797733E-3</v>
      </c>
      <c r="Q248" s="88">
        <f t="shared" si="27"/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 t="shared" si="24"/>
        <v>-18465.046118846501</v>
      </c>
      <c r="F249" s="1">
        <f t="shared" si="25"/>
        <v>-18465</v>
      </c>
      <c r="G249" s="1">
        <f t="shared" si="28"/>
        <v>-5.3829680036869831E-3</v>
      </c>
      <c r="H249" s="32"/>
      <c r="J249" s="1">
        <f>+G249</f>
        <v>-5.3829680036869831E-3</v>
      </c>
      <c r="O249" s="1">
        <f t="shared" ca="1" si="26"/>
        <v>-6.3616980611406106E-3</v>
      </c>
      <c r="Q249" s="88">
        <f t="shared" si="27"/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 t="shared" si="24"/>
        <v>-18465.044405336517</v>
      </c>
      <c r="F250" s="1">
        <f t="shared" si="25"/>
        <v>-18465</v>
      </c>
      <c r="G250" s="1">
        <f t="shared" si="28"/>
        <v>-5.1829680014634505E-3</v>
      </c>
      <c r="I250" s="1">
        <f>+G250</f>
        <v>-5.1829680014634505E-3</v>
      </c>
      <c r="O250" s="1">
        <f t="shared" ca="1" si="26"/>
        <v>-6.3616980611406106E-3</v>
      </c>
      <c r="Q250" s="88">
        <f t="shared" si="27"/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 t="shared" si="24"/>
        <v>-18439.050459208342</v>
      </c>
      <c r="F251" s="1">
        <f t="shared" si="25"/>
        <v>-18439</v>
      </c>
      <c r="G251" s="1">
        <f t="shared" si="28"/>
        <v>-5.8895727997878566E-3</v>
      </c>
      <c r="I251" s="1">
        <f>+G251</f>
        <v>-5.8895727997878566E-3</v>
      </c>
      <c r="O251" s="1">
        <f t="shared" ca="1" si="26"/>
        <v>-6.3609945810307374E-3</v>
      </c>
      <c r="Q251" s="88">
        <f t="shared" si="27"/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 t="shared" si="24"/>
        <v>-18422.043872832452</v>
      </c>
      <c r="F252" s="1">
        <f t="shared" si="25"/>
        <v>-18422</v>
      </c>
      <c r="G252" s="1">
        <f t="shared" si="28"/>
        <v>-5.1208143995609134E-3</v>
      </c>
      <c r="I252" s="1">
        <f>+G252</f>
        <v>-5.1208143995609134E-3</v>
      </c>
      <c r="O252" s="1">
        <f t="shared" ca="1" si="26"/>
        <v>-6.3605346132665896E-3</v>
      </c>
      <c r="Q252" s="88">
        <f t="shared" si="27"/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 t="shared" si="24"/>
        <v>-18379.045910593326</v>
      </c>
      <c r="F253" s="1">
        <f t="shared" si="25"/>
        <v>-18379</v>
      </c>
      <c r="G253" s="1">
        <f t="shared" si="28"/>
        <v>-5.3586607973556966E-3</v>
      </c>
      <c r="H253" s="32"/>
      <c r="J253" s="1">
        <f>+G253</f>
        <v>-5.3586607973556966E-3</v>
      </c>
      <c r="O253" s="1">
        <f t="shared" ca="1" si="26"/>
        <v>-6.3593711653925685E-3</v>
      </c>
      <c r="Q253" s="88">
        <f t="shared" si="27"/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 t="shared" si="24"/>
        <v>-18379.043340328386</v>
      </c>
      <c r="F254" s="1">
        <f t="shared" si="25"/>
        <v>-18379</v>
      </c>
      <c r="G254" s="1">
        <f t="shared" si="28"/>
        <v>-5.0586607976583764E-3</v>
      </c>
      <c r="I254" s="1">
        <f t="shared" ref="I254:I285" si="30">+G254</f>
        <v>-5.0586607976583764E-3</v>
      </c>
      <c r="O254" s="1">
        <f t="shared" ca="1" si="26"/>
        <v>-6.3593711653925685E-3</v>
      </c>
      <c r="Q254" s="88">
        <f t="shared" si="27"/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 t="shared" si="24"/>
        <v>-18371.058383904037</v>
      </c>
      <c r="F255" s="1">
        <f t="shared" si="25"/>
        <v>-18371</v>
      </c>
      <c r="G255" s="1">
        <f t="shared" si="28"/>
        <v>-6.8145391996949911E-3</v>
      </c>
      <c r="I255" s="1">
        <f t="shared" si="30"/>
        <v>-6.8145391996949911E-3</v>
      </c>
      <c r="O255" s="1">
        <f t="shared" ca="1" si="26"/>
        <v>-6.359154709974146E-3</v>
      </c>
      <c r="Q255" s="88">
        <f t="shared" si="27"/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 t="shared" si="24"/>
        <v>-18370.047413026317</v>
      </c>
      <c r="F256" s="1">
        <f t="shared" si="25"/>
        <v>-18370</v>
      </c>
      <c r="G256" s="1">
        <f t="shared" si="28"/>
        <v>-5.5340240069199353E-3</v>
      </c>
      <c r="I256" s="1">
        <f t="shared" si="30"/>
        <v>-5.5340240069199353E-3</v>
      </c>
      <c r="O256" s="1">
        <f t="shared" ca="1" si="26"/>
        <v>-6.3591276530468432E-3</v>
      </c>
      <c r="Q256" s="88">
        <f t="shared" si="27"/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 t="shared" si="24"/>
        <v>-18362.053889052124</v>
      </c>
      <c r="F257" s="1">
        <f t="shared" si="25"/>
        <v>-18362</v>
      </c>
      <c r="G257" s="1">
        <f t="shared" si="28"/>
        <v>-6.2899023978388868E-3</v>
      </c>
      <c r="I257" s="1">
        <f t="shared" si="30"/>
        <v>-6.2899023978388868E-3</v>
      </c>
      <c r="O257" s="1">
        <f t="shared" ca="1" si="26"/>
        <v>-6.3589111976284207E-3</v>
      </c>
      <c r="Q257" s="88">
        <f t="shared" si="27"/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 t="shared" si="24"/>
        <v>-18088.03794342999</v>
      </c>
      <c r="F258" s="1">
        <f t="shared" si="25"/>
        <v>-18088</v>
      </c>
      <c r="G258" s="1">
        <f t="shared" si="28"/>
        <v>-4.4287376003921963E-3</v>
      </c>
      <c r="I258" s="1">
        <f t="shared" si="30"/>
        <v>-4.4287376003921963E-3</v>
      </c>
      <c r="O258" s="1">
        <f t="shared" ca="1" si="26"/>
        <v>-6.3514975995474466E-3</v>
      </c>
      <c r="Q258" s="88">
        <f t="shared" si="27"/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 t="shared" si="24"/>
        <v>-16783.05445878737</v>
      </c>
      <c r="F259" s="1">
        <f t="shared" si="25"/>
        <v>-16783</v>
      </c>
      <c r="G259" s="1">
        <f t="shared" si="28"/>
        <v>-6.356401601806283E-3</v>
      </c>
      <c r="I259" s="1">
        <f t="shared" si="30"/>
        <v>-6.356401601806283E-3</v>
      </c>
      <c r="O259" s="1">
        <f t="shared" ca="1" si="26"/>
        <v>-6.3161883094172639E-3</v>
      </c>
      <c r="Q259" s="88">
        <f t="shared" si="27"/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 t="shared" si="24"/>
        <v>-16766.056439961259</v>
      </c>
      <c r="F260" s="1">
        <f t="shared" si="25"/>
        <v>-16766</v>
      </c>
      <c r="G260" s="1">
        <f t="shared" si="28"/>
        <v>-6.5876431981450878E-3</v>
      </c>
      <c r="I260" s="1">
        <f t="shared" si="30"/>
        <v>-6.5876431981450878E-3</v>
      </c>
      <c r="O260" s="1">
        <f t="shared" ca="1" si="26"/>
        <v>-6.315728341653116E-3</v>
      </c>
      <c r="Q260" s="88">
        <f t="shared" si="27"/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 t="shared" si="24"/>
        <v>-16732.043267209479</v>
      </c>
      <c r="F261" s="1">
        <f t="shared" si="25"/>
        <v>-16732</v>
      </c>
      <c r="G261" s="1">
        <f t="shared" si="28"/>
        <v>-5.0501263976912014E-3</v>
      </c>
      <c r="I261" s="1">
        <f t="shared" si="30"/>
        <v>-5.0501263976912014E-3</v>
      </c>
      <c r="O261" s="1">
        <f t="shared" ca="1" si="26"/>
        <v>-6.3148084061248194E-3</v>
      </c>
      <c r="Q261" s="88">
        <f t="shared" si="27"/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 t="shared" si="24"/>
        <v>-16543.0602534668</v>
      </c>
      <c r="F262" s="1">
        <f t="shared" si="25"/>
        <v>-16543</v>
      </c>
      <c r="G262" s="1">
        <f t="shared" si="28"/>
        <v>-7.0327536013792269E-3</v>
      </c>
      <c r="I262" s="1">
        <f t="shared" si="30"/>
        <v>-7.0327536013792269E-3</v>
      </c>
      <c r="O262" s="1">
        <f t="shared" ca="1" si="26"/>
        <v>-6.3096946468645864E-3</v>
      </c>
      <c r="Q262" s="88">
        <f t="shared" si="27"/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 t="shared" si="24"/>
        <v>-16517.040604689151</v>
      </c>
      <c r="F263" s="1">
        <f t="shared" si="25"/>
        <v>-16517</v>
      </c>
      <c r="G263" s="1">
        <f t="shared" si="28"/>
        <v>-4.7393583954544738E-3</v>
      </c>
      <c r="I263" s="1">
        <f t="shared" si="30"/>
        <v>-4.7393583954544738E-3</v>
      </c>
      <c r="O263" s="1">
        <f t="shared" ca="1" si="26"/>
        <v>-6.3089911667547124E-3</v>
      </c>
      <c r="Q263" s="88">
        <f t="shared" si="27"/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 t="shared" si="24"/>
        <v>-16510.049484042953</v>
      </c>
      <c r="F264" s="1">
        <f t="shared" si="25"/>
        <v>-16510</v>
      </c>
      <c r="G264" s="1">
        <f t="shared" si="28"/>
        <v>-5.7757519971346483E-3</v>
      </c>
      <c r="I264" s="1">
        <f t="shared" si="30"/>
        <v>-5.7757519971346483E-3</v>
      </c>
      <c r="O264" s="1">
        <f t="shared" ca="1" si="26"/>
        <v>-6.3088017682635927E-3</v>
      </c>
      <c r="Q264" s="88">
        <f t="shared" si="27"/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 t="shared" si="24"/>
        <v>-16509.038513165237</v>
      </c>
      <c r="F265" s="1">
        <f t="shared" si="25"/>
        <v>-16509</v>
      </c>
      <c r="G265" s="1">
        <f t="shared" ref="G265:G296" si="31">+C265-(C$7+F265*C$8)</f>
        <v>-4.4952368043595925E-3</v>
      </c>
      <c r="I265" s="1">
        <f t="shared" si="30"/>
        <v>-4.4952368043595925E-3</v>
      </c>
      <c r="O265" s="1">
        <f t="shared" ca="1" si="26"/>
        <v>-6.3087747113362899E-3</v>
      </c>
      <c r="Q265" s="88">
        <f t="shared" si="27"/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 t="shared" si="24"/>
        <v>-16501.03642164126</v>
      </c>
      <c r="F266" s="1">
        <f t="shared" si="25"/>
        <v>-16501</v>
      </c>
      <c r="G266" s="1">
        <f t="shared" si="31"/>
        <v>-4.2511152059887536E-3</v>
      </c>
      <c r="I266" s="1">
        <f t="shared" si="30"/>
        <v>-4.2511152059887536E-3</v>
      </c>
      <c r="O266" s="1">
        <f t="shared" ca="1" si="26"/>
        <v>-6.3085582559178673E-3</v>
      </c>
      <c r="Q266" s="88">
        <f t="shared" si="27"/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 t="shared" si="24"/>
        <v>-16492.031926789346</v>
      </c>
      <c r="F267" s="1">
        <f t="shared" si="25"/>
        <v>-16492</v>
      </c>
      <c r="G267" s="1">
        <f t="shared" si="31"/>
        <v>-3.7264784041326493E-3</v>
      </c>
      <c r="I267" s="1">
        <f t="shared" si="30"/>
        <v>-3.7264784041326493E-3</v>
      </c>
      <c r="O267" s="1">
        <f t="shared" ca="1" si="26"/>
        <v>-6.308314743572142E-3</v>
      </c>
      <c r="Q267" s="88">
        <f t="shared" si="27"/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 t="shared" si="24"/>
        <v>-16484.038402815149</v>
      </c>
      <c r="F268" s="1">
        <f t="shared" si="25"/>
        <v>-16484</v>
      </c>
      <c r="G268" s="1">
        <f t="shared" si="31"/>
        <v>-4.4823568023275584E-3</v>
      </c>
      <c r="I268" s="1">
        <f t="shared" si="30"/>
        <v>-4.4823568023275584E-3</v>
      </c>
      <c r="O268" s="1">
        <f t="shared" ca="1" si="26"/>
        <v>-6.3080982881537195E-3</v>
      </c>
      <c r="Q268" s="88">
        <f t="shared" si="27"/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 t="shared" si="24"/>
        <v>-16483.044567037061</v>
      </c>
      <c r="F269" s="1">
        <f t="shared" si="25"/>
        <v>-16483</v>
      </c>
      <c r="G269" s="1">
        <f t="shared" si="31"/>
        <v>-5.2018416026839986E-3</v>
      </c>
      <c r="I269" s="1">
        <f t="shared" si="30"/>
        <v>-5.2018416026839986E-3</v>
      </c>
      <c r="O269" s="1">
        <f t="shared" ca="1" si="26"/>
        <v>-6.3080712312264167E-3</v>
      </c>
      <c r="Q269" s="88">
        <f t="shared" si="27"/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 t="shared" si="24"/>
        <v>-16475.042475513081</v>
      </c>
      <c r="F270" s="1">
        <f t="shared" si="25"/>
        <v>-16475</v>
      </c>
      <c r="G270" s="1">
        <f t="shared" si="31"/>
        <v>-4.9577200043131597E-3</v>
      </c>
      <c r="I270" s="1">
        <f t="shared" si="30"/>
        <v>-4.9577200043131597E-3</v>
      </c>
      <c r="O270" s="1">
        <f t="shared" ca="1" si="26"/>
        <v>-6.3078547758079941E-3</v>
      </c>
      <c r="Q270" s="88">
        <f t="shared" si="27"/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 t="shared" si="24"/>
        <v>-16467.048951538887</v>
      </c>
      <c r="F271" s="1">
        <f t="shared" si="25"/>
        <v>-16467</v>
      </c>
      <c r="G271" s="1">
        <f t="shared" si="31"/>
        <v>-5.7135984025080688E-3</v>
      </c>
      <c r="I271" s="1">
        <f t="shared" si="30"/>
        <v>-5.7135984025080688E-3</v>
      </c>
      <c r="O271" s="1">
        <f t="shared" ca="1" si="26"/>
        <v>-6.3076383203895716E-3</v>
      </c>
      <c r="Q271" s="88">
        <f t="shared" si="27"/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 t="shared" si="24"/>
        <v>-16466.04654821095</v>
      </c>
      <c r="F272" s="1">
        <f t="shared" si="25"/>
        <v>-16466</v>
      </c>
      <c r="G272" s="1">
        <f t="shared" si="31"/>
        <v>-5.4330831990228035E-3</v>
      </c>
      <c r="I272" s="1">
        <f t="shared" si="30"/>
        <v>-5.4330831990228035E-3</v>
      </c>
      <c r="O272" s="1">
        <f t="shared" ca="1" si="26"/>
        <v>-6.3076112634622688E-3</v>
      </c>
      <c r="Q272" s="88">
        <f t="shared" si="27"/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 t="shared" si="24"/>
        <v>-16457.059188458665</v>
      </c>
      <c r="F273" s="1">
        <f t="shared" si="25"/>
        <v>-16457</v>
      </c>
      <c r="G273" s="1">
        <f t="shared" si="31"/>
        <v>-6.9084464048501104E-3</v>
      </c>
      <c r="I273" s="1">
        <f t="shared" si="30"/>
        <v>-6.9084464048501104E-3</v>
      </c>
      <c r="O273" s="1">
        <f t="shared" ca="1" si="26"/>
        <v>-6.3073677511165435E-3</v>
      </c>
      <c r="Q273" s="88">
        <f t="shared" si="27"/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 t="shared" si="24"/>
        <v>-16433.052913886735</v>
      </c>
      <c r="F274" s="1">
        <f t="shared" si="25"/>
        <v>-16433</v>
      </c>
      <c r="G274" s="1">
        <f t="shared" si="31"/>
        <v>-6.1760815951856785E-3</v>
      </c>
      <c r="I274" s="1">
        <f t="shared" si="30"/>
        <v>-6.1760815951856785E-3</v>
      </c>
      <c r="O274" s="1">
        <f t="shared" ca="1" si="26"/>
        <v>-6.3067183848612759E-3</v>
      </c>
      <c r="Q274" s="88">
        <f t="shared" si="27"/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 t="shared" si="24"/>
        <v>-16432.059078108643</v>
      </c>
      <c r="F275" s="1">
        <f t="shared" si="25"/>
        <v>-16432</v>
      </c>
      <c r="G275" s="1">
        <f t="shared" si="31"/>
        <v>-6.8955664028180763E-3</v>
      </c>
      <c r="I275" s="1">
        <f t="shared" si="30"/>
        <v>-6.8955664028180763E-3</v>
      </c>
      <c r="O275" s="1">
        <f t="shared" ca="1" si="26"/>
        <v>-6.3066913279339731E-3</v>
      </c>
      <c r="Q275" s="88">
        <f t="shared" si="27"/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 t="shared" si="24"/>
        <v>-16304.051316374536</v>
      </c>
      <c r="F276" s="1">
        <f t="shared" si="25"/>
        <v>-16304</v>
      </c>
      <c r="G276" s="1">
        <f t="shared" si="31"/>
        <v>-5.9896207967540249E-3</v>
      </c>
      <c r="I276" s="1">
        <f t="shared" si="30"/>
        <v>-5.9896207967540249E-3</v>
      </c>
      <c r="O276" s="1">
        <f t="shared" ca="1" si="26"/>
        <v>-6.3032280412392118E-3</v>
      </c>
      <c r="Q276" s="88">
        <f t="shared" si="27"/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 t="shared" ref="E277:E340" si="32">+(C277-C$7)/C$8</f>
        <v>-16288.047133326643</v>
      </c>
      <c r="F277" s="1">
        <f t="shared" ref="F277:F340" si="33">ROUND(2*E277,0)/2</f>
        <v>-16288</v>
      </c>
      <c r="G277" s="1">
        <f t="shared" si="31"/>
        <v>-5.5013776000123471E-3</v>
      </c>
      <c r="I277" s="1">
        <f t="shared" si="30"/>
        <v>-5.5013776000123471E-3</v>
      </c>
      <c r="O277" s="1">
        <f t="shared" ref="O277:O340" ca="1" si="34">+C$11+C$12*F277</f>
        <v>-6.3027951304023668E-3</v>
      </c>
      <c r="Q277" s="88">
        <f t="shared" ref="Q277:Q340" si="35"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 t="shared" si="32"/>
        <v>-16287.036162448863</v>
      </c>
      <c r="F278" s="1">
        <f t="shared" si="33"/>
        <v>-16287</v>
      </c>
      <c r="G278" s="1">
        <f t="shared" si="31"/>
        <v>-4.2208623999613337E-3</v>
      </c>
      <c r="I278" s="1">
        <f t="shared" si="30"/>
        <v>-4.2208623999613337E-3</v>
      </c>
      <c r="O278" s="1">
        <f t="shared" ca="1" si="34"/>
        <v>-6.302768073475064E-3</v>
      </c>
      <c r="Q278" s="88">
        <f t="shared" si="35"/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 t="shared" si="32"/>
        <v>-16286.050894220554</v>
      </c>
      <c r="F279" s="1">
        <f t="shared" si="33"/>
        <v>-16286</v>
      </c>
      <c r="G279" s="1">
        <f t="shared" si="31"/>
        <v>-5.9403472041594796E-3</v>
      </c>
      <c r="I279" s="1">
        <f t="shared" si="30"/>
        <v>-5.9403472041594796E-3</v>
      </c>
      <c r="O279" s="1">
        <f t="shared" ca="1" si="34"/>
        <v>-6.3027410165477612E-3</v>
      </c>
      <c r="Q279" s="88">
        <f t="shared" si="35"/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 t="shared" si="32"/>
        <v>-16270.055278722444</v>
      </c>
      <c r="F280" s="1">
        <f t="shared" si="33"/>
        <v>-16270</v>
      </c>
      <c r="G280" s="1">
        <f t="shared" si="31"/>
        <v>-6.4521040039835498E-3</v>
      </c>
      <c r="I280" s="1">
        <f t="shared" si="30"/>
        <v>-6.4521040039835498E-3</v>
      </c>
      <c r="O280" s="1">
        <f t="shared" ca="1" si="34"/>
        <v>-6.3023081057109152E-3</v>
      </c>
      <c r="Q280" s="88">
        <f t="shared" si="35"/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 t="shared" si="32"/>
        <v>-16261.042216320688</v>
      </c>
      <c r="F281" s="1">
        <f t="shared" si="33"/>
        <v>-16261</v>
      </c>
      <c r="G281" s="1">
        <f t="shared" si="31"/>
        <v>-4.9274671982857399E-3</v>
      </c>
      <c r="I281" s="1">
        <f t="shared" si="30"/>
        <v>-4.9274671982857399E-3</v>
      </c>
      <c r="O281" s="1">
        <f t="shared" ca="1" si="34"/>
        <v>-6.3020645933651899E-3</v>
      </c>
      <c r="Q281" s="88">
        <f t="shared" si="35"/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 t="shared" si="32"/>
        <v>-16260.048380542536</v>
      </c>
      <c r="F282" s="1">
        <f t="shared" si="33"/>
        <v>-16260</v>
      </c>
      <c r="G282" s="1">
        <f t="shared" si="31"/>
        <v>-5.6469519986421801E-3</v>
      </c>
      <c r="I282" s="1">
        <f t="shared" si="30"/>
        <v>-5.6469519986421801E-3</v>
      </c>
      <c r="O282" s="1">
        <f t="shared" ca="1" si="34"/>
        <v>-6.3020375364378871E-3</v>
      </c>
      <c r="Q282" s="88">
        <f t="shared" si="35"/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 t="shared" si="32"/>
        <v>-16244.052765044424</v>
      </c>
      <c r="F283" s="1">
        <f t="shared" si="33"/>
        <v>-16244</v>
      </c>
      <c r="G283" s="1">
        <f t="shared" si="31"/>
        <v>-6.1587087984662503E-3</v>
      </c>
      <c r="I283" s="1">
        <f t="shared" si="30"/>
        <v>-6.1587087984662503E-3</v>
      </c>
      <c r="O283" s="1">
        <f t="shared" ca="1" si="34"/>
        <v>-6.301604625601042E-3</v>
      </c>
      <c r="Q283" s="88">
        <f t="shared" si="35"/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 t="shared" si="32"/>
        <v>-16236.05924107029</v>
      </c>
      <c r="F284" s="1">
        <f t="shared" si="33"/>
        <v>-16236</v>
      </c>
      <c r="G284" s="1">
        <f t="shared" si="31"/>
        <v>-6.914587203937117E-3</v>
      </c>
      <c r="I284" s="1">
        <f t="shared" si="30"/>
        <v>-6.914587203937117E-3</v>
      </c>
      <c r="O284" s="1">
        <f t="shared" ca="1" si="34"/>
        <v>-6.3013881701826195E-3</v>
      </c>
      <c r="Q284" s="88">
        <f t="shared" si="35"/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 t="shared" si="32"/>
        <v>-16227.037611118752</v>
      </c>
      <c r="F285" s="1">
        <f t="shared" si="33"/>
        <v>-16227</v>
      </c>
      <c r="G285" s="1">
        <f t="shared" si="31"/>
        <v>-4.3899504016735591E-3</v>
      </c>
      <c r="I285" s="1">
        <f t="shared" si="30"/>
        <v>-4.3899504016735591E-3</v>
      </c>
      <c r="O285" s="1">
        <f t="shared" ca="1" si="34"/>
        <v>-6.3011446578368942E-3</v>
      </c>
      <c r="Q285" s="88">
        <f t="shared" si="35"/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 t="shared" si="32"/>
        <v>-16226.043775340599</v>
      </c>
      <c r="F286" s="1">
        <f t="shared" si="33"/>
        <v>-16226</v>
      </c>
      <c r="G286" s="1">
        <f t="shared" si="31"/>
        <v>-5.1094352020299993E-3</v>
      </c>
      <c r="I286" s="1">
        <f t="shared" ref="I286:I317" si="36">+G286</f>
        <v>-5.1094352020299993E-3</v>
      </c>
      <c r="O286" s="1">
        <f t="shared" ca="1" si="34"/>
        <v>-6.3011176009095914E-3</v>
      </c>
      <c r="Q286" s="88">
        <f t="shared" si="35"/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 t="shared" si="32"/>
        <v>-16219.061222244183</v>
      </c>
      <c r="F287" s="1">
        <f t="shared" si="33"/>
        <v>-16219</v>
      </c>
      <c r="G287" s="1">
        <f t="shared" si="31"/>
        <v>-7.1458288002759218E-3</v>
      </c>
      <c r="I287" s="1">
        <f t="shared" si="36"/>
        <v>-7.1458288002759218E-3</v>
      </c>
      <c r="O287" s="1">
        <f t="shared" ca="1" si="34"/>
        <v>-6.3009282024184717E-3</v>
      </c>
      <c r="Q287" s="88">
        <f t="shared" si="35"/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 t="shared" si="32"/>
        <v>-16210.05672739227</v>
      </c>
      <c r="F288" s="1">
        <f t="shared" si="33"/>
        <v>-16210</v>
      </c>
      <c r="G288" s="1">
        <f t="shared" si="31"/>
        <v>-6.6211919984198175E-3</v>
      </c>
      <c r="I288" s="1">
        <f t="shared" si="36"/>
        <v>-6.6211919984198175E-3</v>
      </c>
      <c r="O288" s="1">
        <f t="shared" ca="1" si="34"/>
        <v>-6.3006846900727463E-3</v>
      </c>
      <c r="Q288" s="88">
        <f t="shared" si="35"/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 t="shared" si="32"/>
        <v>-16209.045756514492</v>
      </c>
      <c r="F289" s="1">
        <f t="shared" si="33"/>
        <v>-16209</v>
      </c>
      <c r="G289" s="1">
        <f t="shared" si="31"/>
        <v>-5.3406767983688042E-3</v>
      </c>
      <c r="I289" s="1">
        <f t="shared" si="36"/>
        <v>-5.3406767983688042E-3</v>
      </c>
      <c r="O289" s="1">
        <f t="shared" ca="1" si="34"/>
        <v>-6.3006576331454435E-3</v>
      </c>
      <c r="Q289" s="88">
        <f t="shared" si="35"/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 t="shared" si="32"/>
        <v>-16185.048049492403</v>
      </c>
      <c r="F290" s="1">
        <f t="shared" si="33"/>
        <v>-16185</v>
      </c>
      <c r="G290" s="1">
        <f t="shared" si="31"/>
        <v>-5.6083119998220354E-3</v>
      </c>
      <c r="I290" s="1">
        <f t="shared" si="36"/>
        <v>-5.6083119998220354E-3</v>
      </c>
      <c r="O290" s="1">
        <f t="shared" ca="1" si="34"/>
        <v>-6.3000082668901759E-3</v>
      </c>
      <c r="Q290" s="88">
        <f t="shared" si="35"/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 t="shared" si="32"/>
        <v>-16168.050030666358</v>
      </c>
      <c r="F291" s="1">
        <f t="shared" si="33"/>
        <v>-16168</v>
      </c>
      <c r="G291" s="1">
        <f t="shared" si="31"/>
        <v>-5.8395536034367979E-3</v>
      </c>
      <c r="I291" s="1">
        <f t="shared" si="36"/>
        <v>-5.8395536034367979E-3</v>
      </c>
      <c r="O291" s="1">
        <f t="shared" ca="1" si="34"/>
        <v>-6.2995482991260281E-3</v>
      </c>
      <c r="Q291" s="88">
        <f t="shared" si="35"/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 t="shared" si="32"/>
        <v>-16159.045535814445</v>
      </c>
      <c r="F292" s="1">
        <f t="shared" si="33"/>
        <v>-16159</v>
      </c>
      <c r="G292" s="1">
        <f t="shared" si="31"/>
        <v>-5.3149168015806936E-3</v>
      </c>
      <c r="I292" s="1">
        <f t="shared" si="36"/>
        <v>-5.3149168015806936E-3</v>
      </c>
      <c r="O292" s="1">
        <f t="shared" ca="1" si="34"/>
        <v>-6.2993047867803027E-3</v>
      </c>
      <c r="Q292" s="88">
        <f t="shared" si="35"/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 t="shared" si="32"/>
        <v>-16100.049387812269</v>
      </c>
      <c r="F293" s="1">
        <f t="shared" si="33"/>
        <v>-16100</v>
      </c>
      <c r="G293" s="1">
        <f t="shared" si="31"/>
        <v>-5.7645200067781843E-3</v>
      </c>
      <c r="I293" s="1">
        <f t="shared" si="36"/>
        <v>-5.7645200067781843E-3</v>
      </c>
      <c r="O293" s="1">
        <f t="shared" ca="1" si="34"/>
        <v>-6.2977084280694358E-3</v>
      </c>
      <c r="Q293" s="88">
        <f t="shared" si="35"/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 t="shared" si="32"/>
        <v>-16099.055552034115</v>
      </c>
      <c r="F294" s="1">
        <f t="shared" si="33"/>
        <v>-16099</v>
      </c>
      <c r="G294" s="1">
        <f t="shared" si="31"/>
        <v>-6.484004799858667E-3</v>
      </c>
      <c r="I294" s="1">
        <f t="shared" si="36"/>
        <v>-6.484004799858667E-3</v>
      </c>
      <c r="O294" s="1">
        <f t="shared" ca="1" si="34"/>
        <v>-6.2976813711421329E-3</v>
      </c>
      <c r="Q294" s="88">
        <f t="shared" si="35"/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 t="shared" si="32"/>
        <v>-16091.044892960355</v>
      </c>
      <c r="F295" s="1">
        <f t="shared" si="33"/>
        <v>-16091</v>
      </c>
      <c r="G295" s="1">
        <f t="shared" si="31"/>
        <v>-5.23988320492208E-3</v>
      </c>
      <c r="I295" s="1">
        <f t="shared" si="36"/>
        <v>-5.23988320492208E-3</v>
      </c>
      <c r="O295" s="1">
        <f t="shared" ca="1" si="34"/>
        <v>-6.2974649157237104E-3</v>
      </c>
      <c r="Q295" s="88">
        <f t="shared" si="35"/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 t="shared" si="32"/>
        <v>-16090.051057182203</v>
      </c>
      <c r="F296" s="1">
        <f t="shared" si="33"/>
        <v>-16090</v>
      </c>
      <c r="G296" s="1">
        <f t="shared" si="31"/>
        <v>-5.9593680052785203E-3</v>
      </c>
      <c r="I296" s="1">
        <f t="shared" si="36"/>
        <v>-5.9593680052785203E-3</v>
      </c>
      <c r="O296" s="1">
        <f t="shared" ca="1" si="34"/>
        <v>-6.2974378587964076E-3</v>
      </c>
      <c r="Q296" s="88">
        <f t="shared" si="35"/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 t="shared" si="32"/>
        <v>-16089.048653854268</v>
      </c>
      <c r="F297" s="1">
        <f t="shared" si="33"/>
        <v>-16089</v>
      </c>
      <c r="G297" s="1">
        <f t="shared" ref="G297:G328" si="37">+C297-(C$7+F297*C$8)</f>
        <v>-5.6788528017932549E-3</v>
      </c>
      <c r="I297" s="1">
        <f t="shared" si="36"/>
        <v>-5.6788528017932549E-3</v>
      </c>
      <c r="O297" s="1">
        <f t="shared" ca="1" si="34"/>
        <v>-6.2974108018691048E-3</v>
      </c>
      <c r="Q297" s="88">
        <f t="shared" si="35"/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 t="shared" si="32"/>
        <v>-16081.063697429918</v>
      </c>
      <c r="F298" s="1">
        <f t="shared" si="33"/>
        <v>-16081</v>
      </c>
      <c r="G298" s="1">
        <f t="shared" si="37"/>
        <v>-7.4347312038298696E-3</v>
      </c>
      <c r="I298" s="1">
        <f t="shared" si="36"/>
        <v>-7.4347312038298696E-3</v>
      </c>
      <c r="O298" s="1">
        <f t="shared" ca="1" si="34"/>
        <v>-6.2971943464506823E-3</v>
      </c>
      <c r="Q298" s="88">
        <f t="shared" si="35"/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 t="shared" si="32"/>
        <v>-16047.041957128293</v>
      </c>
      <c r="F299" s="1">
        <f t="shared" si="33"/>
        <v>-16047</v>
      </c>
      <c r="G299" s="1">
        <f t="shared" si="37"/>
        <v>-4.8972143995342776E-3</v>
      </c>
      <c r="I299" s="1">
        <f t="shared" si="36"/>
        <v>-4.8972143995342776E-3</v>
      </c>
      <c r="O299" s="1">
        <f t="shared" ca="1" si="34"/>
        <v>-6.2962744109223865E-3</v>
      </c>
      <c r="Q299" s="88">
        <f t="shared" si="35"/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 t="shared" si="32"/>
        <v>-15997.050303978029</v>
      </c>
      <c r="F300" s="1">
        <f t="shared" si="33"/>
        <v>-15997</v>
      </c>
      <c r="G300" s="1">
        <f t="shared" si="37"/>
        <v>-5.871454399311915E-3</v>
      </c>
      <c r="I300" s="1">
        <f t="shared" si="36"/>
        <v>-5.871454399311915E-3</v>
      </c>
      <c r="O300" s="1">
        <f t="shared" ca="1" si="34"/>
        <v>-6.2949215645572449E-3</v>
      </c>
      <c r="Q300" s="88">
        <f t="shared" si="35"/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 t="shared" si="32"/>
        <v>-15996.039333100311</v>
      </c>
      <c r="F301" s="1">
        <f t="shared" si="33"/>
        <v>-15996</v>
      </c>
      <c r="G301" s="1">
        <f t="shared" si="37"/>
        <v>-4.5909392065368593E-3</v>
      </c>
      <c r="I301" s="1">
        <f t="shared" si="36"/>
        <v>-4.5909392065368593E-3</v>
      </c>
      <c r="O301" s="1">
        <f t="shared" ca="1" si="34"/>
        <v>-6.2948945076299421E-3</v>
      </c>
      <c r="Q301" s="88">
        <f t="shared" si="35"/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 t="shared" si="32"/>
        <v>-15920.045166272026</v>
      </c>
      <c r="F302" s="1">
        <f t="shared" si="33"/>
        <v>-15920</v>
      </c>
      <c r="G302" s="1">
        <f t="shared" si="37"/>
        <v>-5.2717840007971972E-3</v>
      </c>
      <c r="I302" s="1">
        <f t="shared" si="36"/>
        <v>-5.2717840007971972E-3</v>
      </c>
      <c r="O302" s="1">
        <f t="shared" ca="1" si="34"/>
        <v>-6.2928381811549281E-3</v>
      </c>
      <c r="Q302" s="88">
        <f t="shared" si="35"/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 t="shared" si="32"/>
        <v>-15895.06219102163</v>
      </c>
      <c r="F303" s="1">
        <f t="shared" si="33"/>
        <v>-15895</v>
      </c>
      <c r="G303" s="1">
        <f t="shared" si="37"/>
        <v>-7.2589040064485744E-3</v>
      </c>
      <c r="I303" s="1">
        <f t="shared" si="36"/>
        <v>-7.2589040064485744E-3</v>
      </c>
      <c r="O303" s="1">
        <f t="shared" ca="1" si="34"/>
        <v>-6.2921617579723569E-3</v>
      </c>
      <c r="Q303" s="88">
        <f t="shared" si="35"/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 t="shared" si="32"/>
        <v>-15894.051220143851</v>
      </c>
      <c r="F304" s="1">
        <f t="shared" si="33"/>
        <v>-15894</v>
      </c>
      <c r="G304" s="1">
        <f t="shared" si="37"/>
        <v>-5.9783887991216034E-3</v>
      </c>
      <c r="I304" s="1">
        <f t="shared" si="36"/>
        <v>-5.9783887991216034E-3</v>
      </c>
      <c r="O304" s="1">
        <f t="shared" ca="1" si="34"/>
        <v>-6.292134701045054E-3</v>
      </c>
      <c r="Q304" s="88">
        <f t="shared" si="35"/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 t="shared" si="32"/>
        <v>-15893.048816815915</v>
      </c>
      <c r="F305" s="1">
        <f t="shared" si="33"/>
        <v>-15893</v>
      </c>
      <c r="G305" s="1">
        <f t="shared" si="37"/>
        <v>-5.6978736029122956E-3</v>
      </c>
      <c r="I305" s="1">
        <f t="shared" si="36"/>
        <v>-5.6978736029122956E-3</v>
      </c>
      <c r="O305" s="1">
        <f t="shared" ca="1" si="34"/>
        <v>-6.2921076441177512E-3</v>
      </c>
      <c r="Q305" s="88">
        <f t="shared" si="35"/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 t="shared" si="32"/>
        <v>-15869.042542243984</v>
      </c>
      <c r="F306" s="1">
        <f t="shared" si="33"/>
        <v>-15869</v>
      </c>
      <c r="G306" s="1">
        <f t="shared" si="37"/>
        <v>-4.9655088005238213E-3</v>
      </c>
      <c r="I306" s="1">
        <f t="shared" si="36"/>
        <v>-4.9655088005238213E-3</v>
      </c>
      <c r="O306" s="1">
        <f t="shared" ca="1" si="34"/>
        <v>-6.2914582778624837E-3</v>
      </c>
      <c r="Q306" s="88">
        <f t="shared" si="35"/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 t="shared" si="32"/>
        <v>-15868.057274015675</v>
      </c>
      <c r="F307" s="1">
        <f t="shared" si="33"/>
        <v>-15868</v>
      </c>
      <c r="G307" s="1">
        <f t="shared" si="37"/>
        <v>-6.6849936047219671E-3</v>
      </c>
      <c r="I307" s="1">
        <f t="shared" si="36"/>
        <v>-6.6849936047219671E-3</v>
      </c>
      <c r="O307" s="1">
        <f t="shared" ca="1" si="34"/>
        <v>-6.2914312209351808E-3</v>
      </c>
      <c r="Q307" s="88">
        <f t="shared" si="35"/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 t="shared" si="32"/>
        <v>-15867.05487068774</v>
      </c>
      <c r="F308" s="1">
        <f t="shared" si="33"/>
        <v>-15867</v>
      </c>
      <c r="G308" s="1">
        <f t="shared" si="37"/>
        <v>-6.4044784012367018E-3</v>
      </c>
      <c r="I308" s="1">
        <f t="shared" si="36"/>
        <v>-6.4044784012367018E-3</v>
      </c>
      <c r="O308" s="1">
        <f t="shared" ca="1" si="34"/>
        <v>-6.291404164007878E-3</v>
      </c>
      <c r="Q308" s="88">
        <f t="shared" si="35"/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 t="shared" si="32"/>
        <v>-15860.046614941915</v>
      </c>
      <c r="F309" s="1">
        <f t="shared" si="33"/>
        <v>-15860</v>
      </c>
      <c r="G309" s="1">
        <f t="shared" si="37"/>
        <v>-5.4408720025094226E-3</v>
      </c>
      <c r="I309" s="1">
        <f t="shared" si="36"/>
        <v>-5.4408720025094226E-3</v>
      </c>
      <c r="O309" s="1">
        <f t="shared" ca="1" si="34"/>
        <v>-6.2912147655167583E-3</v>
      </c>
      <c r="Q309" s="88">
        <f t="shared" si="35"/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 t="shared" si="32"/>
        <v>-15842.046192787873</v>
      </c>
      <c r="F310" s="1">
        <f t="shared" si="33"/>
        <v>-15842</v>
      </c>
      <c r="G310" s="1">
        <f t="shared" si="37"/>
        <v>-5.3915984026389197E-3</v>
      </c>
      <c r="I310" s="1">
        <f t="shared" si="36"/>
        <v>-5.3915984026389197E-3</v>
      </c>
      <c r="O310" s="1">
        <f t="shared" ca="1" si="34"/>
        <v>-6.2907277408253076E-3</v>
      </c>
      <c r="Q310" s="88">
        <f t="shared" si="35"/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 t="shared" si="32"/>
        <v>-15834.044101263895</v>
      </c>
      <c r="F311" s="1">
        <f t="shared" si="33"/>
        <v>-15834</v>
      </c>
      <c r="G311" s="1">
        <f t="shared" si="37"/>
        <v>-5.1474768042680807E-3</v>
      </c>
      <c r="H311" s="34"/>
      <c r="I311" s="1">
        <f t="shared" si="36"/>
        <v>-5.1474768042680807E-3</v>
      </c>
      <c r="O311" s="1">
        <f t="shared" ca="1" si="34"/>
        <v>-6.2905112854068851E-3</v>
      </c>
      <c r="Q311" s="88">
        <f t="shared" si="35"/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 t="shared" si="32"/>
        <v>-15741.051915609565</v>
      </c>
      <c r="F312" s="1">
        <f t="shared" si="33"/>
        <v>-15741</v>
      </c>
      <c r="G312" s="1">
        <f t="shared" si="37"/>
        <v>-6.0595632021431811E-3</v>
      </c>
      <c r="I312" s="1">
        <f t="shared" si="36"/>
        <v>-6.0595632021431811E-3</v>
      </c>
      <c r="O312" s="1">
        <f t="shared" ca="1" si="34"/>
        <v>-6.2879949911677224E-3</v>
      </c>
      <c r="Q312" s="88">
        <f t="shared" si="35"/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 t="shared" si="32"/>
        <v>-15741.049345344623</v>
      </c>
      <c r="F313" s="1">
        <f t="shared" si="33"/>
        <v>-15741</v>
      </c>
      <c r="G313" s="1">
        <f t="shared" si="37"/>
        <v>-5.759563202445861E-3</v>
      </c>
      <c r="I313" s="1">
        <f t="shared" si="36"/>
        <v>-5.759563202445861E-3</v>
      </c>
      <c r="O313" s="1">
        <f t="shared" ca="1" si="34"/>
        <v>-6.2879949911677224E-3</v>
      </c>
      <c r="Q313" s="88">
        <f t="shared" si="35"/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 t="shared" si="32"/>
        <v>-15740.550713945597</v>
      </c>
      <c r="F314" s="1">
        <f t="shared" si="33"/>
        <v>-15740.5</v>
      </c>
      <c r="G314" s="1">
        <f t="shared" si="37"/>
        <v>-5.9193056004005484E-3</v>
      </c>
      <c r="I314" s="1">
        <f t="shared" si="36"/>
        <v>-5.9193056004005484E-3</v>
      </c>
      <c r="O314" s="1">
        <f t="shared" ca="1" si="34"/>
        <v>-6.287981462704071E-3</v>
      </c>
      <c r="Q314" s="88">
        <f t="shared" si="35"/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 t="shared" si="32"/>
        <v>-15740.040944731785</v>
      </c>
      <c r="F315" s="1">
        <f t="shared" si="33"/>
        <v>-15740</v>
      </c>
      <c r="G315" s="1">
        <f t="shared" si="37"/>
        <v>-4.7790480020921677E-3</v>
      </c>
      <c r="I315" s="1">
        <f t="shared" si="36"/>
        <v>-4.7790480020921677E-3</v>
      </c>
      <c r="O315" s="1">
        <f t="shared" ca="1" si="34"/>
        <v>-6.2879679342404196E-3</v>
      </c>
      <c r="Q315" s="88">
        <f t="shared" si="35"/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 t="shared" si="32"/>
        <v>-15646.037788199676</v>
      </c>
      <c r="F316" s="1">
        <f t="shared" si="33"/>
        <v>-15646</v>
      </c>
      <c r="G316" s="1">
        <f t="shared" si="37"/>
        <v>-4.4106191999162547E-3</v>
      </c>
      <c r="I316" s="1">
        <f t="shared" si="36"/>
        <v>-4.4106191999162547E-3</v>
      </c>
      <c r="O316" s="1">
        <f t="shared" ca="1" si="34"/>
        <v>-6.2854245830739541E-3</v>
      </c>
      <c r="Q316" s="88">
        <f t="shared" si="35"/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 t="shared" si="32"/>
        <v>-15645.043952421585</v>
      </c>
      <c r="F317" s="1">
        <f t="shared" si="33"/>
        <v>-15645</v>
      </c>
      <c r="G317" s="1">
        <f t="shared" si="37"/>
        <v>-5.130104000272695E-3</v>
      </c>
      <c r="I317" s="1">
        <f t="shared" si="36"/>
        <v>-5.130104000272695E-3</v>
      </c>
      <c r="O317" s="1">
        <f t="shared" ca="1" si="34"/>
        <v>-6.2853975261466513E-3</v>
      </c>
      <c r="Q317" s="88">
        <f t="shared" si="35"/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 t="shared" si="32"/>
        <v>-15629.050050433394</v>
      </c>
      <c r="F318" s="1">
        <f t="shared" si="33"/>
        <v>-15629</v>
      </c>
      <c r="G318" s="1">
        <f t="shared" si="37"/>
        <v>-5.8418608023202978E-3</v>
      </c>
      <c r="H318" s="34"/>
      <c r="J318" s="1">
        <f>+G318</f>
        <v>-5.8418608023202978E-3</v>
      </c>
      <c r="O318" s="1">
        <f t="shared" ca="1" si="34"/>
        <v>-6.2849646153098062E-3</v>
      </c>
      <c r="Q318" s="88">
        <f t="shared" si="35"/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 t="shared" si="32"/>
        <v>-15629.048336923475</v>
      </c>
      <c r="F319" s="1">
        <f t="shared" si="33"/>
        <v>-15629</v>
      </c>
      <c r="G319" s="1">
        <f t="shared" si="37"/>
        <v>-5.6418608073727228E-3</v>
      </c>
      <c r="I319" s="1">
        <f>+G319</f>
        <v>-5.6418608073727228E-3</v>
      </c>
      <c r="O319" s="1">
        <f t="shared" ca="1" si="34"/>
        <v>-6.2849646153098062E-3</v>
      </c>
      <c r="Q319" s="88">
        <f t="shared" si="35"/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 t="shared" si="32"/>
        <v>-15621.05481294928</v>
      </c>
      <c r="F320" s="1">
        <f t="shared" si="33"/>
        <v>-15621</v>
      </c>
      <c r="G320" s="1">
        <f t="shared" si="37"/>
        <v>-6.3977391982916743E-3</v>
      </c>
      <c r="I320" s="1">
        <f>+G320</f>
        <v>-6.3977391982916743E-3</v>
      </c>
      <c r="O320" s="1">
        <f t="shared" ca="1" si="34"/>
        <v>-6.2847481598913837E-3</v>
      </c>
      <c r="Q320" s="88">
        <f t="shared" si="35"/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 t="shared" si="32"/>
        <v>-15620.052409621345</v>
      </c>
      <c r="F321" s="1">
        <f t="shared" si="33"/>
        <v>-15620</v>
      </c>
      <c r="G321" s="1">
        <f t="shared" si="37"/>
        <v>-6.1172240020823665E-3</v>
      </c>
      <c r="I321" s="1">
        <f>+G321</f>
        <v>-6.1172240020823665E-3</v>
      </c>
      <c r="O321" s="1">
        <f t="shared" ca="1" si="34"/>
        <v>-6.2847211029640809E-3</v>
      </c>
      <c r="Q321" s="88">
        <f t="shared" si="35"/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 t="shared" si="32"/>
        <v>-15612.046891077467</v>
      </c>
      <c r="F322" s="1">
        <f t="shared" si="33"/>
        <v>-15612</v>
      </c>
      <c r="G322" s="1">
        <f t="shared" si="37"/>
        <v>-5.4731024065404199E-3</v>
      </c>
      <c r="H322" s="34"/>
      <c r="J322" s="1">
        <f>+G322</f>
        <v>-5.4731024065404199E-3</v>
      </c>
      <c r="O322" s="1">
        <f t="shared" ca="1" si="34"/>
        <v>-6.2845046475456584E-3</v>
      </c>
      <c r="Q322" s="88">
        <f t="shared" si="35"/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 t="shared" si="32"/>
        <v>-15611.049628279414</v>
      </c>
      <c r="F323" s="1">
        <f t="shared" si="33"/>
        <v>-15611</v>
      </c>
      <c r="G323" s="1">
        <f t="shared" si="37"/>
        <v>-5.7925872024497949E-3</v>
      </c>
      <c r="H323" s="32"/>
      <c r="J323" s="1">
        <f>+G323</f>
        <v>-5.7925872024497949E-3</v>
      </c>
      <c r="O323" s="1">
        <f t="shared" ca="1" si="34"/>
        <v>-6.2844775906183556E-3</v>
      </c>
      <c r="Q323" s="88">
        <f t="shared" si="35"/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 t="shared" si="32"/>
        <v>-15603.054390795236</v>
      </c>
      <c r="F324" s="1">
        <f t="shared" si="33"/>
        <v>-15603</v>
      </c>
      <c r="G324" s="1">
        <f t="shared" si="37"/>
        <v>-6.3484655984211713E-3</v>
      </c>
      <c r="I324" s="1">
        <f>+G324</f>
        <v>-6.3484655984211713E-3</v>
      </c>
      <c r="O324" s="1">
        <f t="shared" ca="1" si="34"/>
        <v>-6.284261135199933E-3</v>
      </c>
      <c r="Q324" s="88">
        <f t="shared" si="35"/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 t="shared" si="32"/>
        <v>-15561.047694069324</v>
      </c>
      <c r="F325" s="1">
        <f t="shared" si="33"/>
        <v>-15561</v>
      </c>
      <c r="G325" s="1">
        <f t="shared" si="37"/>
        <v>-5.566827196162194E-3</v>
      </c>
      <c r="I325" s="1">
        <f>+G325</f>
        <v>-5.566827196162194E-3</v>
      </c>
      <c r="O325" s="1">
        <f t="shared" ca="1" si="34"/>
        <v>-6.2831247442532148E-3</v>
      </c>
      <c r="Q325" s="88">
        <f t="shared" si="35"/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 t="shared" si="32"/>
        <v>-15560.05385829117</v>
      </c>
      <c r="F326" s="1">
        <f t="shared" si="33"/>
        <v>-15560</v>
      </c>
      <c r="G326" s="1">
        <f t="shared" si="37"/>
        <v>-6.2863119965186343E-3</v>
      </c>
      <c r="I326" s="1">
        <f>+G326</f>
        <v>-6.2863119965186343E-3</v>
      </c>
      <c r="O326" s="1">
        <f t="shared" ca="1" si="34"/>
        <v>-6.283097687325912E-3</v>
      </c>
      <c r="Q326" s="88">
        <f t="shared" si="35"/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 t="shared" si="32"/>
        <v>-15551.049363439259</v>
      </c>
      <c r="F327" s="1">
        <f t="shared" si="33"/>
        <v>-15551</v>
      </c>
      <c r="G327" s="1">
        <f t="shared" si="37"/>
        <v>-5.76167519466253E-3</v>
      </c>
      <c r="I327" s="1">
        <f>+G327</f>
        <v>-5.76167519466253E-3</v>
      </c>
      <c r="O327" s="1">
        <f t="shared" ca="1" si="34"/>
        <v>-6.2828541749801866E-3</v>
      </c>
      <c r="Q327" s="88">
        <f t="shared" si="35"/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 t="shared" si="32"/>
        <v>-15475.048342571174</v>
      </c>
      <c r="F328" s="1">
        <f t="shared" si="33"/>
        <v>-15475</v>
      </c>
      <c r="G328" s="1">
        <f t="shared" si="37"/>
        <v>-5.6425200018566102E-3</v>
      </c>
      <c r="H328" s="34"/>
      <c r="J328" s="1">
        <f>+G328</f>
        <v>-5.6425200018566102E-3</v>
      </c>
      <c r="O328" s="1">
        <f t="shared" ca="1" si="34"/>
        <v>-6.2807978485051718E-3</v>
      </c>
      <c r="Q328" s="88">
        <f t="shared" si="35"/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 t="shared" si="32"/>
        <v>-15475.046629061191</v>
      </c>
      <c r="F329" s="1">
        <f t="shared" si="33"/>
        <v>-15475</v>
      </c>
      <c r="G329" s="1">
        <f t="shared" ref="G329:G360" si="38">+C329-(C$7+F329*C$8)</f>
        <v>-5.4425199996330775E-3</v>
      </c>
      <c r="I329" s="1">
        <f>+G329</f>
        <v>-5.4425199996330775E-3</v>
      </c>
      <c r="O329" s="1">
        <f t="shared" ca="1" si="34"/>
        <v>-6.2807978485051718E-3</v>
      </c>
      <c r="Q329" s="88">
        <f t="shared" si="35"/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 t="shared" si="32"/>
        <v>-15474.547997662165</v>
      </c>
      <c r="F330" s="1">
        <f t="shared" si="33"/>
        <v>-15474.5</v>
      </c>
      <c r="G330" s="1">
        <f t="shared" si="38"/>
        <v>-5.602262397587765E-3</v>
      </c>
      <c r="H330" s="34"/>
      <c r="J330" s="1">
        <f>+G330</f>
        <v>-5.602262397587765E-3</v>
      </c>
      <c r="O330" s="1">
        <f t="shared" ca="1" si="34"/>
        <v>-6.2807843200415204E-3</v>
      </c>
      <c r="Q330" s="88">
        <f t="shared" si="35"/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 t="shared" si="32"/>
        <v>-15474.050223018161</v>
      </c>
      <c r="F331" s="1">
        <f t="shared" si="33"/>
        <v>-15474</v>
      </c>
      <c r="G331" s="1">
        <f t="shared" si="38"/>
        <v>-5.8620048075681552E-3</v>
      </c>
      <c r="H331" s="34"/>
      <c r="J331" s="1">
        <f>+G331</f>
        <v>-5.8620048075681552E-3</v>
      </c>
      <c r="O331" s="1">
        <f t="shared" ca="1" si="34"/>
        <v>-6.280770791577869E-3</v>
      </c>
      <c r="Q331" s="88">
        <f t="shared" si="35"/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 t="shared" si="32"/>
        <v>-15466.067836858751</v>
      </c>
      <c r="F332" s="1">
        <f t="shared" si="33"/>
        <v>-15466</v>
      </c>
      <c r="G332" s="1">
        <f t="shared" si="38"/>
        <v>-7.9178832020261325E-3</v>
      </c>
      <c r="I332" s="1">
        <f>+G332</f>
        <v>-7.9178832020261325E-3</v>
      </c>
      <c r="O332" s="1">
        <f t="shared" ca="1" si="34"/>
        <v>-6.2805543361594465E-3</v>
      </c>
      <c r="Q332" s="88">
        <f t="shared" si="35"/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 t="shared" si="32"/>
        <v>-15458.057177784927</v>
      </c>
      <c r="F333" s="1">
        <f t="shared" si="33"/>
        <v>-15458</v>
      </c>
      <c r="G333" s="1">
        <f t="shared" si="38"/>
        <v>-6.673761599813588E-3</v>
      </c>
      <c r="I333" s="1">
        <f>+G333</f>
        <v>-6.673761599813588E-3</v>
      </c>
      <c r="O333" s="1">
        <f t="shared" ca="1" si="34"/>
        <v>-6.2803378807410239E-3</v>
      </c>
      <c r="Q333" s="88">
        <f t="shared" si="35"/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 t="shared" si="32"/>
        <v>-15449.049255913114</v>
      </c>
      <c r="F334" s="1">
        <f t="shared" si="33"/>
        <v>-15449</v>
      </c>
      <c r="G334" s="1">
        <f t="shared" si="38"/>
        <v>-5.749124800786376E-3</v>
      </c>
      <c r="H334" s="34"/>
      <c r="J334" s="1">
        <f>+G334</f>
        <v>-5.749124800786376E-3</v>
      </c>
      <c r="O334" s="1">
        <f t="shared" ca="1" si="34"/>
        <v>-6.2800943683952986E-3</v>
      </c>
      <c r="Q334" s="88">
        <f t="shared" si="35"/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 t="shared" si="32"/>
        <v>-15440.048188081104</v>
      </c>
      <c r="F335" s="1">
        <f t="shared" si="33"/>
        <v>-15440</v>
      </c>
      <c r="G335" s="1">
        <f t="shared" si="38"/>
        <v>-5.624488003377337E-3</v>
      </c>
      <c r="H335" s="34"/>
      <c r="J335" s="1">
        <f>+G335</f>
        <v>-5.624488003377337E-3</v>
      </c>
      <c r="O335" s="1">
        <f t="shared" ca="1" si="34"/>
        <v>-6.2798508560495733E-3</v>
      </c>
      <c r="Q335" s="88">
        <f t="shared" si="35"/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 t="shared" si="32"/>
        <v>-15440.048188081104</v>
      </c>
      <c r="F336" s="1">
        <f t="shared" si="33"/>
        <v>-15440</v>
      </c>
      <c r="G336" s="1">
        <f t="shared" si="38"/>
        <v>-5.624488003377337E-3</v>
      </c>
      <c r="H336" s="34"/>
      <c r="J336" s="1">
        <f>+G336</f>
        <v>-5.624488003377337E-3</v>
      </c>
      <c r="O336" s="1">
        <f t="shared" ca="1" si="34"/>
        <v>-6.2798508560495733E-3</v>
      </c>
      <c r="Q336" s="88">
        <f t="shared" si="35"/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 t="shared" si="32"/>
        <v>-15432.049523577089</v>
      </c>
      <c r="F337" s="1">
        <f t="shared" si="33"/>
        <v>-15432</v>
      </c>
      <c r="G337" s="1">
        <f t="shared" si="38"/>
        <v>-5.7803664021776058E-3</v>
      </c>
      <c r="H337" s="34"/>
      <c r="J337" s="1">
        <f>+G337</f>
        <v>-5.7803664021776058E-3</v>
      </c>
      <c r="O337" s="1">
        <f t="shared" ca="1" si="34"/>
        <v>-6.2796344006311507E-3</v>
      </c>
      <c r="Q337" s="88">
        <f t="shared" si="35"/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 t="shared" si="32"/>
        <v>-15432.049523577089</v>
      </c>
      <c r="F338" s="1">
        <f t="shared" si="33"/>
        <v>-15432</v>
      </c>
      <c r="G338" s="1">
        <f t="shared" si="38"/>
        <v>-5.7803664021776058E-3</v>
      </c>
      <c r="H338" s="34"/>
      <c r="J338" s="1">
        <f>+G338</f>
        <v>-5.7803664021776058E-3</v>
      </c>
      <c r="O338" s="1">
        <f t="shared" ca="1" si="34"/>
        <v>-6.2796344006311507E-3</v>
      </c>
      <c r="Q338" s="88">
        <f t="shared" si="35"/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 t="shared" si="32"/>
        <v>-15432.046096557126</v>
      </c>
      <c r="F339" s="1">
        <f t="shared" si="33"/>
        <v>-15432</v>
      </c>
      <c r="G339" s="1">
        <f t="shared" si="38"/>
        <v>-5.3803663977305405E-3</v>
      </c>
      <c r="I339" s="1">
        <f>+G339</f>
        <v>-5.3803663977305405E-3</v>
      </c>
      <c r="O339" s="1">
        <f t="shared" ca="1" si="34"/>
        <v>-6.2796344006311507E-3</v>
      </c>
      <c r="Q339" s="88">
        <f t="shared" si="35"/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 t="shared" si="32"/>
        <v>-15431.052260779035</v>
      </c>
      <c r="F340" s="1">
        <f t="shared" si="33"/>
        <v>-15431</v>
      </c>
      <c r="G340" s="1">
        <f t="shared" si="38"/>
        <v>-6.0998512053629383E-3</v>
      </c>
      <c r="I340" s="1">
        <f>+G340</f>
        <v>-6.0998512053629383E-3</v>
      </c>
      <c r="O340" s="1">
        <f t="shared" ca="1" si="34"/>
        <v>-6.2796073437038479E-3</v>
      </c>
      <c r="Q340" s="88">
        <f t="shared" si="35"/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 t="shared" ref="E341:E404" si="39">+(C341-C$7)/C$8</f>
        <v>-15423.050169255057</v>
      </c>
      <c r="F341" s="1">
        <f t="shared" ref="F341:F404" si="40">ROUND(2*E341,0)/2</f>
        <v>-15423</v>
      </c>
      <c r="G341" s="1">
        <f t="shared" si="38"/>
        <v>-5.8557295997161418E-3</v>
      </c>
      <c r="I341" s="1">
        <f>+G341</f>
        <v>-5.8557295997161418E-3</v>
      </c>
      <c r="O341" s="1">
        <f t="shared" ref="O341:O404" ca="1" si="41">+C$11+C$12*F341</f>
        <v>-6.2793908882854254E-3</v>
      </c>
      <c r="Q341" s="88">
        <f t="shared" ref="Q341:Q404" si="42"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 t="shared" si="39"/>
        <v>-15415.056645280862</v>
      </c>
      <c r="F342" s="1">
        <f t="shared" si="40"/>
        <v>-15415</v>
      </c>
      <c r="G342" s="1">
        <f t="shared" si="38"/>
        <v>-6.6116079979110509E-3</v>
      </c>
      <c r="I342" s="1">
        <f>+G342</f>
        <v>-6.6116079979110509E-3</v>
      </c>
      <c r="O342" s="1">
        <f t="shared" ca="1" si="41"/>
        <v>-6.2791744328670029E-3</v>
      </c>
      <c r="Q342" s="88">
        <f t="shared" si="42"/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 t="shared" si="39"/>
        <v>-15414.054241952927</v>
      </c>
      <c r="F343" s="1">
        <f t="shared" si="40"/>
        <v>-15414</v>
      </c>
      <c r="G343" s="1">
        <f t="shared" si="38"/>
        <v>-6.3310928017017432E-3</v>
      </c>
      <c r="I343" s="1">
        <f>+G343</f>
        <v>-6.3310928017017432E-3</v>
      </c>
      <c r="O343" s="1">
        <f t="shared" ca="1" si="41"/>
        <v>-6.2791473759397001E-3</v>
      </c>
      <c r="Q343" s="88">
        <f t="shared" si="42"/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 t="shared" si="39"/>
        <v>-15414.049101423045</v>
      </c>
      <c r="F344" s="1">
        <f t="shared" si="40"/>
        <v>-15414</v>
      </c>
      <c r="G344" s="1">
        <f t="shared" si="38"/>
        <v>-5.7310928023071028E-3</v>
      </c>
      <c r="H344" s="34"/>
      <c r="J344" s="1">
        <f>+G344</f>
        <v>-5.7310928023071028E-3</v>
      </c>
      <c r="O344" s="1">
        <f t="shared" ca="1" si="41"/>
        <v>-6.2791473759397001E-3</v>
      </c>
      <c r="Q344" s="88">
        <f t="shared" si="42"/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 t="shared" si="39"/>
        <v>-15398.058626454816</v>
      </c>
      <c r="F345" s="1">
        <f t="shared" si="40"/>
        <v>-15398</v>
      </c>
      <c r="G345" s="1">
        <f t="shared" si="38"/>
        <v>-6.8428496015258133E-3</v>
      </c>
      <c r="I345" s="1">
        <f>+G345</f>
        <v>-6.8428496015258133E-3</v>
      </c>
      <c r="O345" s="1">
        <f t="shared" ca="1" si="41"/>
        <v>-6.2787144651028541E-3</v>
      </c>
      <c r="Q345" s="88">
        <f t="shared" si="42"/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 t="shared" si="39"/>
        <v>-15397.056223126881</v>
      </c>
      <c r="F346" s="1">
        <f t="shared" si="40"/>
        <v>-15397</v>
      </c>
      <c r="G346" s="1">
        <f t="shared" si="38"/>
        <v>-6.5623344053165056E-3</v>
      </c>
      <c r="I346" s="1">
        <f>+G346</f>
        <v>-6.5623344053165056E-3</v>
      </c>
      <c r="O346" s="1">
        <f t="shared" ca="1" si="41"/>
        <v>-6.2786874081755513E-3</v>
      </c>
      <c r="Q346" s="88">
        <f t="shared" si="42"/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 t="shared" si="39"/>
        <v>-15389.054131602905</v>
      </c>
      <c r="F347" s="1">
        <f t="shared" si="40"/>
        <v>-15389</v>
      </c>
      <c r="G347" s="1">
        <f t="shared" si="38"/>
        <v>-6.3182127996697091E-3</v>
      </c>
      <c r="I347" s="1">
        <f>+G347</f>
        <v>-6.3182127996697091E-3</v>
      </c>
      <c r="O347" s="1">
        <f t="shared" ca="1" si="41"/>
        <v>-6.2784709527571288E-3</v>
      </c>
      <c r="Q347" s="88">
        <f t="shared" si="42"/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 t="shared" si="39"/>
        <v>-15389.049847827982</v>
      </c>
      <c r="F348" s="1">
        <f t="shared" si="40"/>
        <v>-15389</v>
      </c>
      <c r="G348" s="1">
        <f t="shared" si="38"/>
        <v>-5.8182127977488562E-3</v>
      </c>
      <c r="H348" s="34"/>
      <c r="J348" s="1">
        <f>+G348</f>
        <v>-5.8182127977488562E-3</v>
      </c>
      <c r="O348" s="1">
        <f t="shared" ca="1" si="41"/>
        <v>-6.2784709527571288E-3</v>
      </c>
      <c r="Q348" s="88">
        <f t="shared" si="42"/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 t="shared" si="39"/>
        <v>-15355.040958851125</v>
      </c>
      <c r="F349" s="1">
        <f t="shared" si="40"/>
        <v>-15355</v>
      </c>
      <c r="G349" s="1">
        <f t="shared" si="38"/>
        <v>-4.7806959992158227E-3</v>
      </c>
      <c r="I349" s="1">
        <f>+G349</f>
        <v>-4.7806959992158227E-3</v>
      </c>
      <c r="O349" s="1">
        <f t="shared" ca="1" si="41"/>
        <v>-6.2775510172288331E-3</v>
      </c>
      <c r="Q349" s="88">
        <f t="shared" si="42"/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 t="shared" si="39"/>
        <v>-15320.059652970662</v>
      </c>
      <c r="F350" s="1">
        <f t="shared" si="40"/>
        <v>-15320</v>
      </c>
      <c r="G350" s="1">
        <f t="shared" si="38"/>
        <v>-6.9626640033675358E-3</v>
      </c>
      <c r="I350" s="1">
        <f>+G350</f>
        <v>-6.9626640033675358E-3</v>
      </c>
      <c r="O350" s="1">
        <f t="shared" ca="1" si="41"/>
        <v>-6.2766040247732345E-3</v>
      </c>
      <c r="Q350" s="88">
        <f t="shared" si="42"/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 t="shared" si="39"/>
        <v>-15218.037269814949</v>
      </c>
      <c r="F351" s="1">
        <f t="shared" si="40"/>
        <v>-15218</v>
      </c>
      <c r="G351" s="1">
        <f t="shared" si="38"/>
        <v>-4.3501136024133302E-3</v>
      </c>
      <c r="I351" s="1">
        <f>+G351</f>
        <v>-4.3501136024133302E-3</v>
      </c>
      <c r="O351" s="1">
        <f t="shared" ca="1" si="41"/>
        <v>-6.2738442181883465E-3</v>
      </c>
      <c r="Q351" s="88">
        <f t="shared" si="42"/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 t="shared" si="39"/>
        <v>-15132.061907456287</v>
      </c>
      <c r="F352" s="1">
        <f t="shared" si="40"/>
        <v>-15132</v>
      </c>
      <c r="G352" s="1">
        <f t="shared" si="38"/>
        <v>-7.2258064028574154E-3</v>
      </c>
      <c r="I352" s="1">
        <f>+G352</f>
        <v>-7.2258064028574154E-3</v>
      </c>
      <c r="O352" s="1">
        <f t="shared" ca="1" si="41"/>
        <v>-6.2715173224403035E-3</v>
      </c>
      <c r="Q352" s="88">
        <f t="shared" si="42"/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 t="shared" si="39"/>
        <v>-15115.055321080397</v>
      </c>
      <c r="F353" s="1">
        <f t="shared" si="40"/>
        <v>-15115</v>
      </c>
      <c r="G353" s="1">
        <f t="shared" si="38"/>
        <v>-6.4570480026304722E-3</v>
      </c>
      <c r="I353" s="1">
        <f>+G353</f>
        <v>-6.4570480026304722E-3</v>
      </c>
      <c r="O353" s="1">
        <f t="shared" ca="1" si="41"/>
        <v>-6.2710573546761557E-3</v>
      </c>
      <c r="Q353" s="88">
        <f t="shared" si="42"/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 t="shared" si="39"/>
        <v>-13930.051803998373</v>
      </c>
      <c r="F354" s="1">
        <f t="shared" si="40"/>
        <v>-13930</v>
      </c>
      <c r="G354" s="1">
        <f t="shared" si="38"/>
        <v>-6.0465360002126545E-3</v>
      </c>
      <c r="H354" s="1">
        <f t="shared" ref="H354:H379" si="43">+G354</f>
        <v>-6.0465360002126545E-3</v>
      </c>
      <c r="O354" s="1">
        <f t="shared" ca="1" si="41"/>
        <v>-6.2389948958223107E-3</v>
      </c>
      <c r="Q354" s="88">
        <f t="shared" si="42"/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 t="shared" si="39"/>
        <v>-13827.044152614351</v>
      </c>
      <c r="F355" s="1">
        <f t="shared" si="40"/>
        <v>-13827</v>
      </c>
      <c r="G355" s="1">
        <f t="shared" si="38"/>
        <v>-5.1534703961806372E-3</v>
      </c>
      <c r="H355" s="1">
        <f t="shared" si="43"/>
        <v>-5.1534703961806372E-3</v>
      </c>
      <c r="O355" s="1">
        <f t="shared" ca="1" si="41"/>
        <v>-6.2362080323101199E-3</v>
      </c>
      <c r="Q355" s="88">
        <f t="shared" si="42"/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 t="shared" si="39"/>
        <v>-13819.042061090373</v>
      </c>
      <c r="F356" s="1">
        <f t="shared" si="40"/>
        <v>-13819</v>
      </c>
      <c r="G356" s="1">
        <f t="shared" si="38"/>
        <v>-4.9093487978097983E-3</v>
      </c>
      <c r="H356" s="1">
        <f t="shared" si="43"/>
        <v>-4.9093487978097983E-3</v>
      </c>
      <c r="O356" s="1">
        <f t="shared" ca="1" si="41"/>
        <v>-6.2359915768916974E-3</v>
      </c>
      <c r="Q356" s="88">
        <f t="shared" si="42"/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 t="shared" si="39"/>
        <v>-13622.056955823713</v>
      </c>
      <c r="F357" s="1">
        <f t="shared" si="40"/>
        <v>-13622</v>
      </c>
      <c r="G357" s="1">
        <f t="shared" si="38"/>
        <v>-6.6478544031269848E-3</v>
      </c>
      <c r="H357" s="1">
        <f t="shared" si="43"/>
        <v>-6.6478544031269848E-3</v>
      </c>
      <c r="O357" s="1">
        <f t="shared" ca="1" si="41"/>
        <v>-6.2306613622130419E-3</v>
      </c>
      <c r="Q357" s="88">
        <f t="shared" si="42"/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 t="shared" si="39"/>
        <v>-13596.054442145754</v>
      </c>
      <c r="F358" s="1">
        <f t="shared" si="40"/>
        <v>-13596</v>
      </c>
      <c r="G358" s="1">
        <f t="shared" si="38"/>
        <v>-6.354459204885643E-3</v>
      </c>
      <c r="H358" s="1">
        <f t="shared" si="43"/>
        <v>-6.354459204885643E-3</v>
      </c>
      <c r="O358" s="1">
        <f t="shared" ca="1" si="41"/>
        <v>-6.2299578821031687E-3</v>
      </c>
      <c r="Q358" s="88">
        <f t="shared" si="42"/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 t="shared" si="39"/>
        <v>-13588.052350621778</v>
      </c>
      <c r="F359" s="1">
        <f t="shared" si="40"/>
        <v>-13588</v>
      </c>
      <c r="G359" s="1">
        <f t="shared" si="38"/>
        <v>-6.1103376065148041E-3</v>
      </c>
      <c r="H359" s="1">
        <f t="shared" si="43"/>
        <v>-6.1103376065148041E-3</v>
      </c>
      <c r="O359" s="1">
        <f t="shared" ca="1" si="41"/>
        <v>-6.2297414266847453E-3</v>
      </c>
      <c r="Q359" s="88">
        <f t="shared" si="42"/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 t="shared" si="39"/>
        <v>-13579.056423319647</v>
      </c>
      <c r="F360" s="1">
        <f t="shared" si="40"/>
        <v>-13579</v>
      </c>
      <c r="G360" s="1">
        <f t="shared" si="38"/>
        <v>-6.5857008012244478E-3</v>
      </c>
      <c r="H360" s="1">
        <f t="shared" si="43"/>
        <v>-6.5857008012244478E-3</v>
      </c>
      <c r="O360" s="1">
        <f t="shared" ca="1" si="41"/>
        <v>-6.2294979143390199E-3</v>
      </c>
      <c r="Q360" s="88">
        <f t="shared" si="42"/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 t="shared" si="39"/>
        <v>-13570.051928467734</v>
      </c>
      <c r="F361" s="1">
        <f t="shared" si="40"/>
        <v>-13570</v>
      </c>
      <c r="G361" s="1">
        <f t="shared" ref="G361:G392" si="44">+C361-(C$7+F361*C$8)</f>
        <v>-6.0610639993683435E-3</v>
      </c>
      <c r="H361" s="1">
        <f t="shared" si="43"/>
        <v>-6.0610639993683435E-3</v>
      </c>
      <c r="O361" s="1">
        <f t="shared" ca="1" si="41"/>
        <v>-6.2292544019932946E-3</v>
      </c>
      <c r="Q361" s="88">
        <f t="shared" si="42"/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 t="shared" si="39"/>
        <v>-13528.036664191977</v>
      </c>
      <c r="F362" s="1">
        <f t="shared" si="40"/>
        <v>-13528</v>
      </c>
      <c r="G362" s="1">
        <f t="shared" si="44"/>
        <v>-4.2794256005436182E-3</v>
      </c>
      <c r="H362" s="1">
        <f t="shared" si="43"/>
        <v>-4.2794256005436182E-3</v>
      </c>
      <c r="O362" s="1">
        <f t="shared" ca="1" si="41"/>
        <v>-6.2281180110465763E-3</v>
      </c>
      <c r="Q362" s="88">
        <f t="shared" si="42"/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 t="shared" si="39"/>
        <v>-13485.044699237755</v>
      </c>
      <c r="F363" s="1">
        <f t="shared" si="40"/>
        <v>-13485</v>
      </c>
      <c r="G363" s="1">
        <f t="shared" si="44"/>
        <v>-5.2172720024827868E-3</v>
      </c>
      <c r="H363" s="1">
        <f t="shared" si="43"/>
        <v>-5.2172720024827868E-3</v>
      </c>
      <c r="O363" s="1">
        <f t="shared" ca="1" si="41"/>
        <v>-6.2269545631725553E-3</v>
      </c>
      <c r="Q363" s="88">
        <f t="shared" si="42"/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 t="shared" si="39"/>
        <v>-13484.050863459603</v>
      </c>
      <c r="F364" s="1">
        <f t="shared" si="40"/>
        <v>-13484</v>
      </c>
      <c r="G364" s="1">
        <f t="shared" si="44"/>
        <v>-5.936756802839227E-3</v>
      </c>
      <c r="H364" s="1">
        <f t="shared" si="43"/>
        <v>-5.936756802839227E-3</v>
      </c>
      <c r="O364" s="1">
        <f t="shared" ca="1" si="41"/>
        <v>-6.2269275062452525E-3</v>
      </c>
      <c r="Q364" s="88">
        <f t="shared" si="42"/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 t="shared" si="39"/>
        <v>-13477.051175263623</v>
      </c>
      <c r="F365" s="1">
        <f t="shared" si="40"/>
        <v>-13477</v>
      </c>
      <c r="G365" s="1">
        <f t="shared" si="44"/>
        <v>-5.9731504079536535E-3</v>
      </c>
      <c r="H365" s="1">
        <f t="shared" si="43"/>
        <v>-5.9731504079536535E-3</v>
      </c>
      <c r="O365" s="1">
        <f t="shared" ca="1" si="41"/>
        <v>-6.2267381077541328E-3</v>
      </c>
      <c r="Q365" s="88">
        <f t="shared" si="42"/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 t="shared" si="39"/>
        <v>-13476.048771935624</v>
      </c>
      <c r="F366" s="1">
        <f t="shared" si="40"/>
        <v>-13476</v>
      </c>
      <c r="G366" s="1">
        <f t="shared" si="44"/>
        <v>-5.6926351971924305E-3</v>
      </c>
      <c r="H366" s="1">
        <f t="shared" si="43"/>
        <v>-5.6926351971924305E-3</v>
      </c>
      <c r="O366" s="1">
        <f t="shared" ca="1" si="41"/>
        <v>-6.2267110508268299E-3</v>
      </c>
      <c r="Q366" s="88">
        <f t="shared" si="42"/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 t="shared" si="39"/>
        <v>-13468.046680411648</v>
      </c>
      <c r="F367" s="1">
        <f t="shared" si="40"/>
        <v>-13468</v>
      </c>
      <c r="G367" s="1">
        <f t="shared" si="44"/>
        <v>-5.4485135988215916E-3</v>
      </c>
      <c r="H367" s="1">
        <f t="shared" si="43"/>
        <v>-5.4485135988215916E-3</v>
      </c>
      <c r="O367" s="1">
        <f t="shared" ca="1" si="41"/>
        <v>-6.2264945954084074E-3</v>
      </c>
      <c r="Q367" s="88">
        <f t="shared" si="42"/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 t="shared" si="39"/>
        <v>-13467.052844633557</v>
      </c>
      <c r="F368" s="1">
        <f t="shared" si="40"/>
        <v>-13467</v>
      </c>
      <c r="G368" s="1">
        <f t="shared" si="44"/>
        <v>-6.1679984064539894E-3</v>
      </c>
      <c r="H368" s="1">
        <f t="shared" si="43"/>
        <v>-6.1679984064539894E-3</v>
      </c>
      <c r="O368" s="1">
        <f t="shared" ca="1" si="41"/>
        <v>-6.2264675384811046E-3</v>
      </c>
      <c r="Q368" s="88">
        <f t="shared" si="42"/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 t="shared" si="39"/>
        <v>-13459.042185559734</v>
      </c>
      <c r="F369" s="1">
        <f t="shared" si="40"/>
        <v>-13459</v>
      </c>
      <c r="G369" s="1">
        <f t="shared" si="44"/>
        <v>-4.9238767969654873E-3</v>
      </c>
      <c r="H369" s="1">
        <f t="shared" si="43"/>
        <v>-4.9238767969654873E-3</v>
      </c>
      <c r="O369" s="1">
        <f t="shared" ca="1" si="41"/>
        <v>-6.2262510830626812E-3</v>
      </c>
      <c r="Q369" s="88">
        <f t="shared" si="42"/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 t="shared" si="39"/>
        <v>-13442.052734283472</v>
      </c>
      <c r="F370" s="1">
        <f t="shared" si="40"/>
        <v>-13442</v>
      </c>
      <c r="G370" s="1">
        <f t="shared" si="44"/>
        <v>-6.1551183971459977E-3</v>
      </c>
      <c r="H370" s="1">
        <f t="shared" si="43"/>
        <v>-6.1551183971459977E-3</v>
      </c>
      <c r="O370" s="1">
        <f t="shared" ca="1" si="41"/>
        <v>-6.2257911152985334E-3</v>
      </c>
      <c r="Q370" s="88">
        <f t="shared" si="42"/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 t="shared" si="39"/>
        <v>-13416.041653055669</v>
      </c>
      <c r="F371" s="1">
        <f t="shared" si="40"/>
        <v>-13416</v>
      </c>
      <c r="G371" s="1">
        <f t="shared" si="44"/>
        <v>-4.8617231950629503E-3</v>
      </c>
      <c r="H371" s="1">
        <f t="shared" si="43"/>
        <v>-4.8617231950629503E-3</v>
      </c>
      <c r="O371" s="1">
        <f t="shared" ca="1" si="41"/>
        <v>-6.2250876351886602E-3</v>
      </c>
      <c r="Q371" s="88">
        <f t="shared" si="42"/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 t="shared" si="39"/>
        <v>-13408.05669663138</v>
      </c>
      <c r="F372" s="1">
        <f t="shared" si="40"/>
        <v>-13408</v>
      </c>
      <c r="G372" s="1">
        <f t="shared" si="44"/>
        <v>-6.6176016043755226E-3</v>
      </c>
      <c r="H372" s="1">
        <f t="shared" si="43"/>
        <v>-6.6176016043755226E-3</v>
      </c>
      <c r="O372" s="1">
        <f t="shared" ca="1" si="41"/>
        <v>-6.2248711797702376E-3</v>
      </c>
      <c r="Q372" s="88">
        <f t="shared" si="42"/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 t="shared" si="39"/>
        <v>-13407.054293303383</v>
      </c>
      <c r="F373" s="1">
        <f t="shared" si="40"/>
        <v>-13407</v>
      </c>
      <c r="G373" s="1">
        <f t="shared" si="44"/>
        <v>-6.3370864008902572E-3</v>
      </c>
      <c r="H373" s="1">
        <f t="shared" si="43"/>
        <v>-6.3370864008902572E-3</v>
      </c>
      <c r="O373" s="1">
        <f t="shared" ca="1" si="41"/>
        <v>-6.2248441228429348E-3</v>
      </c>
      <c r="Q373" s="88">
        <f t="shared" si="42"/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 t="shared" si="39"/>
        <v>-13400.054605107403</v>
      </c>
      <c r="F374" s="1">
        <f t="shared" si="40"/>
        <v>-13400</v>
      </c>
      <c r="G374" s="1">
        <f t="shared" si="44"/>
        <v>-6.3734800060046837E-3</v>
      </c>
      <c r="H374" s="1">
        <f t="shared" si="43"/>
        <v>-6.3734800060046837E-3</v>
      </c>
      <c r="O374" s="1">
        <f t="shared" ca="1" si="41"/>
        <v>-6.2246547243518151E-3</v>
      </c>
      <c r="Q374" s="88">
        <f t="shared" si="42"/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 t="shared" si="39"/>
        <v>-13399.052201779406</v>
      </c>
      <c r="F375" s="1">
        <f t="shared" si="40"/>
        <v>-13399</v>
      </c>
      <c r="G375" s="1">
        <f t="shared" si="44"/>
        <v>-6.0929647952434607E-3</v>
      </c>
      <c r="H375" s="1">
        <f t="shared" si="43"/>
        <v>-6.0929647952434607E-3</v>
      </c>
      <c r="O375" s="1">
        <f t="shared" ca="1" si="41"/>
        <v>-6.2246276674245123E-3</v>
      </c>
      <c r="Q375" s="88">
        <f t="shared" si="42"/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 t="shared" si="39"/>
        <v>-13313.051136771335</v>
      </c>
      <c r="F376" s="1">
        <f t="shared" si="40"/>
        <v>-13313</v>
      </c>
      <c r="G376" s="1">
        <f t="shared" si="44"/>
        <v>-5.9686576059903018E-3</v>
      </c>
      <c r="H376" s="1">
        <f t="shared" si="43"/>
        <v>-5.9686576059903018E-3</v>
      </c>
      <c r="O376" s="1">
        <f t="shared" ca="1" si="41"/>
        <v>-6.2223007716764693E-3</v>
      </c>
      <c r="Q376" s="88">
        <f t="shared" si="42"/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 t="shared" si="39"/>
        <v>-13297.064088823008</v>
      </c>
      <c r="F377" s="1">
        <f t="shared" si="40"/>
        <v>-13297</v>
      </c>
      <c r="G377" s="1">
        <f t="shared" si="44"/>
        <v>-7.48041440238012E-3</v>
      </c>
      <c r="H377" s="1">
        <f t="shared" si="43"/>
        <v>-7.48041440238012E-3</v>
      </c>
      <c r="O377" s="1">
        <f t="shared" ca="1" si="41"/>
        <v>-6.2218678608396243E-3</v>
      </c>
      <c r="Q377" s="88">
        <f t="shared" si="42"/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 t="shared" si="39"/>
        <v>-13296.053117945228</v>
      </c>
      <c r="F378" s="1">
        <f t="shared" si="40"/>
        <v>-13296</v>
      </c>
      <c r="G378" s="1">
        <f t="shared" si="44"/>
        <v>-6.1998992023291066E-3</v>
      </c>
      <c r="H378" s="1">
        <f t="shared" si="43"/>
        <v>-6.1998992023291066E-3</v>
      </c>
      <c r="O378" s="1">
        <f t="shared" ca="1" si="41"/>
        <v>-6.2218408039123214E-3</v>
      </c>
      <c r="Q378" s="88">
        <f t="shared" si="42"/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 t="shared" si="39"/>
        <v>-13280.048934897273</v>
      </c>
      <c r="F379" s="1">
        <f t="shared" si="40"/>
        <v>-13280</v>
      </c>
      <c r="G379" s="1">
        <f t="shared" si="44"/>
        <v>-5.7116559983114712E-3</v>
      </c>
      <c r="H379" s="1">
        <f t="shared" si="43"/>
        <v>-5.7116559983114712E-3</v>
      </c>
      <c r="O379" s="1">
        <f t="shared" ca="1" si="41"/>
        <v>-6.2214078930754764E-3</v>
      </c>
      <c r="Q379" s="88">
        <f t="shared" si="42"/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 t="shared" si="39"/>
        <v>-13279.354963362553</v>
      </c>
      <c r="F380" s="1">
        <f t="shared" si="40"/>
        <v>-13279.5</v>
      </c>
      <c r="O380" s="1">
        <f t="shared" ca="1" si="41"/>
        <v>-6.221394364611825E-3</v>
      </c>
      <c r="Q380" s="88">
        <f t="shared" si="42"/>
        <v>36181.148000000001</v>
      </c>
      <c r="U380" s="1">
        <f>+C380-(C$7+F380*C$8)</f>
        <v>1.6928601602558047E-2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 t="shared" si="39"/>
        <v>-13271.04444004536</v>
      </c>
      <c r="F381" s="1">
        <f t="shared" si="40"/>
        <v>-13271</v>
      </c>
      <c r="G381" s="1">
        <f t="shared" ref="G381:G412" si="45">+C381-(C$7+F381*C$8)</f>
        <v>-5.1870191964553669E-3</v>
      </c>
      <c r="H381" s="1">
        <f t="shared" ref="H381:H391" si="46">+G381</f>
        <v>-5.1870191964553669E-3</v>
      </c>
      <c r="O381" s="1">
        <f t="shared" ca="1" si="41"/>
        <v>-6.2211643807297511E-3</v>
      </c>
      <c r="Q381" s="88">
        <f t="shared" si="42"/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 t="shared" si="39"/>
        <v>-13253.052585441163</v>
      </c>
      <c r="F382" s="1">
        <f t="shared" si="40"/>
        <v>-13253</v>
      </c>
      <c r="G382" s="1">
        <f t="shared" si="45"/>
        <v>-6.1377456004265696E-3</v>
      </c>
      <c r="H382" s="1">
        <f t="shared" si="46"/>
        <v>-6.1377456004265696E-3</v>
      </c>
      <c r="O382" s="1">
        <f t="shared" ca="1" si="41"/>
        <v>-6.2206773560383004E-3</v>
      </c>
      <c r="Q382" s="88">
        <f t="shared" si="42"/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 t="shared" si="39"/>
        <v>-13246.052897245119</v>
      </c>
      <c r="F383" s="1">
        <f t="shared" si="40"/>
        <v>-13246</v>
      </c>
      <c r="G383" s="1">
        <f t="shared" si="45"/>
        <v>-6.1741391982650384E-3</v>
      </c>
      <c r="H383" s="1">
        <f t="shared" si="46"/>
        <v>-6.1741391982650384E-3</v>
      </c>
      <c r="O383" s="1">
        <f t="shared" ca="1" si="41"/>
        <v>-6.2204879575471807E-3</v>
      </c>
      <c r="Q383" s="88">
        <f t="shared" si="42"/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 t="shared" si="39"/>
        <v>-13245.050493917184</v>
      </c>
      <c r="F384" s="1">
        <f t="shared" si="40"/>
        <v>-13245</v>
      </c>
      <c r="G384" s="1">
        <f t="shared" si="45"/>
        <v>-5.8936240020557307E-3</v>
      </c>
      <c r="H384" s="1">
        <f t="shared" si="46"/>
        <v>-5.8936240020557307E-3</v>
      </c>
      <c r="O384" s="1">
        <f t="shared" ca="1" si="41"/>
        <v>-6.2204609006198779E-3</v>
      </c>
      <c r="Q384" s="88">
        <f t="shared" si="42"/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 t="shared" si="39"/>
        <v>-13185.051942587073</v>
      </c>
      <c r="F385" s="1">
        <f t="shared" si="40"/>
        <v>-13185</v>
      </c>
      <c r="G385" s="1">
        <f t="shared" si="45"/>
        <v>-6.062712003767956E-3</v>
      </c>
      <c r="H385" s="1">
        <f t="shared" si="46"/>
        <v>-6.062712003767956E-3</v>
      </c>
      <c r="O385" s="1">
        <f t="shared" ca="1" si="41"/>
        <v>-6.2188374849817081E-3</v>
      </c>
      <c r="Q385" s="88">
        <f t="shared" si="42"/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 t="shared" si="39"/>
        <v>-13092.051189382899</v>
      </c>
      <c r="F386" s="1">
        <f t="shared" si="40"/>
        <v>-13092</v>
      </c>
      <c r="G386" s="1">
        <f t="shared" si="45"/>
        <v>-5.9747983978013508E-3</v>
      </c>
      <c r="H386" s="1">
        <f t="shared" si="46"/>
        <v>-5.9747983978013508E-3</v>
      </c>
      <c r="O386" s="1">
        <f t="shared" ca="1" si="41"/>
        <v>-6.2163211907425454E-3</v>
      </c>
      <c r="Q386" s="88">
        <f t="shared" si="42"/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 t="shared" si="39"/>
        <v>-12963.058159420545</v>
      </c>
      <c r="F387" s="1">
        <f t="shared" si="40"/>
        <v>-12963</v>
      </c>
      <c r="G387" s="1">
        <f t="shared" si="45"/>
        <v>-6.7883376032114029E-3</v>
      </c>
      <c r="H387" s="1">
        <f t="shared" si="46"/>
        <v>-6.7883376032114029E-3</v>
      </c>
      <c r="O387" s="1">
        <f t="shared" ca="1" si="41"/>
        <v>-6.2128308471204813E-3</v>
      </c>
      <c r="Q387" s="88">
        <f t="shared" si="42"/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 t="shared" si="39"/>
        <v>-12962.05575609261</v>
      </c>
      <c r="F388" s="1">
        <f t="shared" si="40"/>
        <v>-12962</v>
      </c>
      <c r="G388" s="1">
        <f t="shared" si="45"/>
        <v>-6.5078224070020951E-3</v>
      </c>
      <c r="H388" s="1">
        <f t="shared" si="46"/>
        <v>-6.5078224070020951E-3</v>
      </c>
      <c r="O388" s="1">
        <f t="shared" ca="1" si="41"/>
        <v>-6.2128037901931785E-3</v>
      </c>
      <c r="Q388" s="88">
        <f t="shared" si="42"/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 t="shared" si="39"/>
        <v>-12954.053664568633</v>
      </c>
      <c r="F389" s="1">
        <f t="shared" si="40"/>
        <v>-12954</v>
      </c>
      <c r="G389" s="1">
        <f t="shared" si="45"/>
        <v>-6.2637008013552986E-3</v>
      </c>
      <c r="H389" s="1">
        <f t="shared" si="46"/>
        <v>-6.2637008013552986E-3</v>
      </c>
      <c r="O389" s="1">
        <f t="shared" ca="1" si="41"/>
        <v>-6.212587334774756E-3</v>
      </c>
      <c r="Q389" s="88">
        <f t="shared" si="42"/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 t="shared" si="39"/>
        <v>-12870.048838666589</v>
      </c>
      <c r="F390" s="1">
        <f t="shared" si="40"/>
        <v>-12870</v>
      </c>
      <c r="G390" s="1">
        <f t="shared" si="45"/>
        <v>-5.7004240006790496E-3</v>
      </c>
      <c r="H390" s="1">
        <f t="shared" si="46"/>
        <v>-5.7004240006790496E-3</v>
      </c>
      <c r="O390" s="1">
        <f t="shared" ca="1" si="41"/>
        <v>-6.2103145528813195E-3</v>
      </c>
      <c r="Q390" s="88">
        <f t="shared" si="42"/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 t="shared" si="39"/>
        <v>-12844.054892538412</v>
      </c>
      <c r="F391" s="1">
        <f t="shared" si="40"/>
        <v>-12844</v>
      </c>
      <c r="G391" s="1">
        <f t="shared" si="45"/>
        <v>-6.4070288062794134E-3</v>
      </c>
      <c r="H391" s="1">
        <f t="shared" si="46"/>
        <v>-6.4070288062794134E-3</v>
      </c>
      <c r="O391" s="1">
        <f t="shared" ca="1" si="41"/>
        <v>-6.2096110727714454E-3</v>
      </c>
      <c r="Q391" s="88">
        <f t="shared" si="42"/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 t="shared" si="39"/>
        <v>-12844.036043928805</v>
      </c>
      <c r="F392" s="1">
        <f t="shared" si="40"/>
        <v>-12844</v>
      </c>
      <c r="G392" s="1">
        <f t="shared" si="45"/>
        <v>-4.2070288036484271E-3</v>
      </c>
      <c r="H392" s="34"/>
      <c r="J392" s="1">
        <f>+G392</f>
        <v>-4.2070288036484271E-3</v>
      </c>
      <c r="O392" s="1">
        <f t="shared" ca="1" si="41"/>
        <v>-6.2096110727714454E-3</v>
      </c>
      <c r="Q392" s="88">
        <f t="shared" si="42"/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 t="shared" si="39"/>
        <v>-12842.041518332699</v>
      </c>
      <c r="F393" s="1">
        <f t="shared" si="40"/>
        <v>-12842</v>
      </c>
      <c r="G393" s="1">
        <f t="shared" si="45"/>
        <v>-4.8459984027431346E-3</v>
      </c>
      <c r="H393" s="1">
        <f t="shared" ref="H393:H411" si="47">+G393</f>
        <v>-4.8459984027431346E-3</v>
      </c>
      <c r="O393" s="1">
        <f t="shared" ca="1" si="41"/>
        <v>-6.2095569589168398E-3</v>
      </c>
      <c r="Q393" s="88">
        <f t="shared" si="42"/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 t="shared" si="39"/>
        <v>-12836.052801014435</v>
      </c>
      <c r="F394" s="1">
        <f t="shared" si="40"/>
        <v>-12836</v>
      </c>
      <c r="G394" s="1">
        <f t="shared" si="45"/>
        <v>-6.1629072006326169E-3</v>
      </c>
      <c r="H394" s="1">
        <f t="shared" si="47"/>
        <v>-6.1629072006326169E-3</v>
      </c>
      <c r="O394" s="1">
        <f t="shared" ca="1" si="41"/>
        <v>-6.2093946173530229E-3</v>
      </c>
      <c r="Q394" s="88">
        <f t="shared" si="42"/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 t="shared" si="39"/>
        <v>-12835.058965236281</v>
      </c>
      <c r="F395" s="1">
        <f t="shared" si="40"/>
        <v>-12835</v>
      </c>
      <c r="G395" s="1">
        <f t="shared" si="45"/>
        <v>-6.8823920009890571E-3</v>
      </c>
      <c r="H395" s="1">
        <f t="shared" si="47"/>
        <v>-6.8823920009890571E-3</v>
      </c>
      <c r="O395" s="1">
        <f t="shared" ca="1" si="41"/>
        <v>-6.2093675604257201E-3</v>
      </c>
      <c r="Q395" s="88">
        <f t="shared" si="42"/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 t="shared" si="39"/>
        <v>-12834.056561908348</v>
      </c>
      <c r="F396" s="1">
        <f t="shared" si="40"/>
        <v>-12834</v>
      </c>
      <c r="G396" s="1">
        <f t="shared" si="45"/>
        <v>-6.6018768047797494E-3</v>
      </c>
      <c r="H396" s="1">
        <f t="shared" si="47"/>
        <v>-6.6018768047797494E-3</v>
      </c>
      <c r="O396" s="1">
        <f t="shared" ca="1" si="41"/>
        <v>-6.2093405034984173E-3</v>
      </c>
      <c r="Q396" s="88">
        <f t="shared" si="42"/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 t="shared" si="39"/>
        <v>-12826.063037934215</v>
      </c>
      <c r="F397" s="1">
        <f t="shared" si="40"/>
        <v>-12826</v>
      </c>
      <c r="G397" s="1">
        <f t="shared" si="45"/>
        <v>-7.3577552029746585E-3</v>
      </c>
      <c r="H397" s="1">
        <f t="shared" si="47"/>
        <v>-7.3577552029746585E-3</v>
      </c>
      <c r="O397" s="1">
        <f t="shared" ca="1" si="41"/>
        <v>-6.2091240480799947E-3</v>
      </c>
      <c r="Q397" s="88">
        <f t="shared" si="42"/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 t="shared" si="39"/>
        <v>-12800.043389156568</v>
      </c>
      <c r="F398" s="1">
        <f t="shared" si="40"/>
        <v>-12800</v>
      </c>
      <c r="G398" s="1">
        <f t="shared" si="45"/>
        <v>-5.0643599970499054E-3</v>
      </c>
      <c r="H398" s="1">
        <f t="shared" si="47"/>
        <v>-5.0643599970499054E-3</v>
      </c>
      <c r="O398" s="1">
        <f t="shared" ca="1" si="41"/>
        <v>-6.2084205679701215E-3</v>
      </c>
      <c r="Q398" s="88">
        <f t="shared" si="42"/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 t="shared" si="39"/>
        <v>-12748.055496900215</v>
      </c>
      <c r="F399" s="1">
        <f t="shared" si="40"/>
        <v>-12748</v>
      </c>
      <c r="G399" s="1">
        <f t="shared" si="45"/>
        <v>-6.4775696009746753E-3</v>
      </c>
      <c r="H399" s="1">
        <f t="shared" si="47"/>
        <v>-6.4775696009746753E-3</v>
      </c>
      <c r="O399" s="1">
        <f t="shared" ca="1" si="41"/>
        <v>-6.2070136077503751E-3</v>
      </c>
      <c r="Q399" s="88">
        <f t="shared" si="42"/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 t="shared" si="39"/>
        <v>-12741.047241154391</v>
      </c>
      <c r="F400" s="1">
        <f t="shared" si="40"/>
        <v>-12741</v>
      </c>
      <c r="G400" s="1">
        <f t="shared" si="45"/>
        <v>-5.5139632022473961E-3</v>
      </c>
      <c r="H400" s="1">
        <f t="shared" si="47"/>
        <v>-5.5139632022473961E-3</v>
      </c>
      <c r="O400" s="1">
        <f t="shared" ca="1" si="41"/>
        <v>-6.2068242092592554E-3</v>
      </c>
      <c r="Q400" s="88">
        <f t="shared" si="42"/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 t="shared" si="39"/>
        <v>-12740.053405376239</v>
      </c>
      <c r="F401" s="1">
        <f t="shared" si="40"/>
        <v>-12740</v>
      </c>
      <c r="G401" s="1">
        <f t="shared" si="45"/>
        <v>-6.2334480026038364E-3</v>
      </c>
      <c r="H401" s="1">
        <f t="shared" si="47"/>
        <v>-6.2334480026038364E-3</v>
      </c>
      <c r="O401" s="1">
        <f t="shared" ca="1" si="41"/>
        <v>-6.2067971523319526E-3</v>
      </c>
      <c r="Q401" s="88">
        <f t="shared" si="42"/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 t="shared" si="39"/>
        <v>-12639.050560648147</v>
      </c>
      <c r="F402" s="1">
        <f t="shared" si="40"/>
        <v>-12639</v>
      </c>
      <c r="G402" s="1">
        <f t="shared" si="45"/>
        <v>-5.9014128055423498E-3</v>
      </c>
      <c r="H402" s="1">
        <f t="shared" si="47"/>
        <v>-5.9014128055423498E-3</v>
      </c>
      <c r="O402" s="1">
        <f t="shared" ca="1" si="41"/>
        <v>-6.2040644026743674E-3</v>
      </c>
      <c r="Q402" s="88">
        <f t="shared" si="42"/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 t="shared" si="39"/>
        <v>-12638.056724869995</v>
      </c>
      <c r="F403" s="1">
        <f t="shared" si="40"/>
        <v>-12638</v>
      </c>
      <c r="G403" s="1">
        <f t="shared" si="45"/>
        <v>-6.6208975986228324E-3</v>
      </c>
      <c r="H403" s="1">
        <f t="shared" si="47"/>
        <v>-6.6208975986228324E-3</v>
      </c>
      <c r="O403" s="1">
        <f t="shared" ca="1" si="41"/>
        <v>-6.2040373457470646E-3</v>
      </c>
      <c r="Q403" s="88">
        <f t="shared" si="42"/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 t="shared" si="39"/>
        <v>-12604.05211966806</v>
      </c>
      <c r="F404" s="1">
        <f t="shared" si="40"/>
        <v>-12604</v>
      </c>
      <c r="G404" s="1">
        <f t="shared" si="45"/>
        <v>-6.0833808020106517E-3</v>
      </c>
      <c r="H404" s="1">
        <f t="shared" si="47"/>
        <v>-6.0833808020106517E-3</v>
      </c>
      <c r="O404" s="1">
        <f t="shared" ca="1" si="41"/>
        <v>-6.203117410218768E-3</v>
      </c>
      <c r="Q404" s="88">
        <f t="shared" si="42"/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 t="shared" ref="E405:E468" si="48">+(C405-C$7)/C$8</f>
        <v>-12603.049716340063</v>
      </c>
      <c r="F405" s="1">
        <f t="shared" ref="F405:F468" si="49">ROUND(2*E405,0)/2</f>
        <v>-12603</v>
      </c>
      <c r="G405" s="1">
        <f t="shared" si="45"/>
        <v>-5.8028655985253863E-3</v>
      </c>
      <c r="H405" s="1">
        <f t="shared" si="47"/>
        <v>-5.8028655985253863E-3</v>
      </c>
      <c r="O405" s="1">
        <f t="shared" ref="O405:O468" ca="1" si="50">+C$11+C$12*F405</f>
        <v>-6.2030903532914652E-3</v>
      </c>
      <c r="Q405" s="88">
        <f t="shared" ref="Q405:Q468" si="51"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 t="shared" si="48"/>
        <v>-12535.0662085856</v>
      </c>
      <c r="F406" s="1">
        <f t="shared" si="49"/>
        <v>-12535</v>
      </c>
      <c r="G406" s="1">
        <f t="shared" si="45"/>
        <v>-7.7278320022742264E-3</v>
      </c>
      <c r="H406" s="1">
        <f t="shared" si="47"/>
        <v>-7.7278320022742264E-3</v>
      </c>
      <c r="O406" s="1">
        <f t="shared" ca="1" si="50"/>
        <v>-6.2012504822348737E-3</v>
      </c>
      <c r="Q406" s="88">
        <f t="shared" si="51"/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 t="shared" si="48"/>
        <v>-12518.051054659927</v>
      </c>
      <c r="F407" s="1">
        <f t="shared" si="49"/>
        <v>-12518</v>
      </c>
      <c r="G407" s="1">
        <f t="shared" si="45"/>
        <v>-5.9590736054815352E-3</v>
      </c>
      <c r="H407" s="1">
        <f t="shared" si="47"/>
        <v>-5.9590736054815352E-3</v>
      </c>
      <c r="O407" s="1">
        <f t="shared" ca="1" si="50"/>
        <v>-6.2007905144707259E-3</v>
      </c>
      <c r="Q407" s="88">
        <f t="shared" si="51"/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 t="shared" si="48"/>
        <v>-12493.059511859687</v>
      </c>
      <c r="F408" s="1">
        <f t="shared" si="49"/>
        <v>-12493</v>
      </c>
      <c r="G408" s="1">
        <f t="shared" si="45"/>
        <v>-6.9461936000152491E-3</v>
      </c>
      <c r="H408" s="1">
        <f t="shared" si="47"/>
        <v>-6.9461936000152491E-3</v>
      </c>
      <c r="O408" s="1">
        <f t="shared" ca="1" si="50"/>
        <v>-6.2001140912881555E-3</v>
      </c>
      <c r="Q408" s="88">
        <f t="shared" si="51"/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 t="shared" si="48"/>
        <v>-12468.059401509663</v>
      </c>
      <c r="F409" s="1">
        <f t="shared" si="49"/>
        <v>-12468</v>
      </c>
      <c r="G409" s="1">
        <f t="shared" si="45"/>
        <v>-6.9333136052591726E-3</v>
      </c>
      <c r="H409" s="1">
        <f t="shared" si="47"/>
        <v>-6.9333136052591726E-3</v>
      </c>
      <c r="O409" s="1">
        <f t="shared" ca="1" si="50"/>
        <v>-6.1994376681055842E-3</v>
      </c>
      <c r="Q409" s="88">
        <f t="shared" si="51"/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 t="shared" si="48"/>
        <v>-12467.065565731511</v>
      </c>
      <c r="F410" s="1">
        <f t="shared" si="49"/>
        <v>-12467</v>
      </c>
      <c r="G410" s="1">
        <f t="shared" si="45"/>
        <v>-7.6527984056156129E-3</v>
      </c>
      <c r="H410" s="1">
        <f t="shared" si="47"/>
        <v>-7.6527984056156129E-3</v>
      </c>
      <c r="O410" s="1">
        <f t="shared" ca="1" si="50"/>
        <v>-6.1994106111782814E-3</v>
      </c>
      <c r="Q410" s="88">
        <f t="shared" si="51"/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 t="shared" si="48"/>
        <v>-12416.054374153686</v>
      </c>
      <c r="F411" s="1">
        <f t="shared" si="49"/>
        <v>-12416</v>
      </c>
      <c r="G411" s="1">
        <f t="shared" si="45"/>
        <v>-6.3465232015005313E-3</v>
      </c>
      <c r="H411" s="1">
        <f t="shared" si="47"/>
        <v>-6.3465232015005313E-3</v>
      </c>
      <c r="O411" s="1">
        <f t="shared" ca="1" si="50"/>
        <v>-6.1980307078858378E-3</v>
      </c>
      <c r="Q411" s="88">
        <f t="shared" si="51"/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 t="shared" si="48"/>
        <v>-12416.050090378763</v>
      </c>
      <c r="F412" s="1">
        <f t="shared" si="49"/>
        <v>-12416</v>
      </c>
      <c r="G412" s="1">
        <f t="shared" si="45"/>
        <v>-5.8465231995796785E-3</v>
      </c>
      <c r="H412" s="32"/>
      <c r="J412" s="1">
        <f>+G412</f>
        <v>-5.8465231995796785E-3</v>
      </c>
      <c r="O412" s="1">
        <f t="shared" ca="1" si="50"/>
        <v>-6.1980307078858378E-3</v>
      </c>
      <c r="Q412" s="88">
        <f t="shared" si="51"/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 t="shared" si="48"/>
        <v>-12408.052282629707</v>
      </c>
      <c r="F413" s="1">
        <f t="shared" si="49"/>
        <v>-12408</v>
      </c>
      <c r="G413" s="1">
        <f t="shared" ref="G413:G444" si="52">+C413-(C$7+F413*C$8)</f>
        <v>-6.1024016031296924E-3</v>
      </c>
      <c r="H413" s="32"/>
      <c r="J413" s="1">
        <f>+G413</f>
        <v>-6.1024016031296924E-3</v>
      </c>
      <c r="O413" s="1">
        <f t="shared" ca="1" si="50"/>
        <v>-6.1978142524674153E-3</v>
      </c>
      <c r="Q413" s="88">
        <f t="shared" si="51"/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 t="shared" si="48"/>
        <v>-12408.043715079863</v>
      </c>
      <c r="F414" s="1">
        <f t="shared" si="49"/>
        <v>-12408</v>
      </c>
      <c r="G414" s="1">
        <f t="shared" si="52"/>
        <v>-5.1024015992879868E-3</v>
      </c>
      <c r="H414" s="1">
        <f>+G414</f>
        <v>-5.1024015992879868E-3</v>
      </c>
      <c r="O414" s="1">
        <f t="shared" ca="1" si="50"/>
        <v>-6.1978142524674153E-3</v>
      </c>
      <c r="Q414" s="88">
        <f t="shared" si="51"/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 t="shared" si="48"/>
        <v>-12407.050736056732</v>
      </c>
      <c r="F415" s="1">
        <f t="shared" si="49"/>
        <v>-12407</v>
      </c>
      <c r="G415" s="1">
        <f t="shared" si="52"/>
        <v>-5.9218864043941721E-3</v>
      </c>
      <c r="H415" s="32"/>
      <c r="J415" s="1">
        <f>+G415</f>
        <v>-5.9218864043941721E-3</v>
      </c>
      <c r="O415" s="1">
        <f t="shared" ca="1" si="50"/>
        <v>-6.1977871955401125E-3</v>
      </c>
      <c r="Q415" s="88">
        <f t="shared" si="51"/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 t="shared" si="48"/>
        <v>-12399.051214797695</v>
      </c>
      <c r="F416" s="1">
        <f t="shared" si="49"/>
        <v>-12399</v>
      </c>
      <c r="G416" s="1">
        <f t="shared" si="52"/>
        <v>-5.9777647984446958E-3</v>
      </c>
      <c r="H416" s="34"/>
      <c r="J416" s="1">
        <f>+G416</f>
        <v>-5.9777647984446958E-3</v>
      </c>
      <c r="O416" s="1">
        <f t="shared" ca="1" si="50"/>
        <v>-6.19757074012169E-3</v>
      </c>
      <c r="Q416" s="88">
        <f t="shared" si="51"/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 t="shared" si="48"/>
        <v>-12398.552583398669</v>
      </c>
      <c r="F417" s="1">
        <f t="shared" si="49"/>
        <v>-12398.5</v>
      </c>
      <c r="G417" s="1">
        <f t="shared" si="52"/>
        <v>-6.1375072036753409E-3</v>
      </c>
      <c r="H417" s="34"/>
      <c r="J417" s="1">
        <f>+G417</f>
        <v>-6.1375072036753409E-3</v>
      </c>
      <c r="O417" s="1">
        <f t="shared" ca="1" si="50"/>
        <v>-6.1975572116580386E-3</v>
      </c>
      <c r="Q417" s="88">
        <f t="shared" si="51"/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 t="shared" si="48"/>
        <v>-12391.045696253817</v>
      </c>
      <c r="F418" s="1">
        <f t="shared" si="49"/>
        <v>-12391</v>
      </c>
      <c r="G418" s="1">
        <f t="shared" si="52"/>
        <v>-5.3336432029027492E-3</v>
      </c>
      <c r="H418" s="1">
        <f t="shared" ref="H418:H462" si="53">+G418</f>
        <v>-5.3336432029027492E-3</v>
      </c>
      <c r="O418" s="1">
        <f t="shared" ca="1" si="50"/>
        <v>-6.1973542847032674E-3</v>
      </c>
      <c r="Q418" s="88">
        <f t="shared" si="51"/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 t="shared" si="48"/>
        <v>-12390.051860475665</v>
      </c>
      <c r="F419" s="1">
        <f t="shared" si="49"/>
        <v>-12390</v>
      </c>
      <c r="G419" s="1">
        <f t="shared" si="52"/>
        <v>-6.0531280032591894E-3</v>
      </c>
      <c r="H419" s="1">
        <f t="shared" si="53"/>
        <v>-6.0531280032591894E-3</v>
      </c>
      <c r="O419" s="1">
        <f t="shared" ca="1" si="50"/>
        <v>-6.1973272277759646E-3</v>
      </c>
      <c r="Q419" s="88">
        <f t="shared" si="51"/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 t="shared" si="48"/>
        <v>-12373.070976749246</v>
      </c>
      <c r="F420" s="1">
        <f t="shared" si="49"/>
        <v>-12373</v>
      </c>
      <c r="G420" s="1">
        <f t="shared" si="52"/>
        <v>-8.2843696072814055E-3</v>
      </c>
      <c r="H420" s="1">
        <f t="shared" si="53"/>
        <v>-8.2843696072814055E-3</v>
      </c>
      <c r="O420" s="1">
        <f t="shared" ca="1" si="50"/>
        <v>-6.1968672600118159E-3</v>
      </c>
      <c r="Q420" s="88">
        <f t="shared" si="51"/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 t="shared" si="48"/>
        <v>-12372.060005871466</v>
      </c>
      <c r="F421" s="1">
        <f t="shared" si="49"/>
        <v>-12372</v>
      </c>
      <c r="G421" s="1">
        <f t="shared" si="52"/>
        <v>-7.0038543999544345E-3</v>
      </c>
      <c r="H421" s="1">
        <f t="shared" si="53"/>
        <v>-7.0038543999544345E-3</v>
      </c>
      <c r="O421" s="1">
        <f t="shared" ca="1" si="50"/>
        <v>-6.1968402030845131E-3</v>
      </c>
      <c r="Q421" s="88">
        <f t="shared" si="51"/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 t="shared" si="48"/>
        <v>-12348.053731299533</v>
      </c>
      <c r="F422" s="1">
        <f t="shared" si="49"/>
        <v>-12348</v>
      </c>
      <c r="G422" s="1">
        <f t="shared" si="52"/>
        <v>-6.2714895975659601E-3</v>
      </c>
      <c r="H422" s="1">
        <f t="shared" si="53"/>
        <v>-6.2714895975659601E-3</v>
      </c>
      <c r="O422" s="1">
        <f t="shared" ca="1" si="50"/>
        <v>-6.1961908368292455E-3</v>
      </c>
      <c r="Q422" s="88">
        <f t="shared" si="51"/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 t="shared" si="48"/>
        <v>-12347.059895521443</v>
      </c>
      <c r="F423" s="1">
        <f t="shared" si="49"/>
        <v>-12347</v>
      </c>
      <c r="G423" s="1">
        <f t="shared" si="52"/>
        <v>-6.990974405198358E-3</v>
      </c>
      <c r="H423" s="1">
        <f t="shared" si="53"/>
        <v>-6.990974405198358E-3</v>
      </c>
      <c r="O423" s="1">
        <f t="shared" ca="1" si="50"/>
        <v>-6.1961637799019427E-3</v>
      </c>
      <c r="Q423" s="88">
        <f t="shared" si="51"/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 t="shared" si="48"/>
        <v>-12287.06134419127</v>
      </c>
      <c r="F424" s="1">
        <f t="shared" si="49"/>
        <v>-12287</v>
      </c>
      <c r="G424" s="1">
        <f t="shared" si="52"/>
        <v>-7.1600623996346258E-3</v>
      </c>
      <c r="H424" s="1">
        <f t="shared" si="53"/>
        <v>-7.1600623996346258E-3</v>
      </c>
      <c r="O424" s="1">
        <f t="shared" ca="1" si="50"/>
        <v>-6.1945403642637738E-3</v>
      </c>
      <c r="Q424" s="88">
        <f t="shared" si="51"/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 t="shared" si="48"/>
        <v>-12279.059252667292</v>
      </c>
      <c r="F425" s="1">
        <f t="shared" si="49"/>
        <v>-12279</v>
      </c>
      <c r="G425" s="1">
        <f t="shared" si="52"/>
        <v>-6.9159408012637869E-3</v>
      </c>
      <c r="H425" s="1">
        <f t="shared" si="53"/>
        <v>-6.9159408012637869E-3</v>
      </c>
      <c r="O425" s="1">
        <f t="shared" ca="1" si="50"/>
        <v>-6.1943239088453513E-3</v>
      </c>
      <c r="Q425" s="88">
        <f t="shared" si="51"/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 t="shared" si="48"/>
        <v>-12278.056849339357</v>
      </c>
      <c r="F426" s="1">
        <f t="shared" si="49"/>
        <v>-12278</v>
      </c>
      <c r="G426" s="1">
        <f t="shared" si="52"/>
        <v>-6.6354255977785215E-3</v>
      </c>
      <c r="H426" s="1">
        <f t="shared" si="53"/>
        <v>-6.6354255977785215E-3</v>
      </c>
      <c r="O426" s="1">
        <f t="shared" ca="1" si="50"/>
        <v>-6.1942968519180484E-3</v>
      </c>
      <c r="Q426" s="88">
        <f t="shared" si="51"/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 t="shared" si="48"/>
        <v>-12271.048593593532</v>
      </c>
      <c r="F427" s="1">
        <f t="shared" si="49"/>
        <v>-12271</v>
      </c>
      <c r="G427" s="1">
        <f t="shared" si="52"/>
        <v>-5.6718191990512423E-3</v>
      </c>
      <c r="H427" s="1">
        <f t="shared" si="53"/>
        <v>-5.6718191990512423E-3</v>
      </c>
      <c r="O427" s="1">
        <f t="shared" ca="1" si="50"/>
        <v>-6.1941074534269287E-3</v>
      </c>
      <c r="Q427" s="88">
        <f t="shared" si="51"/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 t="shared" si="48"/>
        <v>-12262.061233841247</v>
      </c>
      <c r="F428" s="1">
        <f t="shared" si="49"/>
        <v>-12262</v>
      </c>
      <c r="G428" s="1">
        <f t="shared" si="52"/>
        <v>-7.1471824048785493E-3</v>
      </c>
      <c r="H428" s="1">
        <f t="shared" si="53"/>
        <v>-7.1471824048785493E-3</v>
      </c>
      <c r="O428" s="1">
        <f t="shared" ca="1" si="50"/>
        <v>-6.1938639410812034E-3</v>
      </c>
      <c r="Q428" s="88">
        <f t="shared" si="51"/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 t="shared" si="48"/>
        <v>-12185.056096135182</v>
      </c>
      <c r="F429" s="1">
        <f t="shared" si="49"/>
        <v>-12185</v>
      </c>
      <c r="G429" s="1">
        <f t="shared" si="52"/>
        <v>-6.5475119990878738E-3</v>
      </c>
      <c r="H429" s="1">
        <f t="shared" si="53"/>
        <v>-6.5475119990878738E-3</v>
      </c>
      <c r="O429" s="1">
        <f t="shared" ca="1" si="50"/>
        <v>-6.1917805576788857E-3</v>
      </c>
      <c r="Q429" s="88">
        <f t="shared" si="51"/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 t="shared" si="48"/>
        <v>-12176.043033733487</v>
      </c>
      <c r="F430" s="1">
        <f t="shared" si="49"/>
        <v>-12176</v>
      </c>
      <c r="G430" s="1">
        <f t="shared" si="52"/>
        <v>-5.0228752006660216E-3</v>
      </c>
      <c r="H430" s="1">
        <f t="shared" si="53"/>
        <v>-5.0228752006660216E-3</v>
      </c>
      <c r="O430" s="1">
        <f t="shared" ca="1" si="50"/>
        <v>-6.1915370453331604E-3</v>
      </c>
      <c r="Q430" s="88">
        <f t="shared" si="51"/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 t="shared" si="48"/>
        <v>-12168.066644858918</v>
      </c>
      <c r="F431" s="1">
        <f t="shared" si="49"/>
        <v>-12168</v>
      </c>
      <c r="G431" s="1">
        <f t="shared" si="52"/>
        <v>-7.7787535992683843E-3</v>
      </c>
      <c r="H431" s="1">
        <f t="shared" si="53"/>
        <v>-7.7787535992683843E-3</v>
      </c>
      <c r="O431" s="1">
        <f t="shared" ca="1" si="50"/>
        <v>-6.1913205899147379E-3</v>
      </c>
      <c r="Q431" s="88">
        <f t="shared" si="51"/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 t="shared" si="48"/>
        <v>-12065.067561024742</v>
      </c>
      <c r="F432" s="1">
        <f t="shared" si="49"/>
        <v>-12065</v>
      </c>
      <c r="G432" s="1">
        <f t="shared" si="52"/>
        <v>-7.8856879990780726E-3</v>
      </c>
      <c r="H432" s="1">
        <f t="shared" si="53"/>
        <v>-7.8856879990780726E-3</v>
      </c>
      <c r="O432" s="1">
        <f t="shared" ca="1" si="50"/>
        <v>-6.188533726402547E-3</v>
      </c>
      <c r="Q432" s="88">
        <f t="shared" si="51"/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 t="shared" si="48"/>
        <v>-10563.047565816518</v>
      </c>
      <c r="F433" s="1">
        <f t="shared" si="49"/>
        <v>-10563</v>
      </c>
      <c r="G433" s="1">
        <f t="shared" si="52"/>
        <v>-5.5518575973110273E-3</v>
      </c>
      <c r="H433" s="1">
        <f t="shared" si="53"/>
        <v>-5.5518575973110273E-3</v>
      </c>
      <c r="O433" s="1">
        <f t="shared" ca="1" si="50"/>
        <v>-6.1478942215937079E-3</v>
      </c>
      <c r="Q433" s="88">
        <f t="shared" si="51"/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 t="shared" si="48"/>
        <v>-10546.049546990473</v>
      </c>
      <c r="F434" s="1">
        <f t="shared" si="49"/>
        <v>-10546</v>
      </c>
      <c r="G434" s="1">
        <f t="shared" si="52"/>
        <v>-5.7830992009257898E-3</v>
      </c>
      <c r="H434" s="1">
        <f t="shared" si="53"/>
        <v>-5.7830992009257898E-3</v>
      </c>
      <c r="O434" s="1">
        <f t="shared" ca="1" si="50"/>
        <v>-6.14743425382956E-3</v>
      </c>
      <c r="Q434" s="88">
        <f t="shared" si="51"/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 t="shared" si="48"/>
        <v>-10538.056023016339</v>
      </c>
      <c r="F435" s="1">
        <f t="shared" si="49"/>
        <v>-10538</v>
      </c>
      <c r="G435" s="1">
        <f t="shared" si="52"/>
        <v>-6.5389776063966565E-3</v>
      </c>
      <c r="H435" s="1">
        <f t="shared" si="53"/>
        <v>-6.5389776063966565E-3</v>
      </c>
      <c r="O435" s="1">
        <f t="shared" ca="1" si="50"/>
        <v>-6.1472177984111366E-3</v>
      </c>
      <c r="Q435" s="88">
        <f t="shared" si="51"/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 t="shared" si="48"/>
        <v>-10537.045052138559</v>
      </c>
      <c r="F436" s="1">
        <f t="shared" si="49"/>
        <v>-10537</v>
      </c>
      <c r="G436" s="1">
        <f t="shared" si="52"/>
        <v>-5.2584623990696855E-3</v>
      </c>
      <c r="H436" s="1">
        <f t="shared" si="53"/>
        <v>-5.2584623990696855E-3</v>
      </c>
      <c r="O436" s="1">
        <f t="shared" ca="1" si="50"/>
        <v>-6.1471907414838338E-3</v>
      </c>
      <c r="Q436" s="88">
        <f t="shared" si="51"/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 t="shared" si="48"/>
        <v>-10520.055600862295</v>
      </c>
      <c r="F437" s="1">
        <f t="shared" si="49"/>
        <v>-10520</v>
      </c>
      <c r="G437" s="1">
        <f t="shared" si="52"/>
        <v>-6.4897039992501959E-3</v>
      </c>
      <c r="H437" s="1">
        <f t="shared" si="53"/>
        <v>-6.4897039992501959E-3</v>
      </c>
      <c r="O437" s="1">
        <f t="shared" ca="1" si="50"/>
        <v>-6.146730773719686E-3</v>
      </c>
      <c r="Q437" s="88">
        <f t="shared" si="51"/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 t="shared" si="48"/>
        <v>-10503.057582036188</v>
      </c>
      <c r="F438" s="1">
        <f t="shared" si="49"/>
        <v>-10503</v>
      </c>
      <c r="G438" s="1">
        <f t="shared" si="52"/>
        <v>-6.7209455955890007E-3</v>
      </c>
      <c r="H438" s="1">
        <f t="shared" si="53"/>
        <v>-6.7209455955890007E-3</v>
      </c>
      <c r="O438" s="1">
        <f t="shared" ca="1" si="50"/>
        <v>-6.1462708059555381E-3</v>
      </c>
      <c r="Q438" s="88">
        <f t="shared" si="51"/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 t="shared" si="48"/>
        <v>-10452.054958008208</v>
      </c>
      <c r="F439" s="1">
        <f t="shared" si="49"/>
        <v>-10452</v>
      </c>
      <c r="G439" s="1">
        <f t="shared" si="52"/>
        <v>-6.4146704025915824E-3</v>
      </c>
      <c r="H439" s="1">
        <f t="shared" si="53"/>
        <v>-6.4146704025915824E-3</v>
      </c>
      <c r="O439" s="1">
        <f t="shared" ca="1" si="50"/>
        <v>-6.1448909026630945E-3</v>
      </c>
      <c r="Q439" s="88">
        <f t="shared" si="51"/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 t="shared" si="48"/>
        <v>-10409.062993053923</v>
      </c>
      <c r="F440" s="1">
        <f t="shared" si="49"/>
        <v>-10409</v>
      </c>
      <c r="G440" s="1">
        <f t="shared" si="52"/>
        <v>-7.3525167972547933E-3</v>
      </c>
      <c r="H440" s="1">
        <f t="shared" si="53"/>
        <v>-7.3525167972547933E-3</v>
      </c>
      <c r="O440" s="1">
        <f t="shared" ca="1" si="50"/>
        <v>-6.1437274547890726E-3</v>
      </c>
      <c r="Q440" s="88">
        <f t="shared" si="51"/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 t="shared" si="48"/>
        <v>-10340.051379322054</v>
      </c>
      <c r="F441" s="1">
        <f t="shared" si="49"/>
        <v>-10340</v>
      </c>
      <c r="G441" s="1">
        <f t="shared" si="52"/>
        <v>-5.9969680005451664E-3</v>
      </c>
      <c r="H441" s="1">
        <f t="shared" si="53"/>
        <v>-5.9969680005451664E-3</v>
      </c>
      <c r="O441" s="1">
        <f t="shared" ca="1" si="50"/>
        <v>-6.1418605268051783E-3</v>
      </c>
      <c r="Q441" s="88">
        <f t="shared" si="51"/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 t="shared" si="48"/>
        <v>-10315.051268972031</v>
      </c>
      <c r="F442" s="1">
        <f t="shared" si="49"/>
        <v>-10315</v>
      </c>
      <c r="G442" s="1">
        <f t="shared" si="52"/>
        <v>-5.9840879985131323E-3</v>
      </c>
      <c r="H442" s="1">
        <f t="shared" si="53"/>
        <v>-5.9840879985131323E-3</v>
      </c>
      <c r="O442" s="1">
        <f t="shared" ca="1" si="50"/>
        <v>-6.1411841036226079E-3</v>
      </c>
      <c r="Q442" s="88">
        <f t="shared" si="51"/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 t="shared" si="48"/>
        <v>-10314.057433193879</v>
      </c>
      <c r="F443" s="1">
        <f t="shared" si="49"/>
        <v>-10314</v>
      </c>
      <c r="G443" s="1">
        <f t="shared" si="52"/>
        <v>-6.7035727988695726E-3</v>
      </c>
      <c r="H443" s="1">
        <f t="shared" si="53"/>
        <v>-6.7035727988695726E-3</v>
      </c>
      <c r="O443" s="1">
        <f t="shared" ca="1" si="50"/>
        <v>-6.1411570466953051E-3</v>
      </c>
      <c r="Q443" s="88">
        <f t="shared" si="51"/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 t="shared" si="48"/>
        <v>-10306.0553416699</v>
      </c>
      <c r="F444" s="1">
        <f t="shared" si="49"/>
        <v>-10306</v>
      </c>
      <c r="G444" s="1">
        <f t="shared" si="52"/>
        <v>-6.4594512004987337E-3</v>
      </c>
      <c r="H444" s="1">
        <f t="shared" si="53"/>
        <v>-6.4594512004987337E-3</v>
      </c>
      <c r="O444" s="1">
        <f t="shared" ca="1" si="50"/>
        <v>-6.1409405912768826E-3</v>
      </c>
      <c r="Q444" s="88">
        <f t="shared" si="51"/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 t="shared" si="48"/>
        <v>-10297.059414367834</v>
      </c>
      <c r="F445" s="1">
        <f t="shared" si="49"/>
        <v>-10297</v>
      </c>
      <c r="G445" s="1">
        <f t="shared" ref="G445:G476" si="54">+C445-(C$7+F445*C$8)</f>
        <v>-6.934814402484335E-3</v>
      </c>
      <c r="H445" s="1">
        <f t="shared" si="53"/>
        <v>-6.934814402484335E-3</v>
      </c>
      <c r="O445" s="1">
        <f t="shared" ca="1" si="50"/>
        <v>-6.1406970789311573E-3</v>
      </c>
      <c r="Q445" s="88">
        <f t="shared" si="51"/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 t="shared" si="48"/>
        <v>-10263.054809165835</v>
      </c>
      <c r="F446" s="1">
        <f t="shared" si="49"/>
        <v>-10263</v>
      </c>
      <c r="G446" s="1">
        <f t="shared" si="54"/>
        <v>-6.3972975985961966E-3</v>
      </c>
      <c r="H446" s="1">
        <f t="shared" si="53"/>
        <v>-6.3972975985961966E-3</v>
      </c>
      <c r="O446" s="1">
        <f t="shared" ca="1" si="50"/>
        <v>-6.1397771434028607E-3</v>
      </c>
      <c r="Q446" s="88">
        <f t="shared" si="51"/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 t="shared" si="48"/>
        <v>-10186.041103910051</v>
      </c>
      <c r="F447" s="1">
        <f t="shared" si="49"/>
        <v>-10186</v>
      </c>
      <c r="G447" s="1">
        <f t="shared" si="54"/>
        <v>-4.7976272035157308E-3</v>
      </c>
      <c r="H447" s="1">
        <f t="shared" si="53"/>
        <v>-4.7976272035157308E-3</v>
      </c>
      <c r="O447" s="1">
        <f t="shared" ca="1" si="50"/>
        <v>-6.1376937600005439E-3</v>
      </c>
      <c r="Q447" s="88">
        <f t="shared" si="51"/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 t="shared" si="48"/>
        <v>-10161.066696209436</v>
      </c>
      <c r="F448" s="1">
        <f t="shared" si="49"/>
        <v>-10161</v>
      </c>
      <c r="G448" s="1">
        <f t="shared" si="54"/>
        <v>-7.7847472057328559E-3</v>
      </c>
      <c r="H448" s="1">
        <f t="shared" si="53"/>
        <v>-7.7847472057328559E-3</v>
      </c>
      <c r="O448" s="1">
        <f t="shared" ca="1" si="50"/>
        <v>-6.1370173368179726E-3</v>
      </c>
      <c r="Q448" s="88">
        <f t="shared" si="51"/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 t="shared" si="48"/>
        <v>-10160.047157781813</v>
      </c>
      <c r="F449" s="1">
        <f t="shared" si="49"/>
        <v>-10160</v>
      </c>
      <c r="G449" s="1">
        <f t="shared" si="54"/>
        <v>-5.5042319945641793E-3</v>
      </c>
      <c r="H449" s="1">
        <f t="shared" si="53"/>
        <v>-5.5042319945641793E-3</v>
      </c>
      <c r="O449" s="1">
        <f t="shared" ca="1" si="50"/>
        <v>-6.1369902798906698E-3</v>
      </c>
      <c r="Q449" s="88">
        <f t="shared" si="51"/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 t="shared" si="48"/>
        <v>-10093.057485805504</v>
      </c>
      <c r="F450" s="1">
        <f t="shared" si="49"/>
        <v>-10093</v>
      </c>
      <c r="G450" s="1">
        <f t="shared" si="54"/>
        <v>-6.7097135979565792E-3</v>
      </c>
      <c r="H450" s="1">
        <f t="shared" si="53"/>
        <v>-6.7097135979565792E-3</v>
      </c>
      <c r="O450" s="1">
        <f t="shared" ca="1" si="50"/>
        <v>-6.1351774657613812E-3</v>
      </c>
      <c r="Q450" s="88">
        <f t="shared" si="51"/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 t="shared" si="48"/>
        <v>-10066.052568799549</v>
      </c>
      <c r="F451" s="1">
        <f t="shared" si="49"/>
        <v>-10066</v>
      </c>
      <c r="G451" s="1">
        <f t="shared" si="54"/>
        <v>-6.1358032035059296E-3</v>
      </c>
      <c r="H451" s="1">
        <f t="shared" si="53"/>
        <v>-6.1358032035059296E-3</v>
      </c>
      <c r="O451" s="1">
        <f t="shared" ca="1" si="50"/>
        <v>-6.1344469287242052E-3</v>
      </c>
      <c r="Q451" s="88">
        <f t="shared" si="51"/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 t="shared" si="48"/>
        <v>-10059.052880603567</v>
      </c>
      <c r="F452" s="1">
        <f t="shared" si="49"/>
        <v>-10059</v>
      </c>
      <c r="G452" s="1">
        <f t="shared" si="54"/>
        <v>-6.1721968013443984E-3</v>
      </c>
      <c r="H452" s="1">
        <f t="shared" si="53"/>
        <v>-6.1721968013443984E-3</v>
      </c>
      <c r="O452" s="1">
        <f t="shared" ca="1" si="50"/>
        <v>-6.1342575302330855E-3</v>
      </c>
      <c r="Q452" s="88">
        <f t="shared" si="51"/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 t="shared" si="48"/>
        <v>-10032.056531147395</v>
      </c>
      <c r="F453" s="1">
        <f t="shared" si="49"/>
        <v>-10032</v>
      </c>
      <c r="G453" s="1">
        <f t="shared" si="54"/>
        <v>-6.5982863961835392E-3</v>
      </c>
      <c r="H453" s="1">
        <f t="shared" si="53"/>
        <v>-6.5982863961835392E-3</v>
      </c>
      <c r="O453" s="1">
        <f t="shared" ca="1" si="50"/>
        <v>-6.1335269931959086E-3</v>
      </c>
      <c r="Q453" s="88">
        <f t="shared" si="51"/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 t="shared" si="48"/>
        <v>-10016.060915649285</v>
      </c>
      <c r="F454" s="1">
        <f t="shared" si="49"/>
        <v>-10016</v>
      </c>
      <c r="G454" s="1">
        <f t="shared" si="54"/>
        <v>-7.110043203283567E-3</v>
      </c>
      <c r="H454" s="1">
        <f t="shared" si="53"/>
        <v>-7.110043203283567E-3</v>
      </c>
      <c r="O454" s="1">
        <f t="shared" ca="1" si="50"/>
        <v>-6.1330940823590635E-3</v>
      </c>
      <c r="Q454" s="88">
        <f t="shared" si="51"/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 t="shared" si="48"/>
        <v>-9946.0468985894804</v>
      </c>
      <c r="F455" s="1">
        <f t="shared" si="49"/>
        <v>-9946</v>
      </c>
      <c r="G455" s="1">
        <f t="shared" si="54"/>
        <v>-5.4739792030886747E-3</v>
      </c>
      <c r="H455" s="1">
        <f t="shared" si="53"/>
        <v>-5.4739792030886747E-3</v>
      </c>
      <c r="O455" s="1">
        <f t="shared" ca="1" si="50"/>
        <v>-6.1312000974478665E-3</v>
      </c>
      <c r="Q455" s="88">
        <f t="shared" si="51"/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 t="shared" si="48"/>
        <v>-9887.0507505873047</v>
      </c>
      <c r="F456" s="1">
        <f t="shared" si="49"/>
        <v>-9887</v>
      </c>
      <c r="G456" s="1">
        <f t="shared" si="54"/>
        <v>-5.9235824010102078E-3</v>
      </c>
      <c r="H456" s="1">
        <f t="shared" si="53"/>
        <v>-5.9235824010102078E-3</v>
      </c>
      <c r="O456" s="1">
        <f t="shared" ca="1" si="50"/>
        <v>-6.1296037387369995E-3</v>
      </c>
      <c r="Q456" s="88">
        <f t="shared" si="51"/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 t="shared" si="48"/>
        <v>-9835.0542907811086</v>
      </c>
      <c r="F457" s="1">
        <f t="shared" si="49"/>
        <v>-9835</v>
      </c>
      <c r="G457" s="1">
        <f t="shared" si="54"/>
        <v>-6.3367920010932721E-3</v>
      </c>
      <c r="H457" s="1">
        <f t="shared" si="53"/>
        <v>-6.3367920010932721E-3</v>
      </c>
      <c r="O457" s="1">
        <f t="shared" ca="1" si="50"/>
        <v>-6.1281967785172531E-3</v>
      </c>
      <c r="Q457" s="88">
        <f t="shared" si="51"/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 t="shared" si="48"/>
        <v>-9827.0521992571303</v>
      </c>
      <c r="F458" s="1">
        <f t="shared" si="49"/>
        <v>-9827</v>
      </c>
      <c r="G458" s="1">
        <f t="shared" si="54"/>
        <v>-6.0926704027224332E-3</v>
      </c>
      <c r="H458" s="1">
        <f t="shared" si="53"/>
        <v>-6.0926704027224332E-3</v>
      </c>
      <c r="O458" s="1">
        <f t="shared" ca="1" si="50"/>
        <v>-6.1279803230988306E-3</v>
      </c>
      <c r="Q458" s="88">
        <f t="shared" si="51"/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 t="shared" si="48"/>
        <v>-9793.0475940551951</v>
      </c>
      <c r="F459" s="1">
        <f t="shared" si="49"/>
        <v>-9793</v>
      </c>
      <c r="G459" s="1">
        <f t="shared" si="54"/>
        <v>-5.5551535988342948E-3</v>
      </c>
      <c r="H459" s="1">
        <f t="shared" si="53"/>
        <v>-5.5551535988342948E-3</v>
      </c>
      <c r="O459" s="1">
        <f t="shared" ca="1" si="50"/>
        <v>-6.127060387570534E-3</v>
      </c>
      <c r="Q459" s="88">
        <f t="shared" si="51"/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 t="shared" si="48"/>
        <v>-9768.0474837051715</v>
      </c>
      <c r="F460" s="1">
        <f t="shared" si="49"/>
        <v>-9768</v>
      </c>
      <c r="G460" s="1">
        <f t="shared" si="54"/>
        <v>-5.5422736040782183E-3</v>
      </c>
      <c r="H460" s="1">
        <f t="shared" si="53"/>
        <v>-5.5422736040782183E-3</v>
      </c>
      <c r="O460" s="1">
        <f t="shared" ca="1" si="50"/>
        <v>-6.1263839643879636E-3</v>
      </c>
      <c r="Q460" s="88">
        <f t="shared" si="51"/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 t="shared" si="48"/>
        <v>-9759.0601239528241</v>
      </c>
      <c r="F461" s="1">
        <f t="shared" si="49"/>
        <v>-9759</v>
      </c>
      <c r="G461" s="1">
        <f t="shared" si="54"/>
        <v>-7.0176367953536101E-3</v>
      </c>
      <c r="H461" s="1">
        <f t="shared" si="53"/>
        <v>-7.0176367953536101E-3</v>
      </c>
      <c r="O461" s="1">
        <f t="shared" ca="1" si="50"/>
        <v>-6.1261404520422382E-3</v>
      </c>
      <c r="Q461" s="88">
        <f t="shared" si="51"/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 t="shared" si="48"/>
        <v>-9725.0469512011059</v>
      </c>
      <c r="F462" s="1">
        <f t="shared" si="49"/>
        <v>-9725</v>
      </c>
      <c r="G462" s="1">
        <f t="shared" si="54"/>
        <v>-5.4801200021756813E-3</v>
      </c>
      <c r="H462" s="1">
        <f t="shared" si="53"/>
        <v>-5.4801200021756813E-3</v>
      </c>
      <c r="O462" s="1">
        <f t="shared" ca="1" si="50"/>
        <v>-6.1252205165139425E-3</v>
      </c>
      <c r="Q462" s="88">
        <f t="shared" si="51"/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 t="shared" si="48"/>
        <v>-9708.0540729048789</v>
      </c>
      <c r="F463" s="1">
        <f t="shared" si="49"/>
        <v>-9708</v>
      </c>
      <c r="G463" s="1">
        <f t="shared" si="54"/>
        <v>-6.3113615979091264E-3</v>
      </c>
      <c r="H463" s="34"/>
      <c r="J463" s="1">
        <f>+G463</f>
        <v>-6.3113615979091264E-3</v>
      </c>
      <c r="O463" s="1">
        <f t="shared" ca="1" si="50"/>
        <v>-6.1247605487497947E-3</v>
      </c>
      <c r="Q463" s="88">
        <f t="shared" si="51"/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 t="shared" si="48"/>
        <v>-9707.055096596845</v>
      </c>
      <c r="F464" s="1">
        <f t="shared" si="49"/>
        <v>-9707</v>
      </c>
      <c r="G464" s="1">
        <f t="shared" si="54"/>
        <v>-6.4308463988709264E-3</v>
      </c>
      <c r="H464" s="1">
        <f>+G464</f>
        <v>-6.4308463988709264E-3</v>
      </c>
      <c r="O464" s="1">
        <f t="shared" ca="1" si="50"/>
        <v>-6.1247334918224918E-3</v>
      </c>
      <c r="Q464" s="88">
        <f t="shared" si="51"/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 t="shared" si="48"/>
        <v>-9630.0499588908442</v>
      </c>
      <c r="F465" s="1">
        <f t="shared" si="49"/>
        <v>-9630</v>
      </c>
      <c r="G465" s="1">
        <f t="shared" si="54"/>
        <v>-5.8311760003562085E-3</v>
      </c>
      <c r="H465" s="1">
        <f>+G465</f>
        <v>-5.8311760003562085E-3</v>
      </c>
      <c r="O465" s="1">
        <f t="shared" ca="1" si="50"/>
        <v>-6.1226501084201742E-3</v>
      </c>
      <c r="Q465" s="88">
        <f t="shared" si="51"/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 t="shared" si="48"/>
        <v>-9614.0527155582786</v>
      </c>
      <c r="F466" s="1">
        <f t="shared" si="49"/>
        <v>-9614</v>
      </c>
      <c r="G466" s="1">
        <f t="shared" si="54"/>
        <v>-6.1529328013421036E-3</v>
      </c>
      <c r="H466" s="34"/>
      <c r="J466" s="1">
        <f>+G466</f>
        <v>-6.1529328013421036E-3</v>
      </c>
      <c r="O466" s="1">
        <f t="shared" ca="1" si="50"/>
        <v>-6.1222171975833291E-3</v>
      </c>
      <c r="Q466" s="88">
        <f t="shared" si="51"/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 t="shared" si="48"/>
        <v>-9614.0525442072867</v>
      </c>
      <c r="F467" s="1">
        <f t="shared" si="49"/>
        <v>-9614</v>
      </c>
      <c r="G467" s="1">
        <f t="shared" si="54"/>
        <v>-6.1329328018473461E-3</v>
      </c>
      <c r="H467" s="34"/>
      <c r="J467" s="1">
        <f>+G467</f>
        <v>-6.1329328018473461E-3</v>
      </c>
      <c r="O467" s="1">
        <f t="shared" ca="1" si="50"/>
        <v>-6.1222171975833291E-3</v>
      </c>
      <c r="Q467" s="88">
        <f t="shared" si="51"/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 t="shared" si="48"/>
        <v>-9613.5568257751838</v>
      </c>
      <c r="F468" s="1">
        <f t="shared" si="49"/>
        <v>-9613.5</v>
      </c>
      <c r="G468" s="1">
        <f t="shared" si="54"/>
        <v>-6.6326752057648264E-3</v>
      </c>
      <c r="H468" s="34"/>
      <c r="J468" s="1">
        <f>+G468</f>
        <v>-6.6326752057648264E-3</v>
      </c>
      <c r="O468" s="1">
        <f t="shared" ca="1" si="50"/>
        <v>-6.1222036691196777E-3</v>
      </c>
      <c r="Q468" s="88">
        <f t="shared" si="51"/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 t="shared" ref="E469:E532" si="55">+(C469-C$7)/C$8</f>
        <v>-9613.5509141658076</v>
      </c>
      <c r="F469" s="1">
        <f t="shared" ref="F469:F532" si="56">ROUND(2*E469,0)/2</f>
        <v>-9613.5</v>
      </c>
      <c r="G469" s="1">
        <f t="shared" si="54"/>
        <v>-5.9426752050057985E-3</v>
      </c>
      <c r="H469" s="34"/>
      <c r="J469" s="1">
        <f>+G469</f>
        <v>-5.9426752050057985E-3</v>
      </c>
      <c r="O469" s="1">
        <f t="shared" ref="O469:O532" ca="1" si="57">+C$11+C$12*F469</f>
        <v>-6.1222036691196777E-3</v>
      </c>
      <c r="Q469" s="88">
        <f t="shared" ref="Q469:Q532" si="58"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 t="shared" si="55"/>
        <v>-9537.0492056867315</v>
      </c>
      <c r="F470" s="1">
        <f t="shared" si="56"/>
        <v>-9537</v>
      </c>
      <c r="G470" s="1">
        <f t="shared" si="54"/>
        <v>-5.7432624016655609E-3</v>
      </c>
      <c r="H470" s="1">
        <f t="shared" ref="H470:H482" si="59">+G470</f>
        <v>-5.7432624016655609E-3</v>
      </c>
      <c r="O470" s="1">
        <f t="shared" ca="1" si="57"/>
        <v>-6.1201338141810115E-3</v>
      </c>
      <c r="Q470" s="88">
        <f t="shared" si="58"/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 t="shared" si="55"/>
        <v>-9536.0553699085776</v>
      </c>
      <c r="F471" s="1">
        <f t="shared" si="56"/>
        <v>-9536</v>
      </c>
      <c r="G471" s="1">
        <f t="shared" si="54"/>
        <v>-6.4627472020220011E-3</v>
      </c>
      <c r="H471" s="1">
        <f t="shared" si="59"/>
        <v>-6.4627472020220011E-3</v>
      </c>
      <c r="O471" s="1">
        <f t="shared" ca="1" si="57"/>
        <v>-6.1201067572537087E-3</v>
      </c>
      <c r="Q471" s="88">
        <f t="shared" si="58"/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 t="shared" si="55"/>
        <v>-9519.0573510824706</v>
      </c>
      <c r="F472" s="1">
        <f t="shared" si="56"/>
        <v>-9519</v>
      </c>
      <c r="G472" s="1">
        <f t="shared" si="54"/>
        <v>-6.693988798360806E-3</v>
      </c>
      <c r="H472" s="1">
        <f t="shared" si="59"/>
        <v>-6.693988798360806E-3</v>
      </c>
      <c r="O472" s="1">
        <f t="shared" ca="1" si="57"/>
        <v>-6.1196467894895608E-3</v>
      </c>
      <c r="Q472" s="88">
        <f t="shared" si="58"/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 t="shared" si="55"/>
        <v>-9493.0462698546671</v>
      </c>
      <c r="F473" s="1">
        <f t="shared" si="56"/>
        <v>-9493</v>
      </c>
      <c r="G473" s="1">
        <f t="shared" si="54"/>
        <v>-5.4005935962777585E-3</v>
      </c>
      <c r="H473" s="1">
        <f t="shared" si="59"/>
        <v>-5.4005935962777585E-3</v>
      </c>
      <c r="O473" s="1">
        <f t="shared" ca="1" si="57"/>
        <v>-6.1189433093796876E-3</v>
      </c>
      <c r="Q473" s="88">
        <f t="shared" si="58"/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 t="shared" si="55"/>
        <v>-9485.0613134303167</v>
      </c>
      <c r="F474" s="1">
        <f t="shared" si="56"/>
        <v>-9485</v>
      </c>
      <c r="G474" s="1">
        <f t="shared" si="54"/>
        <v>-7.1564719983143732E-3</v>
      </c>
      <c r="H474" s="1">
        <f t="shared" si="59"/>
        <v>-7.1564719983143732E-3</v>
      </c>
      <c r="O474" s="1">
        <f t="shared" ca="1" si="57"/>
        <v>-6.1187268539612651E-3</v>
      </c>
      <c r="Q474" s="88">
        <f t="shared" si="58"/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 t="shared" si="55"/>
        <v>-9383.0534951093505</v>
      </c>
      <c r="F475" s="1">
        <f t="shared" si="56"/>
        <v>-9383</v>
      </c>
      <c r="G475" s="1">
        <f t="shared" si="54"/>
        <v>-6.2439216053462587E-3</v>
      </c>
      <c r="H475" s="1">
        <f t="shared" si="59"/>
        <v>-6.2439216053462587E-3</v>
      </c>
      <c r="O475" s="1">
        <f t="shared" ca="1" si="57"/>
        <v>-6.1159670473763771E-3</v>
      </c>
      <c r="Q475" s="88">
        <f t="shared" si="58"/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 t="shared" si="55"/>
        <v>-9375.0539738503139</v>
      </c>
      <c r="F476" s="1">
        <f t="shared" si="56"/>
        <v>-9375</v>
      </c>
      <c r="G476" s="1">
        <f t="shared" si="54"/>
        <v>-6.2997999993967824E-3</v>
      </c>
      <c r="H476" s="1">
        <f t="shared" si="59"/>
        <v>-6.2997999993967824E-3</v>
      </c>
      <c r="O476" s="1">
        <f t="shared" ca="1" si="57"/>
        <v>-6.1157505919579545E-3</v>
      </c>
      <c r="Q476" s="88">
        <f t="shared" si="58"/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 t="shared" si="55"/>
        <v>-9374.5544856963279</v>
      </c>
      <c r="F477" s="1">
        <f t="shared" si="56"/>
        <v>-9374.5</v>
      </c>
      <c r="G477" s="1">
        <f t="shared" ref="G477:G508" si="60">+C477-(C$7+F477*C$8)</f>
        <v>-6.3595424071536399E-3</v>
      </c>
      <c r="H477" s="1">
        <f t="shared" si="59"/>
        <v>-6.3595424071536399E-3</v>
      </c>
      <c r="O477" s="1">
        <f t="shared" ca="1" si="57"/>
        <v>-6.1157370634943031E-3</v>
      </c>
      <c r="Q477" s="88">
        <f t="shared" si="58"/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 t="shared" si="55"/>
        <v>-9366.0580465481835</v>
      </c>
      <c r="F478" s="1">
        <f t="shared" si="56"/>
        <v>-9366</v>
      </c>
      <c r="G478" s="1">
        <f t="shared" si="60"/>
        <v>-6.7751632013823837E-3</v>
      </c>
      <c r="H478" s="1">
        <f t="shared" si="59"/>
        <v>-6.7751632013823837E-3</v>
      </c>
      <c r="O478" s="1">
        <f t="shared" ca="1" si="57"/>
        <v>-6.1155070796122292E-3</v>
      </c>
      <c r="Q478" s="88">
        <f t="shared" si="58"/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 t="shared" si="55"/>
        <v>-9358.0559550242688</v>
      </c>
      <c r="F479" s="1">
        <f t="shared" si="56"/>
        <v>-9358</v>
      </c>
      <c r="G479" s="1">
        <f t="shared" si="60"/>
        <v>-6.5310416030115448E-3</v>
      </c>
      <c r="H479" s="1">
        <f t="shared" si="59"/>
        <v>-6.5310416030115448E-3</v>
      </c>
      <c r="O479" s="1">
        <f t="shared" ca="1" si="57"/>
        <v>-6.1152906241938067E-3</v>
      </c>
      <c r="Q479" s="88">
        <f t="shared" si="58"/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 t="shared" si="55"/>
        <v>-9331.0596055680962</v>
      </c>
      <c r="F480" s="1">
        <f t="shared" si="56"/>
        <v>-9331</v>
      </c>
      <c r="G480" s="1">
        <f t="shared" si="60"/>
        <v>-6.9571311978506856E-3</v>
      </c>
      <c r="H480" s="1">
        <f t="shared" si="59"/>
        <v>-6.9571311978506856E-3</v>
      </c>
      <c r="O480" s="1">
        <f t="shared" ca="1" si="57"/>
        <v>-6.1145600871566307E-3</v>
      </c>
      <c r="Q480" s="88">
        <f t="shared" si="58"/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 t="shared" si="55"/>
        <v>-9289.0529088421827</v>
      </c>
      <c r="F481" s="1">
        <f t="shared" si="56"/>
        <v>-9289</v>
      </c>
      <c r="G481" s="1">
        <f t="shared" si="60"/>
        <v>-6.1754928028676659E-3</v>
      </c>
      <c r="H481" s="1">
        <f t="shared" si="59"/>
        <v>-6.1754928028676659E-3</v>
      </c>
      <c r="O481" s="1">
        <f t="shared" ca="1" si="57"/>
        <v>-6.1134236962099115E-3</v>
      </c>
      <c r="Q481" s="88">
        <f t="shared" si="58"/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 t="shared" si="55"/>
        <v>-9280.048413990271</v>
      </c>
      <c r="F482" s="1">
        <f t="shared" si="56"/>
        <v>-9280</v>
      </c>
      <c r="G482" s="1">
        <f t="shared" si="60"/>
        <v>-5.6508560010115616E-3</v>
      </c>
      <c r="H482" s="1">
        <f t="shared" si="59"/>
        <v>-5.6508560010115616E-3</v>
      </c>
      <c r="O482" s="1">
        <f t="shared" ca="1" si="57"/>
        <v>-6.1131801838641862E-3</v>
      </c>
      <c r="Q482" s="88">
        <f t="shared" si="58"/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 t="shared" si="55"/>
        <v>-9255.0954251642052</v>
      </c>
      <c r="F483" s="1">
        <f t="shared" si="56"/>
        <v>-9255</v>
      </c>
      <c r="H483" s="34"/>
      <c r="O483" s="1">
        <f t="shared" ca="1" si="57"/>
        <v>-6.1125037606816158E-3</v>
      </c>
      <c r="Q483" s="88">
        <f t="shared" si="58"/>
        <v>36650.857499999998</v>
      </c>
      <c r="U483" s="1">
        <f>+C483-(C$7+F483*C$8)</f>
        <v>-1.1137976005556993E-2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 t="shared" si="55"/>
        <v>-9237.0478814862036</v>
      </c>
      <c r="F484" s="1">
        <f t="shared" si="56"/>
        <v>-9237</v>
      </c>
      <c r="G484" s="1">
        <f t="shared" ref="G484:G490" si="61">+C484-(C$7+F484*C$8)</f>
        <v>-5.5887023991090246E-3</v>
      </c>
      <c r="H484" s="1">
        <f t="shared" ref="H484:H490" si="62">+G484</f>
        <v>-5.5887023991090246E-3</v>
      </c>
      <c r="O484" s="1">
        <f t="shared" ca="1" si="57"/>
        <v>-6.1120167359901651E-3</v>
      </c>
      <c r="Q484" s="88">
        <f t="shared" si="58"/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 t="shared" si="55"/>
        <v>-9212.0529116660637</v>
      </c>
      <c r="F485" s="1">
        <f t="shared" si="56"/>
        <v>-9212</v>
      </c>
      <c r="G485" s="1">
        <f t="shared" si="61"/>
        <v>-6.1758224037475884E-3</v>
      </c>
      <c r="H485" s="1">
        <f t="shared" si="62"/>
        <v>-6.1758224037475884E-3</v>
      </c>
      <c r="O485" s="1">
        <f t="shared" ca="1" si="57"/>
        <v>-6.1113403128075948E-3</v>
      </c>
      <c r="Q485" s="88">
        <f t="shared" si="58"/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 t="shared" si="55"/>
        <v>-9015.0626658694582</v>
      </c>
      <c r="F486" s="1">
        <f t="shared" si="56"/>
        <v>-9015</v>
      </c>
      <c r="G486" s="1">
        <f t="shared" si="61"/>
        <v>-7.3143279951182194E-3</v>
      </c>
      <c r="H486" s="1">
        <f t="shared" si="62"/>
        <v>-7.3143279951182194E-3</v>
      </c>
      <c r="O486" s="1">
        <f t="shared" ca="1" si="57"/>
        <v>-6.1060100981289384E-3</v>
      </c>
      <c r="Q486" s="88">
        <f t="shared" si="58"/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 t="shared" si="55"/>
        <v>-9006.0667385673896</v>
      </c>
      <c r="F487" s="1">
        <f t="shared" si="56"/>
        <v>-9006</v>
      </c>
      <c r="G487" s="1">
        <f t="shared" si="61"/>
        <v>-7.7896912043797784E-3</v>
      </c>
      <c r="H487" s="1">
        <f t="shared" si="62"/>
        <v>-7.7896912043797784E-3</v>
      </c>
      <c r="O487" s="1">
        <f t="shared" ca="1" si="57"/>
        <v>-6.1057665857832131E-3</v>
      </c>
      <c r="Q487" s="88">
        <f t="shared" si="58"/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 t="shared" si="55"/>
        <v>-8955.0641145393474</v>
      </c>
      <c r="F488" s="1">
        <f t="shared" si="56"/>
        <v>-8955</v>
      </c>
      <c r="G488" s="1">
        <f t="shared" si="61"/>
        <v>-7.4834160041064024E-3</v>
      </c>
      <c r="H488" s="1">
        <f t="shared" si="62"/>
        <v>-7.4834160041064024E-3</v>
      </c>
      <c r="O488" s="1">
        <f t="shared" ca="1" si="57"/>
        <v>-6.1043866824907686E-3</v>
      </c>
      <c r="Q488" s="88">
        <f t="shared" si="58"/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 t="shared" si="55"/>
        <v>-7470.0507057070135</v>
      </c>
      <c r="F489" s="1">
        <f t="shared" si="56"/>
        <v>-7470</v>
      </c>
      <c r="G489" s="1">
        <f t="shared" si="61"/>
        <v>-5.9183440025663003E-3</v>
      </c>
      <c r="H489" s="1">
        <f t="shared" si="62"/>
        <v>-5.9183440025663003E-3</v>
      </c>
      <c r="O489" s="1">
        <f t="shared" ca="1" si="57"/>
        <v>-6.0642071454460773E-3</v>
      </c>
      <c r="Q489" s="88">
        <f t="shared" si="58"/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 t="shared" si="55"/>
        <v>-7419.0395141291874</v>
      </c>
      <c r="F490" s="1">
        <f t="shared" si="56"/>
        <v>-7419</v>
      </c>
      <c r="G490" s="1">
        <f t="shared" si="61"/>
        <v>-4.6120687984512188E-3</v>
      </c>
      <c r="H490" s="1">
        <f t="shared" si="62"/>
        <v>-4.6120687984512188E-3</v>
      </c>
      <c r="O490" s="1">
        <f t="shared" ca="1" si="57"/>
        <v>-6.0628272421536337E-3</v>
      </c>
      <c r="Q490" s="88">
        <f t="shared" si="58"/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 t="shared" si="55"/>
        <v>-7376.1503597726633</v>
      </c>
      <c r="F491" s="1">
        <f t="shared" si="56"/>
        <v>-7376</v>
      </c>
      <c r="O491" s="1">
        <f t="shared" ca="1" si="57"/>
        <v>-6.0616637942796127E-3</v>
      </c>
      <c r="Q491" s="88">
        <f t="shared" si="58"/>
        <v>36870.167000000001</v>
      </c>
      <c r="U491" s="1">
        <f>+C491-(C$7+F491*C$8)</f>
        <v>-1.7549915202835109E-2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 t="shared" si="55"/>
        <v>-7308.0469063208147</v>
      </c>
      <c r="F492" s="1">
        <f t="shared" si="56"/>
        <v>-7308</v>
      </c>
      <c r="G492" s="1">
        <f t="shared" ref="G492:G523" si="63">+C492-(C$7+F492*C$8)</f>
        <v>-5.4748815964558162E-3</v>
      </c>
      <c r="H492" s="1">
        <f t="shared" ref="H492:H504" si="64">+G492</f>
        <v>-5.4748815964558162E-3</v>
      </c>
      <c r="O492" s="1">
        <f t="shared" ca="1" si="57"/>
        <v>-6.0598239232230204E-3</v>
      </c>
      <c r="Q492" s="88">
        <f t="shared" si="58"/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 t="shared" si="55"/>
        <v>-7307.0616380925067</v>
      </c>
      <c r="F493" s="1">
        <f t="shared" si="56"/>
        <v>-7307</v>
      </c>
      <c r="G493" s="1">
        <f t="shared" si="63"/>
        <v>-7.194366400653962E-3</v>
      </c>
      <c r="H493" s="1">
        <f t="shared" si="64"/>
        <v>-7.194366400653962E-3</v>
      </c>
      <c r="O493" s="1">
        <f t="shared" ca="1" si="57"/>
        <v>-6.0597968662957176E-3</v>
      </c>
      <c r="Q493" s="88">
        <f t="shared" si="58"/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 t="shared" si="55"/>
        <v>-7264.0696731382222</v>
      </c>
      <c r="F494" s="1">
        <f t="shared" si="56"/>
        <v>-7264</v>
      </c>
      <c r="G494" s="1">
        <f t="shared" si="63"/>
        <v>-8.132212795317173E-3</v>
      </c>
      <c r="H494" s="1">
        <f t="shared" si="64"/>
        <v>-8.132212795317173E-3</v>
      </c>
      <c r="O494" s="1">
        <f t="shared" ca="1" si="57"/>
        <v>-6.0586334184216965E-3</v>
      </c>
      <c r="Q494" s="88">
        <f t="shared" si="58"/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 t="shared" si="55"/>
        <v>-7153.0599302302853</v>
      </c>
      <c r="F495" s="1">
        <f t="shared" si="56"/>
        <v>-7153</v>
      </c>
      <c r="G495" s="1">
        <f t="shared" si="63"/>
        <v>-6.9950256001902744E-3</v>
      </c>
      <c r="H495" s="1">
        <f t="shared" si="64"/>
        <v>-6.9950256001902744E-3</v>
      </c>
      <c r="O495" s="1">
        <f t="shared" ca="1" si="57"/>
        <v>-6.0556300994910831E-3</v>
      </c>
      <c r="Q495" s="88">
        <f t="shared" si="58"/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 t="shared" si="55"/>
        <v>-7050.0522788462631</v>
      </c>
      <c r="F496" s="1">
        <f t="shared" si="56"/>
        <v>-7050</v>
      </c>
      <c r="G496" s="1">
        <f t="shared" si="63"/>
        <v>-6.1019600034342147E-3</v>
      </c>
      <c r="H496" s="1">
        <f t="shared" si="64"/>
        <v>-6.1019600034342147E-3</v>
      </c>
      <c r="O496" s="1">
        <f t="shared" ca="1" si="57"/>
        <v>-6.0528432359788923E-3</v>
      </c>
      <c r="Q496" s="88">
        <f t="shared" si="58"/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 t="shared" si="55"/>
        <v>-6991.0561308440865</v>
      </c>
      <c r="F497" s="1">
        <f t="shared" si="56"/>
        <v>-6991</v>
      </c>
      <c r="G497" s="1">
        <f t="shared" si="63"/>
        <v>-6.5515632013557479E-3</v>
      </c>
      <c r="H497" s="1">
        <f t="shared" si="64"/>
        <v>-6.5515632013557479E-3</v>
      </c>
      <c r="O497" s="1">
        <f t="shared" ca="1" si="57"/>
        <v>-6.0512468772680253E-3</v>
      </c>
      <c r="Q497" s="88">
        <f t="shared" si="58"/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 t="shared" si="55"/>
        <v>-6982.0602035419561</v>
      </c>
      <c r="F498" s="1">
        <f t="shared" si="56"/>
        <v>-6982</v>
      </c>
      <c r="G498" s="1">
        <f t="shared" si="63"/>
        <v>-7.0269264033413492E-3</v>
      </c>
      <c r="H498" s="1">
        <f t="shared" si="64"/>
        <v>-7.0269264033413492E-3</v>
      </c>
      <c r="O498" s="1">
        <f t="shared" ca="1" si="57"/>
        <v>-6.0510033649223E-3</v>
      </c>
      <c r="Q498" s="88">
        <f t="shared" si="58"/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 t="shared" si="55"/>
        <v>-6956.0662574137805</v>
      </c>
      <c r="F499" s="1">
        <f t="shared" si="56"/>
        <v>-6956</v>
      </c>
      <c r="G499" s="1">
        <f t="shared" si="63"/>
        <v>-7.7335312016657554E-3</v>
      </c>
      <c r="H499" s="1">
        <f t="shared" si="64"/>
        <v>-7.7335312016657554E-3</v>
      </c>
      <c r="O499" s="1">
        <f t="shared" ca="1" si="57"/>
        <v>-6.0502998848124268E-3</v>
      </c>
      <c r="Q499" s="88">
        <f t="shared" si="58"/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 t="shared" si="55"/>
        <v>-6930.0551761859779</v>
      </c>
      <c r="F500" s="1">
        <f t="shared" si="56"/>
        <v>-6930</v>
      </c>
      <c r="G500" s="1">
        <f t="shared" si="63"/>
        <v>-6.4401359995827079E-3</v>
      </c>
      <c r="H500" s="1">
        <f t="shared" si="64"/>
        <v>-6.4401359995827079E-3</v>
      </c>
      <c r="O500" s="1">
        <f t="shared" ca="1" si="57"/>
        <v>-6.0495964047025536E-3</v>
      </c>
      <c r="Q500" s="88">
        <f t="shared" si="58"/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 t="shared" si="55"/>
        <v>-6828.0584956797356</v>
      </c>
      <c r="F501" s="1">
        <f t="shared" si="56"/>
        <v>-6828</v>
      </c>
      <c r="G501" s="1">
        <f t="shared" si="63"/>
        <v>-6.8275856028776616E-3</v>
      </c>
      <c r="H501" s="1">
        <f t="shared" si="64"/>
        <v>-6.8275856028776616E-3</v>
      </c>
      <c r="O501" s="1">
        <f t="shared" ca="1" si="57"/>
        <v>-6.0468365981176655E-3</v>
      </c>
      <c r="Q501" s="88">
        <f t="shared" si="58"/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 t="shared" si="55"/>
        <v>-6802.0559820017152</v>
      </c>
      <c r="F502" s="1">
        <f t="shared" si="56"/>
        <v>-6802</v>
      </c>
      <c r="G502" s="1">
        <f t="shared" si="63"/>
        <v>-6.5341903973603621E-3</v>
      </c>
      <c r="H502" s="1">
        <f t="shared" si="64"/>
        <v>-6.5341903973603621E-3</v>
      </c>
      <c r="O502" s="1">
        <f t="shared" ca="1" si="57"/>
        <v>-6.0461331180077923E-3</v>
      </c>
      <c r="Q502" s="88">
        <f t="shared" si="58"/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 t="shared" si="55"/>
        <v>-6794.0538904777995</v>
      </c>
      <c r="F503" s="1">
        <f t="shared" si="56"/>
        <v>-6794</v>
      </c>
      <c r="G503" s="1">
        <f t="shared" si="63"/>
        <v>-6.2900688062654808E-3</v>
      </c>
      <c r="H503" s="1">
        <f t="shared" si="64"/>
        <v>-6.2900688062654808E-3</v>
      </c>
      <c r="O503" s="1">
        <f t="shared" ca="1" si="57"/>
        <v>-6.0459166625893698E-3</v>
      </c>
      <c r="Q503" s="88">
        <f t="shared" si="58"/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 t="shared" si="55"/>
        <v>-6453.065407978921</v>
      </c>
      <c r="F504" s="1">
        <f t="shared" si="56"/>
        <v>-6453</v>
      </c>
      <c r="G504" s="1">
        <f t="shared" si="63"/>
        <v>-7.6343855980667286E-3</v>
      </c>
      <c r="H504" s="1">
        <f t="shared" si="64"/>
        <v>-7.6343855980667286E-3</v>
      </c>
      <c r="O504" s="1">
        <f t="shared" ca="1" si="57"/>
        <v>-6.0366902503791071E-3</v>
      </c>
      <c r="Q504" s="88">
        <f t="shared" si="58"/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 t="shared" si="55"/>
        <v>-6410.552369059159</v>
      </c>
      <c r="F505" s="1">
        <f t="shared" si="56"/>
        <v>-6410.5</v>
      </c>
      <c r="G505" s="1">
        <f t="shared" si="63"/>
        <v>-6.1124896019464359E-3</v>
      </c>
      <c r="H505" s="34"/>
      <c r="J505" s="1">
        <f>+G505</f>
        <v>-6.1124896019464359E-3</v>
      </c>
      <c r="O505" s="1">
        <f t="shared" ca="1" si="57"/>
        <v>-6.0355403309687375E-3</v>
      </c>
      <c r="Q505" s="88">
        <f t="shared" si="58"/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 t="shared" si="55"/>
        <v>-6410.0545944150917</v>
      </c>
      <c r="F506" s="1">
        <f t="shared" si="56"/>
        <v>-6410</v>
      </c>
      <c r="G506" s="1">
        <f t="shared" si="63"/>
        <v>-6.3722320046508685E-3</v>
      </c>
      <c r="H506" s="34"/>
      <c r="J506" s="1">
        <f>+G506</f>
        <v>-6.3722320046508685E-3</v>
      </c>
      <c r="O506" s="1">
        <f t="shared" ca="1" si="57"/>
        <v>-6.0355268025050861E-3</v>
      </c>
      <c r="Q506" s="88">
        <f t="shared" si="58"/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 t="shared" si="55"/>
        <v>-6409.552535996103</v>
      </c>
      <c r="F507" s="1">
        <f t="shared" si="56"/>
        <v>-6409.5</v>
      </c>
      <c r="G507" s="1">
        <f t="shared" si="63"/>
        <v>-6.1319743981584907E-3</v>
      </c>
      <c r="H507" s="34"/>
      <c r="J507" s="1">
        <f>+G507</f>
        <v>-6.1319743981584907E-3</v>
      </c>
      <c r="O507" s="1">
        <f t="shared" ca="1" si="57"/>
        <v>-6.0355132740414347E-3</v>
      </c>
      <c r="Q507" s="88">
        <f t="shared" si="58"/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 t="shared" si="55"/>
        <v>-6409.0539045970763</v>
      </c>
      <c r="F508" s="1">
        <f t="shared" si="56"/>
        <v>-6409</v>
      </c>
      <c r="G508" s="1">
        <f t="shared" si="63"/>
        <v>-6.2917167961131781E-3</v>
      </c>
      <c r="H508" s="34"/>
      <c r="J508" s="1">
        <f>+G508</f>
        <v>-6.2917167961131781E-3</v>
      </c>
      <c r="O508" s="1">
        <f t="shared" ca="1" si="57"/>
        <v>-6.0354997455777833E-3</v>
      </c>
      <c r="Q508" s="88">
        <f t="shared" si="58"/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 t="shared" si="55"/>
        <v>-6408.5561299530709</v>
      </c>
      <c r="F509" s="1">
        <f t="shared" si="56"/>
        <v>-6408.5</v>
      </c>
      <c r="G509" s="1">
        <f t="shared" si="63"/>
        <v>-6.5514592060935684E-3</v>
      </c>
      <c r="H509" s="34"/>
      <c r="J509" s="1">
        <f>+G509</f>
        <v>-6.5514592060935684E-3</v>
      </c>
      <c r="O509" s="1">
        <f t="shared" ca="1" si="57"/>
        <v>-6.0354862171141319E-3</v>
      </c>
      <c r="Q509" s="88">
        <f t="shared" si="58"/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 t="shared" si="55"/>
        <v>-4060.0459350211545</v>
      </c>
      <c r="F510" s="1">
        <f t="shared" si="56"/>
        <v>-4060</v>
      </c>
      <c r="G510" s="1">
        <f t="shared" si="63"/>
        <v>-5.3615120050380938E-3</v>
      </c>
      <c r="H510" s="1">
        <f>+G510</f>
        <v>-5.3615120050380938E-3</v>
      </c>
      <c r="O510" s="1">
        <f t="shared" ca="1" si="57"/>
        <v>-5.9719430233434526E-3</v>
      </c>
      <c r="Q510" s="88">
        <f t="shared" si="58"/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 t="shared" si="55"/>
        <v>-3394.0541331107529</v>
      </c>
      <c r="F511" s="1">
        <f t="shared" si="56"/>
        <v>-3394</v>
      </c>
      <c r="G511" s="1">
        <f t="shared" si="63"/>
        <v>-6.3183887978084385E-3</v>
      </c>
      <c r="H511" s="34"/>
      <c r="J511" s="1">
        <f>+G511</f>
        <v>-6.3183887978084385E-3</v>
      </c>
      <c r="O511" s="1">
        <f t="shared" ca="1" si="57"/>
        <v>-5.9539231097597732E-3</v>
      </c>
      <c r="Q511" s="88">
        <f t="shared" si="58"/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 t="shared" si="55"/>
        <v>-3394.0535333823123</v>
      </c>
      <c r="F512" s="1">
        <f t="shared" si="56"/>
        <v>-3394</v>
      </c>
      <c r="G512" s="1">
        <f t="shared" si="63"/>
        <v>-6.2483888032147661E-3</v>
      </c>
      <c r="H512" s="34"/>
      <c r="J512" s="1">
        <f>+G512</f>
        <v>-6.2483888032147661E-3</v>
      </c>
      <c r="O512" s="1">
        <f t="shared" ca="1" si="57"/>
        <v>-5.9539231097597732E-3</v>
      </c>
      <c r="Q512" s="88">
        <f t="shared" si="58"/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 t="shared" si="55"/>
        <v>-3394.0520768988499</v>
      </c>
      <c r="F513" s="1">
        <f t="shared" si="56"/>
        <v>-3394</v>
      </c>
      <c r="G513" s="1">
        <f t="shared" si="63"/>
        <v>-6.0783888038713485E-3</v>
      </c>
      <c r="H513" s="34"/>
      <c r="J513" s="1">
        <f>+G513</f>
        <v>-6.0783888038713485E-3</v>
      </c>
      <c r="O513" s="1">
        <f t="shared" ca="1" si="57"/>
        <v>-5.9539231097597732E-3</v>
      </c>
      <c r="Q513" s="88">
        <f t="shared" si="58"/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 t="shared" si="55"/>
        <v>-3034.5479198003136</v>
      </c>
      <c r="F514" s="1">
        <f t="shared" si="56"/>
        <v>-3034.5</v>
      </c>
      <c r="G514" s="1">
        <f t="shared" si="63"/>
        <v>-5.5931744063855149E-3</v>
      </c>
      <c r="H514" s="34"/>
      <c r="K514" s="1">
        <f>+G514</f>
        <v>-5.5931744063855149E-3</v>
      </c>
      <c r="O514" s="1">
        <f t="shared" ca="1" si="57"/>
        <v>-5.9441961443944084E-3</v>
      </c>
      <c r="Q514" s="88">
        <f t="shared" si="58"/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 t="shared" si="55"/>
        <v>-2795.0557728986696</v>
      </c>
      <c r="F515" s="1">
        <f t="shared" si="56"/>
        <v>-2795</v>
      </c>
      <c r="G515" s="1">
        <f t="shared" si="63"/>
        <v>-6.5097839978989214E-3</v>
      </c>
      <c r="H515" s="1">
        <f>+G515</f>
        <v>-6.5097839978989214E-3</v>
      </c>
      <c r="O515" s="1">
        <f t="shared" ca="1" si="57"/>
        <v>-5.9377160103053824E-3</v>
      </c>
      <c r="Q515" s="88">
        <f t="shared" si="58"/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 t="shared" si="55"/>
        <v>-873.0544859293226</v>
      </c>
      <c r="F516" s="1">
        <f t="shared" si="56"/>
        <v>-873</v>
      </c>
      <c r="G516" s="1">
        <f t="shared" si="63"/>
        <v>-6.3595695974072441E-3</v>
      </c>
      <c r="H516" s="34"/>
      <c r="I516" s="1">
        <f>+G516</f>
        <v>-6.3595695974072441E-3</v>
      </c>
      <c r="O516" s="1">
        <f t="shared" ca="1" si="57"/>
        <v>-5.8857125960293574E-3</v>
      </c>
      <c r="Q516" s="88">
        <f t="shared" si="58"/>
        <v>37629.205000000002</v>
      </c>
    </row>
    <row r="517" spans="1:23">
      <c r="A517" s="95" t="s">
        <v>99</v>
      </c>
      <c r="C517" s="100">
        <v>52716.45369962963</v>
      </c>
      <c r="D517" s="100">
        <v>2.0000000000000002E-5</v>
      </c>
      <c r="E517" s="33">
        <f t="shared" si="55"/>
        <v>-284.0465773746372</v>
      </c>
      <c r="F517" s="1">
        <f t="shared" si="56"/>
        <v>-284</v>
      </c>
      <c r="G517" s="1">
        <f t="shared" si="63"/>
        <v>-5.4364871684811078E-3</v>
      </c>
      <c r="H517" s="34"/>
      <c r="M517" s="1">
        <f>+G517</f>
        <v>-5.4364871684811078E-3</v>
      </c>
      <c r="O517" s="1">
        <f t="shared" ca="1" si="57"/>
        <v>-5.8697760658479948E-3</v>
      </c>
      <c r="Q517" s="88">
        <f t="shared" si="58"/>
        <v>37697.95369962963</v>
      </c>
    </row>
    <row r="518" spans="1:23">
      <c r="A518" s="33" t="s">
        <v>200</v>
      </c>
      <c r="B518" s="37" t="s">
        <v>170</v>
      </c>
      <c r="C518" s="36">
        <v>52724.390180000002</v>
      </c>
      <c r="D518" s="36">
        <v>3.6000000000000002E-4</v>
      </c>
      <c r="E518" s="1">
        <f t="shared" si="55"/>
        <v>-216.05038647325301</v>
      </c>
      <c r="F518" s="1">
        <f t="shared" si="56"/>
        <v>-216</v>
      </c>
      <c r="G518" s="1">
        <f t="shared" si="63"/>
        <v>-5.8810831978917122E-3</v>
      </c>
      <c r="H518" s="34"/>
      <c r="J518" s="1">
        <f t="shared" ref="J518:J523" si="65">+G518</f>
        <v>-5.8810831978917122E-3</v>
      </c>
      <c r="O518" s="1">
        <f t="shared" ca="1" si="57"/>
        <v>-5.8679361947914033E-3</v>
      </c>
      <c r="Q518" s="88">
        <f t="shared" si="58"/>
        <v>37705.890180000002</v>
      </c>
    </row>
    <row r="519" spans="1:23">
      <c r="A519" s="33" t="s">
        <v>200</v>
      </c>
      <c r="B519" s="37" t="s">
        <v>170</v>
      </c>
      <c r="C519" s="36">
        <v>52724.390209999998</v>
      </c>
      <c r="D519" s="36">
        <v>4.2999999999999999E-4</v>
      </c>
      <c r="E519" s="1">
        <f t="shared" si="55"/>
        <v>-216.05012944679632</v>
      </c>
      <c r="F519" s="1">
        <f t="shared" si="56"/>
        <v>-216</v>
      </c>
      <c r="G519" s="1">
        <f t="shared" si="63"/>
        <v>-5.8510832022875547E-3</v>
      </c>
      <c r="H519" s="34"/>
      <c r="J519" s="1">
        <f t="shared" si="65"/>
        <v>-5.8510832022875547E-3</v>
      </c>
      <c r="O519" s="1">
        <f t="shared" ca="1" si="57"/>
        <v>-5.8679361947914033E-3</v>
      </c>
      <c r="Q519" s="88">
        <f t="shared" si="58"/>
        <v>37705.890209999998</v>
      </c>
    </row>
    <row r="520" spans="1:23">
      <c r="A520" s="33" t="s">
        <v>200</v>
      </c>
      <c r="B520" s="37" t="s">
        <v>170</v>
      </c>
      <c r="C520" s="36">
        <v>52724.506829999998</v>
      </c>
      <c r="D520" s="36">
        <v>3.8000000000000002E-4</v>
      </c>
      <c r="E520" s="1">
        <f t="shared" si="55"/>
        <v>-215.05098178776987</v>
      </c>
      <c r="F520" s="1">
        <f t="shared" si="56"/>
        <v>-215</v>
      </c>
      <c r="G520" s="1">
        <f t="shared" si="63"/>
        <v>-5.9505680037545972E-3</v>
      </c>
      <c r="H520" s="34"/>
      <c r="J520" s="1">
        <f t="shared" si="65"/>
        <v>-5.9505680037545972E-3</v>
      </c>
      <c r="O520" s="1">
        <f t="shared" ca="1" si="57"/>
        <v>-5.8679091378641005E-3</v>
      </c>
      <c r="Q520" s="88">
        <f t="shared" si="58"/>
        <v>37706.006829999998</v>
      </c>
    </row>
    <row r="521" spans="1:23">
      <c r="A521" s="33" t="s">
        <v>200</v>
      </c>
      <c r="B521" s="37" t="s">
        <v>170</v>
      </c>
      <c r="C521" s="36">
        <v>52724.506959999999</v>
      </c>
      <c r="D521" s="36">
        <v>4.0000000000000002E-4</v>
      </c>
      <c r="E521" s="1">
        <f t="shared" si="55"/>
        <v>-215.04986800629135</v>
      </c>
      <c r="F521" s="1">
        <f t="shared" si="56"/>
        <v>-215</v>
      </c>
      <c r="G521" s="1">
        <f t="shared" si="63"/>
        <v>-5.8205680034006946E-3</v>
      </c>
      <c r="H521" s="34"/>
      <c r="J521" s="1">
        <f t="shared" si="65"/>
        <v>-5.8205680034006946E-3</v>
      </c>
      <c r="O521" s="1">
        <f t="shared" ca="1" si="57"/>
        <v>-5.8679091378641005E-3</v>
      </c>
      <c r="Q521" s="88">
        <f t="shared" si="58"/>
        <v>37706.006959999999</v>
      </c>
    </row>
    <row r="522" spans="1:23">
      <c r="A522" s="33" t="s">
        <v>200</v>
      </c>
      <c r="B522" s="37" t="s">
        <v>170</v>
      </c>
      <c r="C522" s="36">
        <v>52759.406199999998</v>
      </c>
      <c r="D522" s="36">
        <v>4.8000000000000001E-4</v>
      </c>
      <c r="E522" s="1">
        <f t="shared" si="55"/>
        <v>83.951109078203359</v>
      </c>
      <c r="F522" s="1">
        <f t="shared" si="56"/>
        <v>84</v>
      </c>
      <c r="G522" s="1">
        <f t="shared" si="63"/>
        <v>-5.706523203116376E-3</v>
      </c>
      <c r="H522" s="34"/>
      <c r="J522" s="1">
        <f t="shared" si="65"/>
        <v>-5.706523203116376E-3</v>
      </c>
      <c r="O522" s="1">
        <f t="shared" ca="1" si="57"/>
        <v>-5.8598191166005561E-3</v>
      </c>
      <c r="Q522" s="88">
        <f t="shared" si="58"/>
        <v>37740.906199999998</v>
      </c>
    </row>
    <row r="523" spans="1:23">
      <c r="A523" s="33" t="s">
        <v>200</v>
      </c>
      <c r="B523" s="37" t="s">
        <v>170</v>
      </c>
      <c r="C523" s="36">
        <v>52759.406340000001</v>
      </c>
      <c r="D523" s="36">
        <v>5.6999999999999998E-4</v>
      </c>
      <c r="E523" s="1">
        <f t="shared" si="55"/>
        <v>83.952308535209013</v>
      </c>
      <c r="F523" s="1">
        <f t="shared" si="56"/>
        <v>84</v>
      </c>
      <c r="G523" s="1">
        <f t="shared" si="63"/>
        <v>-5.5665231993771158E-3</v>
      </c>
      <c r="H523" s="34"/>
      <c r="J523" s="1">
        <f t="shared" si="65"/>
        <v>-5.5665231993771158E-3</v>
      </c>
      <c r="O523" s="1">
        <f t="shared" ca="1" si="57"/>
        <v>-5.8598191166005561E-3</v>
      </c>
      <c r="Q523" s="88">
        <f t="shared" si="58"/>
        <v>37740.906340000001</v>
      </c>
    </row>
    <row r="524" spans="1:23">
      <c r="A524" s="95" t="s">
        <v>99</v>
      </c>
      <c r="C524" s="100">
        <v>52761.390689629632</v>
      </c>
      <c r="D524" s="100">
        <v>3.0000000000000001E-5</v>
      </c>
      <c r="E524" s="33">
        <f t="shared" si="55"/>
        <v>100.95332283055949</v>
      </c>
      <c r="F524" s="1">
        <f t="shared" si="56"/>
        <v>101</v>
      </c>
      <c r="G524" s="1">
        <f t="shared" ref="G524:G555" si="66">+C524-(C$7+F524*C$8)</f>
        <v>-5.4481351689901203E-3</v>
      </c>
      <c r="H524" s="34"/>
      <c r="M524" s="1">
        <f>+G524</f>
        <v>-5.4481351689901203E-3</v>
      </c>
      <c r="O524" s="1">
        <f t="shared" ca="1" si="57"/>
        <v>-5.8593591488364082E-3</v>
      </c>
      <c r="Q524" s="88">
        <f t="shared" si="58"/>
        <v>37742.890689629632</v>
      </c>
    </row>
    <row r="525" spans="1:23">
      <c r="A525" s="46" t="s">
        <v>208</v>
      </c>
      <c r="B525" s="47"/>
      <c r="C525" s="36">
        <v>52764.424899999998</v>
      </c>
      <c r="D525" s="36"/>
      <c r="E525" s="1">
        <f t="shared" si="55"/>
        <v>126.94907131732846</v>
      </c>
      <c r="F525" s="1">
        <f t="shared" si="56"/>
        <v>127</v>
      </c>
      <c r="G525" s="1">
        <f t="shared" si="66"/>
        <v>-5.9443696009111591E-3</v>
      </c>
      <c r="H525" s="34"/>
      <c r="J525" s="1">
        <f>+G525</f>
        <v>-5.9443696009111591E-3</v>
      </c>
      <c r="O525" s="1">
        <f t="shared" ca="1" si="57"/>
        <v>-5.858655668726535E-3</v>
      </c>
      <c r="Q525" s="88">
        <f t="shared" si="58"/>
        <v>37745.924899999998</v>
      </c>
    </row>
    <row r="526" spans="1:23">
      <c r="A526" s="33" t="s">
        <v>209</v>
      </c>
      <c r="B526" s="42"/>
      <c r="C526" s="36">
        <v>52764.483999999997</v>
      </c>
      <c r="D526" s="36">
        <v>1E-4</v>
      </c>
      <c r="E526" s="1">
        <f t="shared" si="55"/>
        <v>127.45541351117765</v>
      </c>
      <c r="F526" s="1">
        <f t="shared" si="56"/>
        <v>127.5</v>
      </c>
      <c r="G526" s="1">
        <f t="shared" si="66"/>
        <v>-5.2041120070498437E-3</v>
      </c>
      <c r="H526" s="34"/>
      <c r="J526" s="1">
        <f>+G526</f>
        <v>-5.2041120070498437E-3</v>
      </c>
      <c r="O526" s="1">
        <f t="shared" ca="1" si="57"/>
        <v>-5.8586421402628836E-3</v>
      </c>
      <c r="Q526" s="88">
        <f t="shared" si="58"/>
        <v>37745.983999999997</v>
      </c>
    </row>
    <row r="527" spans="1:23">
      <c r="A527" s="33" t="s">
        <v>209</v>
      </c>
      <c r="B527" s="37"/>
      <c r="C527" s="36">
        <v>52764.541899999997</v>
      </c>
      <c r="D527" s="36">
        <v>2.0000000000000001E-4</v>
      </c>
      <c r="E527" s="1">
        <f t="shared" si="55"/>
        <v>127.95147464526339</v>
      </c>
      <c r="F527" s="1">
        <f t="shared" si="56"/>
        <v>128</v>
      </c>
      <c r="G527" s="1">
        <f t="shared" si="66"/>
        <v>-5.6638544047018513E-3</v>
      </c>
      <c r="H527" s="34"/>
      <c r="J527" s="1">
        <f>+G527</f>
        <v>-5.6638544047018513E-3</v>
      </c>
      <c r="O527" s="1">
        <f t="shared" ca="1" si="57"/>
        <v>-5.8586286117992322E-3</v>
      </c>
      <c r="Q527" s="88">
        <f t="shared" si="58"/>
        <v>37746.041899999997</v>
      </c>
    </row>
    <row r="528" spans="1:23">
      <c r="A528" s="38" t="s">
        <v>210</v>
      </c>
      <c r="B528" s="37" t="s">
        <v>168</v>
      </c>
      <c r="C528" s="38">
        <v>52983.6829</v>
      </c>
      <c r="D528" s="38">
        <v>2.9999999999999997E-4</v>
      </c>
      <c r="E528" s="1">
        <f t="shared" si="55"/>
        <v>2005.4529078935643</v>
      </c>
      <c r="F528" s="1">
        <f t="shared" si="56"/>
        <v>2005.5</v>
      </c>
      <c r="G528" s="1">
        <f t="shared" si="66"/>
        <v>-5.4965664021437988E-3</v>
      </c>
      <c r="H528" s="34"/>
      <c r="K528" s="1">
        <f>+G528</f>
        <v>-5.4965664021437988E-3</v>
      </c>
      <c r="O528" s="1">
        <f t="shared" ca="1" si="57"/>
        <v>-5.8078292307881833E-3</v>
      </c>
      <c r="Q528" s="88">
        <f t="shared" si="58"/>
        <v>37965.1829</v>
      </c>
    </row>
    <row r="529" spans="1:17">
      <c r="A529" s="40" t="s">
        <v>211</v>
      </c>
      <c r="B529" s="48" t="s">
        <v>170</v>
      </c>
      <c r="C529" s="36">
        <v>52997.63</v>
      </c>
      <c r="D529" s="36">
        <v>1E-3</v>
      </c>
      <c r="E529" s="1">
        <f t="shared" si="55"/>
        <v>2124.9453818699194</v>
      </c>
      <c r="F529" s="1">
        <f t="shared" si="56"/>
        <v>2125</v>
      </c>
      <c r="G529" s="1">
        <f t="shared" si="66"/>
        <v>-6.3750000044819899E-3</v>
      </c>
      <c r="H529" s="34"/>
      <c r="K529" s="1">
        <f>+G529</f>
        <v>-6.3750000044819899E-3</v>
      </c>
      <c r="O529" s="1">
        <f t="shared" ca="1" si="57"/>
        <v>-5.804595927975496E-3</v>
      </c>
      <c r="Q529" s="88">
        <f t="shared" si="58"/>
        <v>37979.129999999997</v>
      </c>
    </row>
    <row r="530" spans="1:17">
      <c r="A530" s="95" t="s">
        <v>99</v>
      </c>
      <c r="C530" s="100">
        <v>53078.517759629627</v>
      </c>
      <c r="D530" s="100">
        <v>2.0000000000000002E-5</v>
      </c>
      <c r="E530" s="33">
        <f t="shared" si="55"/>
        <v>2817.9552916397552</v>
      </c>
      <c r="F530" s="1">
        <f t="shared" si="56"/>
        <v>2818</v>
      </c>
      <c r="G530" s="1">
        <f t="shared" si="66"/>
        <v>-5.218336773396004E-3</v>
      </c>
      <c r="H530" s="34"/>
      <c r="M530" s="1">
        <f>+G530</f>
        <v>-5.218336773396004E-3</v>
      </c>
      <c r="O530" s="1">
        <f t="shared" ca="1" si="57"/>
        <v>-5.7858454773546397E-3</v>
      </c>
      <c r="Q530" s="88">
        <f t="shared" si="58"/>
        <v>38060.017759629627</v>
      </c>
    </row>
    <row r="531" spans="1:17">
      <c r="A531" s="95" t="s">
        <v>99</v>
      </c>
      <c r="C531" s="100">
        <v>53082.48625962963</v>
      </c>
      <c r="D531" s="100">
        <v>2.0000000000000002E-5</v>
      </c>
      <c r="E531" s="33">
        <f t="shared" si="55"/>
        <v>2851.9556130668311</v>
      </c>
      <c r="F531" s="1">
        <f t="shared" si="56"/>
        <v>2852</v>
      </c>
      <c r="G531" s="1">
        <f t="shared" si="66"/>
        <v>-5.1808199714287184E-3</v>
      </c>
      <c r="H531" s="34"/>
      <c r="M531" s="1">
        <f>+G531</f>
        <v>-5.1808199714287184E-3</v>
      </c>
      <c r="O531" s="1">
        <f t="shared" ca="1" si="57"/>
        <v>-5.784925541826344E-3</v>
      </c>
      <c r="Q531" s="88">
        <f t="shared" si="58"/>
        <v>38063.98625962963</v>
      </c>
    </row>
    <row r="532" spans="1:17">
      <c r="A532" s="40" t="s">
        <v>212</v>
      </c>
      <c r="B532" s="44" t="s">
        <v>170</v>
      </c>
      <c r="C532" s="36">
        <v>53112.716200000003</v>
      </c>
      <c r="D532" s="36">
        <v>1E-4</v>
      </c>
      <c r="E532" s="1">
        <f t="shared" si="55"/>
        <v>3110.952132989551</v>
      </c>
      <c r="F532" s="1">
        <f t="shared" si="56"/>
        <v>3111</v>
      </c>
      <c r="G532" s="1">
        <f t="shared" si="66"/>
        <v>-5.5870127980597317E-3</v>
      </c>
      <c r="H532" s="34"/>
      <c r="K532" s="1">
        <f>+G532</f>
        <v>-5.5870127980597317E-3</v>
      </c>
      <c r="O532" s="1">
        <f t="shared" ca="1" si="57"/>
        <v>-5.7779177976549122E-3</v>
      </c>
      <c r="Q532" s="88">
        <f t="shared" si="58"/>
        <v>38094.216200000003</v>
      </c>
    </row>
    <row r="533" spans="1:17">
      <c r="A533" s="40" t="s">
        <v>212</v>
      </c>
      <c r="B533" s="44" t="s">
        <v>170</v>
      </c>
      <c r="C533" s="36">
        <v>53112.7745</v>
      </c>
      <c r="D533" s="36">
        <v>2.0000000000000001E-4</v>
      </c>
      <c r="E533" s="1">
        <f t="shared" ref="E533:E596" si="67">+(C533-C$7)/C$8</f>
        <v>3111.4516211435371</v>
      </c>
      <c r="F533" s="1">
        <f t="shared" ref="F533:F596" si="68">ROUND(2*E533,0)/2</f>
        <v>3111.5</v>
      </c>
      <c r="G533" s="1">
        <f t="shared" si="66"/>
        <v>-5.6467551985406317E-3</v>
      </c>
      <c r="H533" s="34"/>
      <c r="K533" s="1">
        <f>+G533</f>
        <v>-5.6467551985406317E-3</v>
      </c>
      <c r="O533" s="1">
        <f t="shared" ref="O533:O596" ca="1" si="69">+C$11+C$12*F533</f>
        <v>-5.7779042691912608E-3</v>
      </c>
      <c r="Q533" s="88">
        <f t="shared" ref="Q533:Q596" si="70">+C533-15018.5</f>
        <v>38094.2745</v>
      </c>
    </row>
    <row r="534" spans="1:17">
      <c r="A534" s="40" t="s">
        <v>212</v>
      </c>
      <c r="B534" s="44" t="s">
        <v>170</v>
      </c>
      <c r="C534" s="36">
        <v>53112.832900000001</v>
      </c>
      <c r="D534" s="36">
        <v>2.0000000000000001E-4</v>
      </c>
      <c r="E534" s="1">
        <f t="shared" si="67"/>
        <v>3111.9519660525448</v>
      </c>
      <c r="F534" s="1">
        <f t="shared" si="68"/>
        <v>3112</v>
      </c>
      <c r="G534" s="1">
        <f t="shared" si="66"/>
        <v>-5.6064976015477441E-3</v>
      </c>
      <c r="H534" s="34"/>
      <c r="K534" s="1">
        <f>+G534</f>
        <v>-5.6064976015477441E-3</v>
      </c>
      <c r="O534" s="1">
        <f t="shared" ca="1" si="69"/>
        <v>-5.7778907407276094E-3</v>
      </c>
      <c r="Q534" s="88">
        <f t="shared" si="70"/>
        <v>38094.332900000001</v>
      </c>
    </row>
    <row r="535" spans="1:17">
      <c r="A535" s="95" t="s">
        <v>99</v>
      </c>
      <c r="C535" s="100">
        <v>53144.347629629628</v>
      </c>
      <c r="D535" s="100">
        <v>1.0000000000000001E-5</v>
      </c>
      <c r="E535" s="33">
        <f t="shared" si="67"/>
        <v>3381.9559819512447</v>
      </c>
      <c r="F535" s="1">
        <f t="shared" si="68"/>
        <v>3382</v>
      </c>
      <c r="G535" s="1">
        <f t="shared" si="66"/>
        <v>-5.1377639756537974E-3</v>
      </c>
      <c r="H535" s="34"/>
      <c r="M535" s="1">
        <f>+G535</f>
        <v>-5.1377639756537974E-3</v>
      </c>
      <c r="O535" s="1">
        <f t="shared" ca="1" si="69"/>
        <v>-5.7705853703558475E-3</v>
      </c>
      <c r="Q535" s="88">
        <f t="shared" si="70"/>
        <v>38125.847629629628</v>
      </c>
    </row>
    <row r="536" spans="1:17">
      <c r="A536" s="95" t="s">
        <v>99</v>
      </c>
      <c r="C536" s="100">
        <v>53152.284559629632</v>
      </c>
      <c r="D536" s="100">
        <v>1.0000000000000001E-5</v>
      </c>
      <c r="E536" s="33">
        <f t="shared" si="67"/>
        <v>3449.9560250768932</v>
      </c>
      <c r="F536" s="1">
        <f t="shared" si="68"/>
        <v>3450</v>
      </c>
      <c r="G536" s="1">
        <f t="shared" si="66"/>
        <v>-5.1327303663128987E-3</v>
      </c>
      <c r="H536" s="34"/>
      <c r="M536" s="1">
        <f>+G536</f>
        <v>-5.1327303663128987E-3</v>
      </c>
      <c r="O536" s="1">
        <f t="shared" ca="1" si="69"/>
        <v>-5.7687454992992561E-3</v>
      </c>
      <c r="Q536" s="88">
        <f t="shared" si="70"/>
        <v>38133.784559629632</v>
      </c>
    </row>
    <row r="537" spans="1:17">
      <c r="A537" s="95" t="s">
        <v>99</v>
      </c>
      <c r="C537" s="100">
        <v>53177.262539629628</v>
      </c>
      <c r="D537" s="100">
        <v>1.0000000000000001E-5</v>
      </c>
      <c r="E537" s="33">
        <f t="shared" si="67"/>
        <v>3663.9561129182339</v>
      </c>
      <c r="F537" s="1">
        <f t="shared" si="68"/>
        <v>3664</v>
      </c>
      <c r="G537" s="1">
        <f t="shared" si="66"/>
        <v>-5.1224775743321516E-3</v>
      </c>
      <c r="H537" s="34"/>
      <c r="M537" s="1">
        <f>+G537</f>
        <v>-5.1224775743321516E-3</v>
      </c>
      <c r="O537" s="1">
        <f t="shared" ca="1" si="69"/>
        <v>-5.7629553168564518E-3</v>
      </c>
      <c r="Q537" s="88">
        <f t="shared" si="70"/>
        <v>38158.762539629628</v>
      </c>
    </row>
    <row r="538" spans="1:17">
      <c r="A538" s="40" t="s">
        <v>210</v>
      </c>
      <c r="B538" s="48" t="s">
        <v>168</v>
      </c>
      <c r="C538" s="40">
        <v>53360.686900000001</v>
      </c>
      <c r="D538" s="40">
        <v>1E-4</v>
      </c>
      <c r="E538" s="1">
        <f t="shared" si="67"/>
        <v>5235.4534570392443</v>
      </c>
      <c r="F538" s="1">
        <f t="shared" si="68"/>
        <v>5235.5</v>
      </c>
      <c r="G538" s="1">
        <f t="shared" si="66"/>
        <v>-5.4324704033206217E-3</v>
      </c>
      <c r="H538" s="34"/>
      <c r="K538" s="1">
        <f>+G538</f>
        <v>-5.4324704033206217E-3</v>
      </c>
      <c r="O538" s="1">
        <f t="shared" ca="1" si="69"/>
        <v>-5.7204353556000662E-3</v>
      </c>
      <c r="Q538" s="88">
        <f t="shared" si="70"/>
        <v>38342.186900000001</v>
      </c>
    </row>
    <row r="539" spans="1:17">
      <c r="A539" s="40" t="s">
        <v>210</v>
      </c>
      <c r="B539" s="48" t="s">
        <v>170</v>
      </c>
      <c r="C539" s="40">
        <v>53360.745300000002</v>
      </c>
      <c r="D539" s="40">
        <v>1E-4</v>
      </c>
      <c r="E539" s="1">
        <f t="shared" si="67"/>
        <v>5235.9538019482525</v>
      </c>
      <c r="F539" s="1">
        <f t="shared" si="68"/>
        <v>5236</v>
      </c>
      <c r="G539" s="1">
        <f t="shared" si="66"/>
        <v>-5.3922127990517765E-3</v>
      </c>
      <c r="H539" s="34"/>
      <c r="K539" s="1">
        <f>+G539</f>
        <v>-5.3922127990517765E-3</v>
      </c>
      <c r="O539" s="1">
        <f t="shared" ca="1" si="69"/>
        <v>-5.7204218271364148E-3</v>
      </c>
      <c r="Q539" s="88">
        <f t="shared" si="70"/>
        <v>38342.245300000002</v>
      </c>
    </row>
    <row r="540" spans="1:17">
      <c r="A540" s="40" t="s">
        <v>213</v>
      </c>
      <c r="B540" s="48" t="s">
        <v>170</v>
      </c>
      <c r="C540" s="40">
        <v>53370.665999999997</v>
      </c>
      <c r="D540" s="40">
        <v>1E-3</v>
      </c>
      <c r="E540" s="1">
        <f t="shared" si="67"/>
        <v>5320.9498933634459</v>
      </c>
      <c r="F540" s="1">
        <f t="shared" si="68"/>
        <v>5321</v>
      </c>
      <c r="G540" s="1">
        <f t="shared" si="66"/>
        <v>-5.8484208057052456E-3</v>
      </c>
      <c r="H540" s="34"/>
      <c r="K540" s="1">
        <f>+G540</f>
        <v>-5.8484208057052456E-3</v>
      </c>
      <c r="O540" s="1">
        <f t="shared" ca="1" si="69"/>
        <v>-5.7181219883156746E-3</v>
      </c>
      <c r="Q540" s="88">
        <f t="shared" si="70"/>
        <v>38352.165999999997</v>
      </c>
    </row>
    <row r="541" spans="1:17">
      <c r="A541" s="36" t="s">
        <v>214</v>
      </c>
      <c r="B541" s="37" t="s">
        <v>170</v>
      </c>
      <c r="C541" s="38">
        <v>53410.701399999998</v>
      </c>
      <c r="D541" s="38">
        <v>0</v>
      </c>
      <c r="E541" s="1">
        <f t="shared" si="67"/>
        <v>5663.9551770879389</v>
      </c>
      <c r="F541" s="1">
        <f t="shared" si="68"/>
        <v>5664</v>
      </c>
      <c r="G541" s="1">
        <f t="shared" si="66"/>
        <v>-5.2317072040750645E-3</v>
      </c>
      <c r="H541" s="34"/>
      <c r="K541" s="1">
        <f>+G541</f>
        <v>-5.2317072040750645E-3</v>
      </c>
      <c r="O541" s="1">
        <f t="shared" ca="1" si="69"/>
        <v>-5.7088414622508072E-3</v>
      </c>
      <c r="Q541" s="88">
        <f t="shared" si="70"/>
        <v>38392.201399999998</v>
      </c>
    </row>
    <row r="542" spans="1:17">
      <c r="A542" s="95" t="s">
        <v>99</v>
      </c>
      <c r="C542" s="100">
        <v>53423.540759629628</v>
      </c>
      <c r="D542" s="100">
        <v>2.0000000000000002E-5</v>
      </c>
      <c r="E542" s="33">
        <f t="shared" si="67"/>
        <v>5773.957030262929</v>
      </c>
      <c r="F542" s="1">
        <f t="shared" si="68"/>
        <v>5774</v>
      </c>
      <c r="G542" s="1">
        <f t="shared" si="66"/>
        <v>-5.0154055716120638E-3</v>
      </c>
      <c r="H542" s="34"/>
      <c r="M542" s="1">
        <f>+G542</f>
        <v>-5.0154055716120638E-3</v>
      </c>
      <c r="O542" s="1">
        <f t="shared" ca="1" si="69"/>
        <v>-5.7058652002474966E-3</v>
      </c>
      <c r="Q542" s="88">
        <f t="shared" si="70"/>
        <v>38405.040759629628</v>
      </c>
    </row>
    <row r="543" spans="1:17">
      <c r="A543" s="95" t="s">
        <v>99</v>
      </c>
      <c r="C543" s="100">
        <v>53430.543919629628</v>
      </c>
      <c r="D543" s="100">
        <v>2.0000000000000002E-5</v>
      </c>
      <c r="E543" s="33">
        <f t="shared" si="67"/>
        <v>5833.9569524010376</v>
      </c>
      <c r="F543" s="1">
        <f t="shared" si="68"/>
        <v>5834</v>
      </c>
      <c r="G543" s="1">
        <f t="shared" si="66"/>
        <v>-5.0244935700902715E-3</v>
      </c>
      <c r="H543" s="34"/>
      <c r="M543" s="1">
        <f>+G543</f>
        <v>-5.0244935700902715E-3</v>
      </c>
      <c r="O543" s="1">
        <f t="shared" ca="1" si="69"/>
        <v>-5.7042417846093268E-3</v>
      </c>
      <c r="Q543" s="88">
        <f t="shared" si="70"/>
        <v>38412.043919629628</v>
      </c>
    </row>
    <row r="544" spans="1:17">
      <c r="A544" s="95" t="s">
        <v>99</v>
      </c>
      <c r="C544" s="100">
        <v>53433.461899629634</v>
      </c>
      <c r="D544" s="100">
        <v>1.0000000000000001E-5</v>
      </c>
      <c r="E544" s="33">
        <f t="shared" si="67"/>
        <v>5858.9568914001311</v>
      </c>
      <c r="F544" s="1">
        <f t="shared" si="68"/>
        <v>5859</v>
      </c>
      <c r="G544" s="1">
        <f t="shared" si="66"/>
        <v>-5.0316135675529949E-3</v>
      </c>
      <c r="H544" s="34"/>
      <c r="M544" s="1">
        <f>+G544</f>
        <v>-5.0316135675529949E-3</v>
      </c>
      <c r="O544" s="1">
        <f t="shared" ca="1" si="69"/>
        <v>-5.7035653614267564E-3</v>
      </c>
      <c r="Q544" s="88">
        <f t="shared" si="70"/>
        <v>38414.961899629634</v>
      </c>
    </row>
    <row r="545" spans="1:23">
      <c r="A545" s="95" t="s">
        <v>99</v>
      </c>
      <c r="C545" s="100">
        <v>53438.597559629634</v>
      </c>
      <c r="D545" s="100">
        <v>1.0000000000000001E-5</v>
      </c>
      <c r="E545" s="33">
        <f t="shared" si="67"/>
        <v>5902.9569142652081</v>
      </c>
      <c r="F545" s="1">
        <f t="shared" si="68"/>
        <v>5903</v>
      </c>
      <c r="G545" s="1">
        <f t="shared" si="66"/>
        <v>-5.0289447681279853E-3</v>
      </c>
      <c r="H545" s="34"/>
      <c r="M545" s="1">
        <f>+G545</f>
        <v>-5.0289447681279853E-3</v>
      </c>
      <c r="O545" s="1">
        <f t="shared" ca="1" si="69"/>
        <v>-5.7023748566254326E-3</v>
      </c>
      <c r="Q545" s="88">
        <f t="shared" si="70"/>
        <v>38420.097559629634</v>
      </c>
    </row>
    <row r="546" spans="1:23">
      <c r="A546" s="95" t="s">
        <v>99</v>
      </c>
      <c r="C546" s="100">
        <v>53441.515569629628</v>
      </c>
      <c r="D546" s="100">
        <v>2.0000000000000002E-5</v>
      </c>
      <c r="E546" s="33">
        <f t="shared" si="67"/>
        <v>5927.9571102906957</v>
      </c>
      <c r="F546" s="1">
        <f t="shared" si="68"/>
        <v>5928</v>
      </c>
      <c r="G546" s="1">
        <f t="shared" si="66"/>
        <v>-5.0060647699865513E-3</v>
      </c>
      <c r="H546" s="34"/>
      <c r="M546" s="1">
        <f>+G546</f>
        <v>-5.0060647699865513E-3</v>
      </c>
      <c r="O546" s="1">
        <f t="shared" ca="1" si="69"/>
        <v>-5.7016984334428613E-3</v>
      </c>
      <c r="Q546" s="88">
        <f t="shared" si="70"/>
        <v>38423.015569629628</v>
      </c>
    </row>
    <row r="547" spans="1:23">
      <c r="A547" s="29" t="s">
        <v>215</v>
      </c>
      <c r="B547" s="30" t="s">
        <v>170</v>
      </c>
      <c r="C547" s="31">
        <v>53444.083100000003</v>
      </c>
      <c r="D547" s="32"/>
      <c r="E547" s="33">
        <f t="shared" si="67"/>
        <v>5949.9545546315021</v>
      </c>
      <c r="F547" s="1">
        <f t="shared" si="68"/>
        <v>5950</v>
      </c>
      <c r="G547" s="1">
        <f t="shared" si="66"/>
        <v>-5.304359998262953E-3</v>
      </c>
      <c r="H547" s="34"/>
      <c r="K547" s="1">
        <f>+G547</f>
        <v>-5.304359998262953E-3</v>
      </c>
      <c r="O547" s="1">
        <f t="shared" ca="1" si="69"/>
        <v>-5.7011031810421994E-3</v>
      </c>
      <c r="Q547" s="88">
        <f t="shared" si="70"/>
        <v>38425.583100000003</v>
      </c>
      <c r="W547" s="2"/>
    </row>
    <row r="548" spans="1:23">
      <c r="A548" s="29" t="s">
        <v>215</v>
      </c>
      <c r="B548" s="30" t="s">
        <v>170</v>
      </c>
      <c r="C548" s="31">
        <v>53444.199800000002</v>
      </c>
      <c r="D548" s="32"/>
      <c r="E548" s="33">
        <f t="shared" si="67"/>
        <v>5950.9543876944963</v>
      </c>
      <c r="F548" s="1">
        <f t="shared" si="68"/>
        <v>5951</v>
      </c>
      <c r="G548" s="1">
        <f t="shared" si="66"/>
        <v>-5.3238448017509654E-3</v>
      </c>
      <c r="H548" s="34"/>
      <c r="K548" s="1">
        <f>+G548</f>
        <v>-5.3238448017509654E-3</v>
      </c>
      <c r="O548" s="1">
        <f t="shared" ca="1" si="69"/>
        <v>-5.7010761241148965E-3</v>
      </c>
      <c r="Q548" s="88">
        <f t="shared" si="70"/>
        <v>38425.699800000002</v>
      </c>
      <c r="W548" s="2"/>
    </row>
    <row r="549" spans="1:23">
      <c r="A549" s="29" t="s">
        <v>215</v>
      </c>
      <c r="B549" s="30" t="s">
        <v>168</v>
      </c>
      <c r="C549" s="31">
        <v>53449.277000000002</v>
      </c>
      <c r="D549" s="32"/>
      <c r="E549" s="33">
        <f t="shared" si="67"/>
        <v>5994.4535515975886</v>
      </c>
      <c r="F549" s="1">
        <f t="shared" si="68"/>
        <v>5994.5</v>
      </c>
      <c r="G549" s="1">
        <f t="shared" si="66"/>
        <v>-5.4214335978031158E-3</v>
      </c>
      <c r="H549" s="34"/>
      <c r="K549" s="1">
        <f>+G549</f>
        <v>-5.4214335978031158E-3</v>
      </c>
      <c r="O549" s="1">
        <f t="shared" ca="1" si="69"/>
        <v>-5.6998991477772241E-3</v>
      </c>
      <c r="Q549" s="88">
        <f t="shared" si="70"/>
        <v>38430.777000000002</v>
      </c>
      <c r="W549" s="2"/>
    </row>
    <row r="550" spans="1:23">
      <c r="A550" s="46" t="s">
        <v>216</v>
      </c>
      <c r="B550" s="37"/>
      <c r="C550" s="36">
        <v>53491.354500000001</v>
      </c>
      <c r="D550" s="36">
        <v>5.0000000000000001E-4</v>
      </c>
      <c r="E550" s="1">
        <f t="shared" si="67"/>
        <v>6354.9546287921949</v>
      </c>
      <c r="F550" s="1">
        <f t="shared" si="68"/>
        <v>6355</v>
      </c>
      <c r="G550" s="1">
        <f t="shared" si="66"/>
        <v>-5.2957040024921298E-3</v>
      </c>
      <c r="H550" s="34"/>
      <c r="J550" s="1">
        <f>+G550</f>
        <v>-5.2957040024921298E-3</v>
      </c>
      <c r="O550" s="1">
        <f t="shared" ca="1" si="69"/>
        <v>-5.6901451254845565E-3</v>
      </c>
      <c r="Q550" s="88">
        <f t="shared" si="70"/>
        <v>38472.854500000001</v>
      </c>
    </row>
    <row r="551" spans="1:23">
      <c r="A551" s="45" t="s">
        <v>217</v>
      </c>
      <c r="B551" s="42" t="s">
        <v>168</v>
      </c>
      <c r="C551" s="36">
        <v>53548.371599999999</v>
      </c>
      <c r="D551" s="36">
        <v>1E-3</v>
      </c>
      <c r="E551" s="1">
        <f t="shared" si="67"/>
        <v>6843.4514731511008</v>
      </c>
      <c r="F551" s="1">
        <f t="shared" si="68"/>
        <v>6843.5</v>
      </c>
      <c r="G551" s="1">
        <f t="shared" si="66"/>
        <v>-5.6640288021299057E-3</v>
      </c>
      <c r="H551" s="34"/>
      <c r="K551" s="1">
        <f>+G551</f>
        <v>-5.6640288021299057E-3</v>
      </c>
      <c r="O551" s="1">
        <f t="shared" ca="1" si="69"/>
        <v>-5.6769278164971277E-3</v>
      </c>
      <c r="Q551" s="88">
        <f t="shared" si="70"/>
        <v>38529.871599999999</v>
      </c>
    </row>
    <row r="552" spans="1:23">
      <c r="A552" s="45" t="s">
        <v>217</v>
      </c>
      <c r="B552" s="42" t="s">
        <v>170</v>
      </c>
      <c r="C552" s="36">
        <v>53548.430800000002</v>
      </c>
      <c r="D552" s="36">
        <v>4.0000000000000002E-4</v>
      </c>
      <c r="E552" s="1">
        <f t="shared" si="67"/>
        <v>6843.9586720999714</v>
      </c>
      <c r="F552" s="1">
        <f t="shared" si="68"/>
        <v>6844</v>
      </c>
      <c r="G552" s="1">
        <f t="shared" si="66"/>
        <v>-4.8237711962428875E-3</v>
      </c>
      <c r="H552" s="34"/>
      <c r="K552" s="1">
        <f>+G552</f>
        <v>-4.8237711962428875E-3</v>
      </c>
      <c r="O552" s="1">
        <f t="shared" ca="1" si="69"/>
        <v>-5.6769142880334763E-3</v>
      </c>
      <c r="Q552" s="88">
        <f t="shared" si="70"/>
        <v>38529.930800000002</v>
      </c>
    </row>
    <row r="553" spans="1:23">
      <c r="A553" s="45" t="s">
        <v>218</v>
      </c>
      <c r="B553" s="42" t="s">
        <v>168</v>
      </c>
      <c r="C553" s="36">
        <v>53555.375</v>
      </c>
      <c r="D553" s="36">
        <v>4.0000000000000002E-4</v>
      </c>
      <c r="E553" s="1">
        <f t="shared" si="67"/>
        <v>6903.4534515011746</v>
      </c>
      <c r="F553" s="1">
        <f t="shared" si="68"/>
        <v>6903.5</v>
      </c>
      <c r="G553" s="1">
        <f t="shared" si="66"/>
        <v>-5.4331167993950658E-3</v>
      </c>
      <c r="H553" s="34"/>
      <c r="J553" s="1">
        <f>+G553</f>
        <v>-5.4331167993950658E-3</v>
      </c>
      <c r="O553" s="1">
        <f t="shared" ca="1" si="69"/>
        <v>-5.6753044008589579E-3</v>
      </c>
      <c r="Q553" s="88">
        <f t="shared" si="70"/>
        <v>38536.875</v>
      </c>
    </row>
    <row r="554" spans="1:23">
      <c r="A554" s="46" t="s">
        <v>219</v>
      </c>
      <c r="B554" s="37" t="s">
        <v>170</v>
      </c>
      <c r="C554" s="36">
        <v>53731.9133</v>
      </c>
      <c r="D554" s="36">
        <v>1E-3</v>
      </c>
      <c r="E554" s="1">
        <f t="shared" si="67"/>
        <v>8415.954130393824</v>
      </c>
      <c r="F554" s="1">
        <f t="shared" si="68"/>
        <v>8416</v>
      </c>
      <c r="G554" s="1">
        <f t="shared" si="66"/>
        <v>-5.3538768042926677E-3</v>
      </c>
      <c r="H554" s="34"/>
      <c r="K554" s="1">
        <f t="shared" ref="K554:K569" si="71">+G554</f>
        <v>-5.3538768042926677E-3</v>
      </c>
      <c r="O554" s="1">
        <f t="shared" ca="1" si="69"/>
        <v>-5.6343807983134393E-3</v>
      </c>
      <c r="Q554" s="88">
        <f t="shared" si="70"/>
        <v>38713.4133</v>
      </c>
    </row>
    <row r="555" spans="1:23">
      <c r="A555" s="38" t="s">
        <v>220</v>
      </c>
      <c r="B555" s="37" t="s">
        <v>170</v>
      </c>
      <c r="C555" s="38">
        <v>53773.932399999998</v>
      </c>
      <c r="D555" s="38">
        <v>1E-4</v>
      </c>
      <c r="E555" s="1">
        <f t="shared" si="67"/>
        <v>8775.9548626794203</v>
      </c>
      <c r="F555" s="1">
        <f t="shared" si="68"/>
        <v>8776</v>
      </c>
      <c r="G555" s="1">
        <f t="shared" si="66"/>
        <v>-5.2684048059745692E-3</v>
      </c>
      <c r="H555" s="34"/>
      <c r="K555" s="1">
        <f t="shared" si="71"/>
        <v>-5.2684048059745692E-3</v>
      </c>
      <c r="O555" s="1">
        <f t="shared" ca="1" si="69"/>
        <v>-5.6246403044844231E-3</v>
      </c>
      <c r="Q555" s="88">
        <f t="shared" si="70"/>
        <v>38755.432399999998</v>
      </c>
    </row>
    <row r="556" spans="1:23">
      <c r="A556" s="29" t="s">
        <v>221</v>
      </c>
      <c r="B556" s="30" t="s">
        <v>170</v>
      </c>
      <c r="C556" s="31">
        <v>53829.023800000003</v>
      </c>
      <c r="D556" s="32"/>
      <c r="E556" s="33">
        <f t="shared" si="67"/>
        <v>9247.9531763663308</v>
      </c>
      <c r="F556" s="1">
        <f t="shared" si="68"/>
        <v>9248</v>
      </c>
      <c r="G556" s="1">
        <f t="shared" ref="G556:G587" si="72">+C556-(C$7+F556*C$8)</f>
        <v>-5.465230395202525E-3</v>
      </c>
      <c r="H556" s="34"/>
      <c r="K556" s="1">
        <f t="shared" si="71"/>
        <v>-5.465230395202525E-3</v>
      </c>
      <c r="O556" s="1">
        <f t="shared" ca="1" si="69"/>
        <v>-5.6118694347974908E-3</v>
      </c>
      <c r="Q556" s="88">
        <f t="shared" si="70"/>
        <v>38810.523800000003</v>
      </c>
      <c r="W556" s="2"/>
    </row>
    <row r="557" spans="1:23">
      <c r="A557" s="29" t="s">
        <v>221</v>
      </c>
      <c r="B557" s="30" t="s">
        <v>168</v>
      </c>
      <c r="C557" s="31">
        <v>53829.082399999999</v>
      </c>
      <c r="D557" s="32"/>
      <c r="E557" s="33">
        <f t="shared" si="67"/>
        <v>9248.4552347852568</v>
      </c>
      <c r="F557" s="1">
        <f t="shared" si="68"/>
        <v>9248.5</v>
      </c>
      <c r="G557" s="1">
        <f t="shared" si="72"/>
        <v>-5.2249728032620624E-3</v>
      </c>
      <c r="H557" s="34"/>
      <c r="K557" s="1">
        <f t="shared" si="71"/>
        <v>-5.2249728032620624E-3</v>
      </c>
      <c r="O557" s="1">
        <f t="shared" ca="1" si="69"/>
        <v>-5.6118559063338394E-3</v>
      </c>
      <c r="Q557" s="88">
        <f t="shared" si="70"/>
        <v>38810.582399999999</v>
      </c>
      <c r="W557" s="2"/>
    </row>
    <row r="558" spans="1:23">
      <c r="A558" s="29" t="s">
        <v>221</v>
      </c>
      <c r="B558" s="30" t="s">
        <v>170</v>
      </c>
      <c r="C558" s="31">
        <v>53829.140700000004</v>
      </c>
      <c r="D558" s="32"/>
      <c r="E558" s="33">
        <f t="shared" si="67"/>
        <v>9248.9547229393047</v>
      </c>
      <c r="F558" s="1">
        <f t="shared" si="68"/>
        <v>9249</v>
      </c>
      <c r="G558" s="1">
        <f t="shared" si="72"/>
        <v>-5.2847151964670047E-3</v>
      </c>
      <c r="H558" s="34"/>
      <c r="K558" s="1">
        <f t="shared" si="71"/>
        <v>-5.2847151964670047E-3</v>
      </c>
      <c r="O558" s="1">
        <f t="shared" ca="1" si="69"/>
        <v>-5.611842377870188E-3</v>
      </c>
      <c r="Q558" s="88">
        <f t="shared" si="70"/>
        <v>38810.640700000004</v>
      </c>
      <c r="W558" s="2"/>
    </row>
    <row r="559" spans="1:23">
      <c r="A559" s="38" t="s">
        <v>220</v>
      </c>
      <c r="B559" s="37" t="s">
        <v>170</v>
      </c>
      <c r="C559" s="38">
        <v>53861.588600000003</v>
      </c>
      <c r="D559" s="38">
        <v>1E-4</v>
      </c>
      <c r="E559" s="1">
        <f t="shared" si="67"/>
        <v>9526.9537224688102</v>
      </c>
      <c r="F559" s="1">
        <f t="shared" si="68"/>
        <v>9527</v>
      </c>
      <c r="G559" s="1">
        <f t="shared" si="72"/>
        <v>-5.4014896013541147E-3</v>
      </c>
      <c r="H559" s="34"/>
      <c r="K559" s="1">
        <f t="shared" si="71"/>
        <v>-5.4014896013541147E-3</v>
      </c>
      <c r="O559" s="1">
        <f t="shared" ca="1" si="69"/>
        <v>-5.6043205520800035E-3</v>
      </c>
      <c r="Q559" s="88">
        <f t="shared" si="70"/>
        <v>38843.088600000003</v>
      </c>
    </row>
    <row r="560" spans="1:23">
      <c r="A560" s="29" t="s">
        <v>222</v>
      </c>
      <c r="B560" s="30" t="s">
        <v>170</v>
      </c>
      <c r="C560" s="31">
        <v>54105.182200000003</v>
      </c>
      <c r="D560" s="32"/>
      <c r="E560" s="33">
        <f t="shared" si="67"/>
        <v>11613.954024238477</v>
      </c>
      <c r="F560" s="1">
        <f t="shared" si="68"/>
        <v>11614</v>
      </c>
      <c r="G560" s="1">
        <f t="shared" si="72"/>
        <v>-5.3662671998608857E-3</v>
      </c>
      <c r="H560" s="34"/>
      <c r="K560" s="1">
        <f t="shared" si="71"/>
        <v>-5.3662671998608857E-3</v>
      </c>
      <c r="O560" s="1">
        <f t="shared" ca="1" si="69"/>
        <v>-5.5478527447990131E-3</v>
      </c>
      <c r="Q560" s="88">
        <f t="shared" si="70"/>
        <v>39086.682200000003</v>
      </c>
      <c r="W560" s="2"/>
    </row>
    <row r="561" spans="1:23">
      <c r="A561" s="29" t="s">
        <v>222</v>
      </c>
      <c r="B561" s="30" t="s">
        <v>170</v>
      </c>
      <c r="C561" s="31">
        <v>54108.216899999999</v>
      </c>
      <c r="D561" s="32"/>
      <c r="E561" s="33">
        <f t="shared" si="67"/>
        <v>11639.953967651494</v>
      </c>
      <c r="F561" s="1">
        <f t="shared" si="68"/>
        <v>11640</v>
      </c>
      <c r="G561" s="1">
        <f t="shared" si="72"/>
        <v>-5.372872001316864E-3</v>
      </c>
      <c r="H561" s="34"/>
      <c r="K561" s="1">
        <f t="shared" si="71"/>
        <v>-5.372872001316864E-3</v>
      </c>
      <c r="O561" s="1">
        <f t="shared" ca="1" si="69"/>
        <v>-5.5471492646891399E-3</v>
      </c>
      <c r="Q561" s="88">
        <f t="shared" si="70"/>
        <v>39089.716899999999</v>
      </c>
      <c r="W561" s="2"/>
    </row>
    <row r="562" spans="1:23">
      <c r="A562" s="29" t="s">
        <v>222</v>
      </c>
      <c r="B562" s="30" t="s">
        <v>170</v>
      </c>
      <c r="C562" s="31">
        <v>54108.216899999999</v>
      </c>
      <c r="D562" s="32"/>
      <c r="E562" s="33">
        <f t="shared" si="67"/>
        <v>11639.953967651494</v>
      </c>
      <c r="F562" s="1">
        <f t="shared" si="68"/>
        <v>11640</v>
      </c>
      <c r="G562" s="1">
        <f t="shared" si="72"/>
        <v>-5.372872001316864E-3</v>
      </c>
      <c r="H562" s="34"/>
      <c r="K562" s="1">
        <f t="shared" si="71"/>
        <v>-5.372872001316864E-3</v>
      </c>
      <c r="O562" s="1">
        <f t="shared" ca="1" si="69"/>
        <v>-5.5471492646891399E-3</v>
      </c>
      <c r="Q562" s="88">
        <f t="shared" si="70"/>
        <v>39089.716899999999</v>
      </c>
      <c r="W562" s="2"/>
    </row>
    <row r="563" spans="1:23">
      <c r="A563" s="29" t="s">
        <v>222</v>
      </c>
      <c r="B563" s="30" t="s">
        <v>168</v>
      </c>
      <c r="C563" s="31">
        <v>54108.274599999997</v>
      </c>
      <c r="D563" s="32"/>
      <c r="E563" s="33">
        <f t="shared" si="67"/>
        <v>11640.4483152756</v>
      </c>
      <c r="F563" s="1">
        <f t="shared" si="68"/>
        <v>11640.5</v>
      </c>
      <c r="G563" s="1">
        <f t="shared" si="72"/>
        <v>-6.0326144011924043E-3</v>
      </c>
      <c r="H563" s="34"/>
      <c r="K563" s="1">
        <f t="shared" si="71"/>
        <v>-6.0326144011924043E-3</v>
      </c>
      <c r="O563" s="1">
        <f t="shared" ca="1" si="69"/>
        <v>-5.5471357362254885E-3</v>
      </c>
      <c r="Q563" s="88">
        <f t="shared" si="70"/>
        <v>39089.774599999997</v>
      </c>
      <c r="W563" s="2"/>
    </row>
    <row r="564" spans="1:23">
      <c r="A564" s="29" t="s">
        <v>222</v>
      </c>
      <c r="B564" s="30" t="s">
        <v>168</v>
      </c>
      <c r="C564" s="31">
        <v>54108.275199999996</v>
      </c>
      <c r="D564" s="32"/>
      <c r="E564" s="33">
        <f t="shared" si="67"/>
        <v>11640.453455805482</v>
      </c>
      <c r="F564" s="1">
        <f t="shared" si="68"/>
        <v>11640.5</v>
      </c>
      <c r="G564" s="1">
        <f t="shared" si="72"/>
        <v>-5.432614401797764E-3</v>
      </c>
      <c r="H564" s="34"/>
      <c r="K564" s="1">
        <f t="shared" si="71"/>
        <v>-5.432614401797764E-3</v>
      </c>
      <c r="O564" s="1">
        <f t="shared" ca="1" si="69"/>
        <v>-5.5471357362254885E-3</v>
      </c>
      <c r="Q564" s="88">
        <f t="shared" si="70"/>
        <v>39089.775199999996</v>
      </c>
      <c r="W564" s="2"/>
    </row>
    <row r="565" spans="1:23">
      <c r="A565" s="29" t="s">
        <v>222</v>
      </c>
      <c r="B565" s="30" t="s">
        <v>170</v>
      </c>
      <c r="C565" s="31">
        <v>54108.333700000003</v>
      </c>
      <c r="D565" s="32"/>
      <c r="E565" s="33">
        <f t="shared" si="67"/>
        <v>11640.95465746951</v>
      </c>
      <c r="F565" s="1">
        <f t="shared" si="68"/>
        <v>11641</v>
      </c>
      <c r="G565" s="1">
        <f t="shared" si="72"/>
        <v>-5.2923568000551313E-3</v>
      </c>
      <c r="H565" s="34"/>
      <c r="K565" s="1">
        <f t="shared" si="71"/>
        <v>-5.2923568000551313E-3</v>
      </c>
      <c r="O565" s="1">
        <f t="shared" ca="1" si="69"/>
        <v>-5.5471222077618371E-3</v>
      </c>
      <c r="Q565" s="88">
        <f t="shared" si="70"/>
        <v>39089.833700000003</v>
      </c>
      <c r="W565" s="2"/>
    </row>
    <row r="566" spans="1:23">
      <c r="A566" s="29" t="s">
        <v>222</v>
      </c>
      <c r="B566" s="30" t="s">
        <v>170</v>
      </c>
      <c r="C566" s="31">
        <v>54108.3338</v>
      </c>
      <c r="D566" s="32"/>
      <c r="E566" s="33">
        <f t="shared" si="67"/>
        <v>11640.95551422447</v>
      </c>
      <c r="F566" s="1">
        <f t="shared" si="68"/>
        <v>11641</v>
      </c>
      <c r="G566" s="1">
        <f t="shared" si="72"/>
        <v>-5.1923568025813438E-3</v>
      </c>
      <c r="H566" s="34"/>
      <c r="K566" s="1">
        <f t="shared" si="71"/>
        <v>-5.1923568025813438E-3</v>
      </c>
      <c r="O566" s="1">
        <f t="shared" ca="1" si="69"/>
        <v>-5.5471222077618371E-3</v>
      </c>
      <c r="Q566" s="88">
        <f t="shared" si="70"/>
        <v>39089.8338</v>
      </c>
      <c r="W566" s="2"/>
    </row>
    <row r="567" spans="1:23">
      <c r="A567" s="29" t="s">
        <v>222</v>
      </c>
      <c r="B567" s="30" t="s">
        <v>170</v>
      </c>
      <c r="C567" s="31">
        <v>54143.2327</v>
      </c>
      <c r="D567" s="32"/>
      <c r="E567" s="33">
        <f t="shared" si="67"/>
        <v>11939.95357834204</v>
      </c>
      <c r="F567" s="1">
        <f t="shared" si="68"/>
        <v>11940</v>
      </c>
      <c r="G567" s="1">
        <f t="shared" si="72"/>
        <v>-5.4183120009838603E-3</v>
      </c>
      <c r="H567" s="34"/>
      <c r="K567" s="1">
        <f t="shared" si="71"/>
        <v>-5.4183120009838603E-3</v>
      </c>
      <c r="O567" s="1">
        <f t="shared" ca="1" si="69"/>
        <v>-5.5390321864982927E-3</v>
      </c>
      <c r="Q567" s="88">
        <f t="shared" si="70"/>
        <v>39124.7327</v>
      </c>
      <c r="W567" s="2"/>
    </row>
    <row r="568" spans="1:23">
      <c r="A568" s="29" t="s">
        <v>222</v>
      </c>
      <c r="B568" s="30" t="s">
        <v>168</v>
      </c>
      <c r="C568" s="31">
        <v>54143.290999999997</v>
      </c>
      <c r="D568" s="32"/>
      <c r="E568" s="33">
        <f t="shared" si="67"/>
        <v>11940.453066496028</v>
      </c>
      <c r="F568" s="1">
        <f t="shared" si="68"/>
        <v>11940.5</v>
      </c>
      <c r="G568" s="1">
        <f t="shared" si="72"/>
        <v>-5.4780544014647603E-3</v>
      </c>
      <c r="H568" s="34"/>
      <c r="K568" s="1">
        <f t="shared" si="71"/>
        <v>-5.4780544014647603E-3</v>
      </c>
      <c r="O568" s="1">
        <f t="shared" ca="1" si="69"/>
        <v>-5.5390186580346413E-3</v>
      </c>
      <c r="Q568" s="88">
        <f t="shared" si="70"/>
        <v>39124.790999999997</v>
      </c>
      <c r="W568" s="2"/>
    </row>
    <row r="569" spans="1:23">
      <c r="A569" s="29" t="s">
        <v>222</v>
      </c>
      <c r="B569" s="30" t="s">
        <v>170</v>
      </c>
      <c r="C569" s="31">
        <v>54143.349499999997</v>
      </c>
      <c r="D569" s="32"/>
      <c r="E569" s="33">
        <f t="shared" si="67"/>
        <v>11940.954268159994</v>
      </c>
      <c r="F569" s="1">
        <f t="shared" si="68"/>
        <v>11941</v>
      </c>
      <c r="G569" s="1">
        <f t="shared" si="72"/>
        <v>-5.3377968069980852E-3</v>
      </c>
      <c r="H569" s="34"/>
      <c r="K569" s="1">
        <f t="shared" si="71"/>
        <v>-5.3377968069980852E-3</v>
      </c>
      <c r="O569" s="1">
        <f t="shared" ca="1" si="69"/>
        <v>-5.5390051295709898E-3</v>
      </c>
      <c r="Q569" s="88">
        <f t="shared" si="70"/>
        <v>39124.849499999997</v>
      </c>
      <c r="W569" s="2"/>
    </row>
    <row r="570" spans="1:23">
      <c r="A570" s="94" t="s">
        <v>98</v>
      </c>
      <c r="C570" s="98">
        <v>54167.627470370368</v>
      </c>
      <c r="D570" s="99">
        <v>1E-4</v>
      </c>
      <c r="E570" s="33">
        <f t="shared" si="67"/>
        <v>12148.956988630971</v>
      </c>
      <c r="F570" s="1">
        <f t="shared" si="68"/>
        <v>12149</v>
      </c>
      <c r="G570" s="1">
        <f t="shared" si="72"/>
        <v>-5.0202648344566114E-3</v>
      </c>
      <c r="H570" s="34"/>
      <c r="L570" s="1">
        <f>+G570</f>
        <v>-5.0202648344566114E-3</v>
      </c>
      <c r="O570" s="1">
        <f t="shared" ca="1" si="69"/>
        <v>-5.5333772886920025E-3</v>
      </c>
      <c r="Q570" s="88">
        <f t="shared" si="70"/>
        <v>39149.127470370368</v>
      </c>
    </row>
    <row r="571" spans="1:23">
      <c r="A571" s="29" t="s">
        <v>222</v>
      </c>
      <c r="B571" s="30" t="s">
        <v>170</v>
      </c>
      <c r="C571" s="31">
        <v>54204.976499999997</v>
      </c>
      <c r="D571" s="32"/>
      <c r="E571" s="33">
        <f t="shared" si="67"/>
        <v>12468.946660395095</v>
      </c>
      <c r="F571" s="1">
        <f t="shared" si="68"/>
        <v>12469</v>
      </c>
      <c r="G571" s="1">
        <f t="shared" si="72"/>
        <v>-6.22577120520873E-3</v>
      </c>
      <c r="H571" s="34"/>
      <c r="K571" s="1">
        <f>+G571</f>
        <v>-6.22577120520873E-3</v>
      </c>
      <c r="O571" s="1">
        <f t="shared" ca="1" si="69"/>
        <v>-5.5247190719550998E-3</v>
      </c>
      <c r="Q571" s="88">
        <f t="shared" si="70"/>
        <v>39186.476499999997</v>
      </c>
      <c r="W571" s="2"/>
    </row>
    <row r="572" spans="1:23">
      <c r="A572" s="29" t="s">
        <v>222</v>
      </c>
      <c r="B572" s="30" t="s">
        <v>168</v>
      </c>
      <c r="C572" s="31">
        <v>54205.037199999999</v>
      </c>
      <c r="D572" s="32"/>
      <c r="E572" s="33">
        <f t="shared" si="67"/>
        <v>12469.46671066867</v>
      </c>
      <c r="F572" s="1">
        <f t="shared" si="68"/>
        <v>12469.5</v>
      </c>
      <c r="G572" s="1">
        <f t="shared" si="72"/>
        <v>-3.885513600835111E-3</v>
      </c>
      <c r="H572" s="34"/>
      <c r="K572" s="1">
        <f>+G572</f>
        <v>-3.885513600835111E-3</v>
      </c>
      <c r="O572" s="1">
        <f t="shared" ca="1" si="69"/>
        <v>-5.5247055434914484E-3</v>
      </c>
      <c r="Q572" s="88">
        <f t="shared" si="70"/>
        <v>39186.537199999999</v>
      </c>
      <c r="W572" s="2"/>
    </row>
    <row r="573" spans="1:23">
      <c r="A573" s="29" t="s">
        <v>222</v>
      </c>
      <c r="B573" s="30" t="s">
        <v>170</v>
      </c>
      <c r="C573" s="31">
        <v>54205.094499999999</v>
      </c>
      <c r="D573" s="32"/>
      <c r="E573" s="33">
        <f t="shared" si="67"/>
        <v>12469.957631272873</v>
      </c>
      <c r="F573" s="1">
        <f t="shared" si="68"/>
        <v>12470</v>
      </c>
      <c r="G573" s="1">
        <f t="shared" si="72"/>
        <v>-4.9452560051577166E-3</v>
      </c>
      <c r="H573" s="34"/>
      <c r="K573" s="1">
        <f>+G573</f>
        <v>-4.9452560051577166E-3</v>
      </c>
      <c r="O573" s="1">
        <f t="shared" ca="1" si="69"/>
        <v>-5.524692015027797E-3</v>
      </c>
      <c r="Q573" s="88">
        <f t="shared" si="70"/>
        <v>39186.594499999999</v>
      </c>
      <c r="W573" s="2"/>
    </row>
    <row r="574" spans="1:23">
      <c r="A574" s="40" t="s">
        <v>223</v>
      </c>
      <c r="B574" s="48" t="s">
        <v>170</v>
      </c>
      <c r="C574" s="40">
        <v>54213.49755</v>
      </c>
      <c r="D574" s="40">
        <v>1E-4</v>
      </c>
      <c r="E574" s="1">
        <f t="shared" si="67"/>
        <v>12541.951180716649</v>
      </c>
      <c r="F574" s="1">
        <f t="shared" si="68"/>
        <v>12542</v>
      </c>
      <c r="G574" s="1">
        <f t="shared" si="72"/>
        <v>-5.6981615998665802E-3</v>
      </c>
      <c r="H574" s="34"/>
      <c r="K574" s="1">
        <f>+G574</f>
        <v>-5.6981615998665802E-3</v>
      </c>
      <c r="O574" s="1">
        <f t="shared" ca="1" si="69"/>
        <v>-5.5227439162619935E-3</v>
      </c>
      <c r="Q574" s="88">
        <f t="shared" si="70"/>
        <v>39194.99755</v>
      </c>
    </row>
    <row r="575" spans="1:23">
      <c r="A575" s="40" t="s">
        <v>223</v>
      </c>
      <c r="B575" s="48" t="s">
        <v>170</v>
      </c>
      <c r="C575" s="40">
        <v>54216.415739999997</v>
      </c>
      <c r="D575" s="40">
        <v>1E-4</v>
      </c>
      <c r="E575" s="1">
        <f t="shared" si="67"/>
        <v>12566.952918901126</v>
      </c>
      <c r="F575" s="1">
        <f t="shared" si="68"/>
        <v>12567</v>
      </c>
      <c r="G575" s="1">
        <f t="shared" si="72"/>
        <v>-5.4952816062723286E-3</v>
      </c>
      <c r="H575" s="34"/>
      <c r="K575" s="1">
        <f>+G575</f>
        <v>-5.4952816062723286E-3</v>
      </c>
      <c r="O575" s="1">
        <f t="shared" ca="1" si="69"/>
        <v>-5.5220674930794231E-3</v>
      </c>
      <c r="Q575" s="88">
        <f t="shared" si="70"/>
        <v>39197.915739999997</v>
      </c>
    </row>
    <row r="576" spans="1:23">
      <c r="A576" s="94" t="s">
        <v>98</v>
      </c>
      <c r="C576" s="98">
        <v>54222.485570370372</v>
      </c>
      <c r="D576" s="99">
        <v>1E-4</v>
      </c>
      <c r="E576" s="33">
        <f t="shared" si="67"/>
        <v>12618.956492946852</v>
      </c>
      <c r="F576" s="1">
        <f t="shared" si="68"/>
        <v>12619</v>
      </c>
      <c r="G576" s="1">
        <f t="shared" si="72"/>
        <v>-5.0781208265107125E-3</v>
      </c>
      <c r="H576" s="34"/>
      <c r="L576" s="1">
        <f>+G576</f>
        <v>-5.0781208265107125E-3</v>
      </c>
      <c r="O576" s="1">
        <f t="shared" ca="1" si="69"/>
        <v>-5.5206605328596758E-3</v>
      </c>
      <c r="Q576" s="88">
        <f t="shared" si="70"/>
        <v>39203.985570370372</v>
      </c>
    </row>
    <row r="577" spans="1:23">
      <c r="A577" s="94" t="s">
        <v>98</v>
      </c>
      <c r="C577" s="98">
        <v>54225.520270370369</v>
      </c>
      <c r="D577" s="99">
        <v>1E-4</v>
      </c>
      <c r="E577" s="33">
        <f t="shared" si="67"/>
        <v>12644.956436359869</v>
      </c>
      <c r="F577" s="1">
        <f t="shared" si="68"/>
        <v>12645</v>
      </c>
      <c r="G577" s="1">
        <f t="shared" si="72"/>
        <v>-5.0847256352426484E-3</v>
      </c>
      <c r="H577" s="34"/>
      <c r="L577" s="1">
        <f>+G577</f>
        <v>-5.0847256352426484E-3</v>
      </c>
      <c r="O577" s="1">
        <f t="shared" ca="1" si="69"/>
        <v>-5.5199570527498026E-3</v>
      </c>
      <c r="Q577" s="88">
        <f t="shared" si="70"/>
        <v>39207.020270370369</v>
      </c>
    </row>
    <row r="578" spans="1:23">
      <c r="A578" s="94" t="s">
        <v>98</v>
      </c>
      <c r="C578" s="98">
        <v>54227.504470370368</v>
      </c>
      <c r="D578" s="99">
        <v>1E-4</v>
      </c>
      <c r="E578" s="33">
        <f t="shared" si="67"/>
        <v>12661.956168695895</v>
      </c>
      <c r="F578" s="1">
        <f t="shared" si="68"/>
        <v>12662</v>
      </c>
      <c r="G578" s="1">
        <f t="shared" si="72"/>
        <v>-5.1159672366338782E-3</v>
      </c>
      <c r="H578" s="34"/>
      <c r="L578" s="1">
        <f>+G578</f>
        <v>-5.1159672366338782E-3</v>
      </c>
      <c r="O578" s="1">
        <f t="shared" ca="1" si="69"/>
        <v>-5.5194970849856547E-3</v>
      </c>
      <c r="Q578" s="88">
        <f t="shared" si="70"/>
        <v>39209.004470370368</v>
      </c>
    </row>
    <row r="579" spans="1:23">
      <c r="A579" s="40" t="s">
        <v>223</v>
      </c>
      <c r="B579" s="48" t="s">
        <v>168</v>
      </c>
      <c r="C579" s="40">
        <v>54237.366929999997</v>
      </c>
      <c r="D579" s="40">
        <v>1E-4</v>
      </c>
      <c r="E579" s="1">
        <f t="shared" si="67"/>
        <v>12746.453282836932</v>
      </c>
      <c r="F579" s="1">
        <f t="shared" si="68"/>
        <v>12746.5</v>
      </c>
      <c r="G579" s="1">
        <f t="shared" si="72"/>
        <v>-5.452803205116652E-3</v>
      </c>
      <c r="H579" s="34"/>
      <c r="K579" s="1">
        <f>+G579</f>
        <v>-5.452803205116652E-3</v>
      </c>
      <c r="O579" s="1">
        <f t="shared" ca="1" si="69"/>
        <v>-5.517210774628566E-3</v>
      </c>
      <c r="Q579" s="88">
        <f t="shared" si="70"/>
        <v>39218.866929999997</v>
      </c>
    </row>
    <row r="580" spans="1:23">
      <c r="A580" s="40" t="s">
        <v>223</v>
      </c>
      <c r="B580" s="48" t="s">
        <v>170</v>
      </c>
      <c r="C580" s="40">
        <v>54239.409729999999</v>
      </c>
      <c r="D580" s="40">
        <v>2.0000000000000001E-4</v>
      </c>
      <c r="E580" s="1">
        <f t="shared" si="67"/>
        <v>12763.955073591949</v>
      </c>
      <c r="F580" s="1">
        <f t="shared" si="68"/>
        <v>12764</v>
      </c>
      <c r="G580" s="1">
        <f t="shared" si="72"/>
        <v>-5.2437872000155039E-3</v>
      </c>
      <c r="H580" s="34"/>
      <c r="K580" s="1">
        <f>+G580</f>
        <v>-5.2437872000155039E-3</v>
      </c>
      <c r="O580" s="1">
        <f t="shared" ca="1" si="69"/>
        <v>-5.5167372784007667E-3</v>
      </c>
      <c r="Q580" s="88">
        <f t="shared" si="70"/>
        <v>39220.909729999999</v>
      </c>
    </row>
    <row r="581" spans="1:23">
      <c r="A581" s="94" t="s">
        <v>98</v>
      </c>
      <c r="C581" s="98">
        <v>54498.643820370373</v>
      </c>
      <c r="D581" s="99">
        <v>5.0000000000000002E-5</v>
      </c>
      <c r="E581" s="33">
        <f t="shared" si="67"/>
        <v>14984.956055686529</v>
      </c>
      <c r="F581" s="1">
        <f t="shared" si="68"/>
        <v>14985</v>
      </c>
      <c r="G581" s="1">
        <f t="shared" si="72"/>
        <v>-5.1291576310177334E-3</v>
      </c>
      <c r="H581" s="34"/>
      <c r="L581" s="1">
        <f>+G581</f>
        <v>-5.1291576310177334E-3</v>
      </c>
      <c r="O581" s="1">
        <f t="shared" ca="1" si="69"/>
        <v>-5.4566438428611981E-3</v>
      </c>
      <c r="Q581" s="88">
        <f t="shared" si="70"/>
        <v>39480.143820370373</v>
      </c>
    </row>
    <row r="582" spans="1:23">
      <c r="A582" s="94" t="s">
        <v>98</v>
      </c>
      <c r="C582" s="98">
        <v>54498.760520370372</v>
      </c>
      <c r="D582" s="99">
        <v>5.0000000000000002E-5</v>
      </c>
      <c r="E582" s="33">
        <f t="shared" si="67"/>
        <v>14985.955888749524</v>
      </c>
      <c r="F582" s="1">
        <f t="shared" si="68"/>
        <v>14986</v>
      </c>
      <c r="G582" s="1">
        <f t="shared" si="72"/>
        <v>-5.1486424272297882E-3</v>
      </c>
      <c r="H582" s="34"/>
      <c r="L582" s="1">
        <f>+G582</f>
        <v>-5.1486424272297882E-3</v>
      </c>
      <c r="O582" s="1">
        <f t="shared" ca="1" si="69"/>
        <v>-5.4566167859338953E-3</v>
      </c>
      <c r="Q582" s="88">
        <f t="shared" si="70"/>
        <v>39480.260520370372</v>
      </c>
    </row>
    <row r="583" spans="1:23">
      <c r="A583" s="45" t="s">
        <v>224</v>
      </c>
      <c r="B583" s="42" t="s">
        <v>170</v>
      </c>
      <c r="C583" s="36">
        <v>54498.876900000003</v>
      </c>
      <c r="D583" s="36">
        <v>1E-4</v>
      </c>
      <c r="E583" s="1">
        <f t="shared" si="67"/>
        <v>14986.952977023439</v>
      </c>
      <c r="F583" s="1">
        <f t="shared" si="68"/>
        <v>14987</v>
      </c>
      <c r="G583" s="1">
        <f t="shared" si="72"/>
        <v>-5.488497597980313E-3</v>
      </c>
      <c r="H583" s="34"/>
      <c r="K583" s="1">
        <f t="shared" ref="K583:K592" si="73">+G583</f>
        <v>-5.488497597980313E-3</v>
      </c>
      <c r="O583" s="1">
        <f t="shared" ca="1" si="69"/>
        <v>-5.4565897290065925E-3</v>
      </c>
      <c r="Q583" s="88">
        <f t="shared" si="70"/>
        <v>39480.376900000003</v>
      </c>
    </row>
    <row r="584" spans="1:23">
      <c r="A584" s="45" t="s">
        <v>224</v>
      </c>
      <c r="B584" s="42" t="s">
        <v>168</v>
      </c>
      <c r="C584" s="36">
        <v>54498.935299999997</v>
      </c>
      <c r="D584" s="36">
        <v>1E-4</v>
      </c>
      <c r="E584" s="1">
        <f t="shared" si="67"/>
        <v>14987.453321932384</v>
      </c>
      <c r="F584" s="1">
        <f t="shared" si="68"/>
        <v>14987.5</v>
      </c>
      <c r="G584" s="1">
        <f t="shared" si="72"/>
        <v>-5.4482400009874254E-3</v>
      </c>
      <c r="H584" s="34"/>
      <c r="K584" s="1">
        <f t="shared" si="73"/>
        <v>-5.4482400009874254E-3</v>
      </c>
      <c r="O584" s="1">
        <f t="shared" ca="1" si="69"/>
        <v>-5.4565762005429411E-3</v>
      </c>
      <c r="Q584" s="88">
        <f t="shared" si="70"/>
        <v>39480.435299999997</v>
      </c>
    </row>
    <row r="585" spans="1:23">
      <c r="A585" s="29" t="s">
        <v>225</v>
      </c>
      <c r="B585" s="30" t="s">
        <v>170</v>
      </c>
      <c r="C585" s="31">
        <v>54533.1924</v>
      </c>
      <c r="D585" s="32"/>
      <c r="E585" s="33">
        <f t="shared" si="67"/>
        <v>15280.952732580934</v>
      </c>
      <c r="F585" s="1">
        <f t="shared" si="68"/>
        <v>15281</v>
      </c>
      <c r="G585" s="1">
        <f t="shared" si="72"/>
        <v>-5.5170288032968529E-3</v>
      </c>
      <c r="H585" s="34"/>
      <c r="K585" s="1">
        <f t="shared" si="73"/>
        <v>-5.5170288032968529E-3</v>
      </c>
      <c r="O585" s="1">
        <f t="shared" ca="1" si="69"/>
        <v>-5.448634992379563E-3</v>
      </c>
      <c r="Q585" s="88">
        <f t="shared" si="70"/>
        <v>39514.6924</v>
      </c>
      <c r="W585" s="2"/>
    </row>
    <row r="586" spans="1:23">
      <c r="A586" s="29" t="s">
        <v>225</v>
      </c>
      <c r="B586" s="30" t="s">
        <v>168</v>
      </c>
      <c r="C586" s="31">
        <v>54533.25</v>
      </c>
      <c r="D586" s="32"/>
      <c r="E586" s="33">
        <f t="shared" si="67"/>
        <v>15281.446223450079</v>
      </c>
      <c r="F586" s="1">
        <f t="shared" si="68"/>
        <v>15281.5</v>
      </c>
      <c r="G586" s="1">
        <f t="shared" si="72"/>
        <v>-6.2767712006461807E-3</v>
      </c>
      <c r="H586" s="34"/>
      <c r="K586" s="1">
        <f t="shared" si="73"/>
        <v>-6.2767712006461807E-3</v>
      </c>
      <c r="O586" s="1">
        <f t="shared" ca="1" si="69"/>
        <v>-5.4486214639159116E-3</v>
      </c>
      <c r="Q586" s="88">
        <f t="shared" si="70"/>
        <v>39514.75</v>
      </c>
      <c r="W586" s="2"/>
    </row>
    <row r="587" spans="1:23">
      <c r="A587" s="29" t="s">
        <v>225</v>
      </c>
      <c r="B587" s="30" t="s">
        <v>170</v>
      </c>
      <c r="C587" s="31">
        <v>54533.309099999999</v>
      </c>
      <c r="D587" s="32"/>
      <c r="E587" s="33">
        <f t="shared" si="67"/>
        <v>15281.952565643929</v>
      </c>
      <c r="F587" s="1">
        <f t="shared" si="68"/>
        <v>15282</v>
      </c>
      <c r="G587" s="1">
        <f t="shared" si="72"/>
        <v>-5.5365135995089076E-3</v>
      </c>
      <c r="H587" s="34"/>
      <c r="K587" s="1">
        <f t="shared" si="73"/>
        <v>-5.5365135995089076E-3</v>
      </c>
      <c r="O587" s="1">
        <f t="shared" ca="1" si="69"/>
        <v>-5.4486079354522602E-3</v>
      </c>
      <c r="Q587" s="88">
        <f t="shared" si="70"/>
        <v>39514.809099999999</v>
      </c>
      <c r="W587" s="2"/>
    </row>
    <row r="588" spans="1:23">
      <c r="A588" s="29" t="s">
        <v>225</v>
      </c>
      <c r="B588" s="30" t="s">
        <v>170</v>
      </c>
      <c r="C588" s="31">
        <v>54535.176500000001</v>
      </c>
      <c r="D588" s="32"/>
      <c r="E588" s="33">
        <f t="shared" si="67"/>
        <v>15297.951608162002</v>
      </c>
      <c r="F588" s="1">
        <f t="shared" si="68"/>
        <v>15298</v>
      </c>
      <c r="G588" s="1">
        <f t="shared" ref="G588:G619" si="74">+C588-(C$7+F588*C$8)</f>
        <v>-5.6482704021618702E-3</v>
      </c>
      <c r="H588" s="34"/>
      <c r="K588" s="1">
        <f t="shared" si="73"/>
        <v>-5.6482704021618702E-3</v>
      </c>
      <c r="O588" s="1">
        <f t="shared" ca="1" si="69"/>
        <v>-5.4481750246154152E-3</v>
      </c>
      <c r="Q588" s="88">
        <f t="shared" si="70"/>
        <v>39516.676500000001</v>
      </c>
      <c r="W588" s="2"/>
    </row>
    <row r="589" spans="1:23">
      <c r="A589" s="29" t="s">
        <v>225</v>
      </c>
      <c r="B589" s="30" t="s">
        <v>168</v>
      </c>
      <c r="C589" s="31">
        <v>54535.234900000003</v>
      </c>
      <c r="D589" s="32"/>
      <c r="E589" s="33">
        <f t="shared" si="67"/>
        <v>15298.451953071009</v>
      </c>
      <c r="F589" s="1">
        <f t="shared" si="68"/>
        <v>15298.5</v>
      </c>
      <c r="G589" s="1">
        <f t="shared" si="74"/>
        <v>-5.608012797893025E-3</v>
      </c>
      <c r="H589" s="34"/>
      <c r="K589" s="1">
        <f t="shared" si="73"/>
        <v>-5.608012797893025E-3</v>
      </c>
      <c r="O589" s="1">
        <f t="shared" ca="1" si="69"/>
        <v>-5.4481614961517637E-3</v>
      </c>
      <c r="Q589" s="88">
        <f t="shared" si="70"/>
        <v>39516.734900000003</v>
      </c>
      <c r="W589" s="2"/>
    </row>
    <row r="590" spans="1:23">
      <c r="A590" s="29" t="s">
        <v>225</v>
      </c>
      <c r="B590" s="30" t="s">
        <v>170</v>
      </c>
      <c r="C590" s="31">
        <v>54536.110399999998</v>
      </c>
      <c r="D590" s="32"/>
      <c r="E590" s="33">
        <f t="shared" si="67"/>
        <v>15305.952842930958</v>
      </c>
      <c r="F590" s="1">
        <f t="shared" si="68"/>
        <v>15306</v>
      </c>
      <c r="G590" s="1">
        <f t="shared" si="74"/>
        <v>-5.5041488012648188E-3</v>
      </c>
      <c r="H590" s="34"/>
      <c r="K590" s="1">
        <f t="shared" si="73"/>
        <v>-5.5041488012648188E-3</v>
      </c>
      <c r="O590" s="1">
        <f t="shared" ca="1" si="69"/>
        <v>-5.4479585691969918E-3</v>
      </c>
      <c r="Q590" s="88">
        <f t="shared" si="70"/>
        <v>39517.610399999998</v>
      </c>
      <c r="W590" s="2"/>
    </row>
    <row r="591" spans="1:23">
      <c r="A591" s="29" t="s">
        <v>225</v>
      </c>
      <c r="B591" s="30" t="s">
        <v>168</v>
      </c>
      <c r="C591" s="31">
        <v>54536.1685</v>
      </c>
      <c r="D591" s="32"/>
      <c r="E591" s="33">
        <f t="shared" si="67"/>
        <v>15306.450617575025</v>
      </c>
      <c r="F591" s="1">
        <f t="shared" si="68"/>
        <v>15306.5</v>
      </c>
      <c r="G591" s="1">
        <f t="shared" si="74"/>
        <v>-5.7638912039692514E-3</v>
      </c>
      <c r="H591" s="34"/>
      <c r="K591" s="1">
        <f t="shared" si="73"/>
        <v>-5.7638912039692514E-3</v>
      </c>
      <c r="O591" s="1">
        <f t="shared" ca="1" si="69"/>
        <v>-5.4479450407333404E-3</v>
      </c>
      <c r="Q591" s="88">
        <f t="shared" si="70"/>
        <v>39517.6685</v>
      </c>
      <c r="W591" s="2"/>
    </row>
    <row r="592" spans="1:23">
      <c r="A592" s="29" t="s">
        <v>225</v>
      </c>
      <c r="B592" s="30" t="s">
        <v>170</v>
      </c>
      <c r="C592" s="31">
        <v>54536.227099999996</v>
      </c>
      <c r="D592" s="32"/>
      <c r="E592" s="33">
        <f t="shared" si="67"/>
        <v>15306.952675993951</v>
      </c>
      <c r="F592" s="1">
        <f t="shared" si="68"/>
        <v>15307</v>
      </c>
      <c r="G592" s="1">
        <f t="shared" si="74"/>
        <v>-5.5236336047528312E-3</v>
      </c>
      <c r="H592" s="34"/>
      <c r="K592" s="1">
        <f t="shared" si="73"/>
        <v>-5.5236336047528312E-3</v>
      </c>
      <c r="O592" s="1">
        <f t="shared" ca="1" si="69"/>
        <v>-5.4479315122696889E-3</v>
      </c>
      <c r="Q592" s="88">
        <f t="shared" si="70"/>
        <v>39517.727099999996</v>
      </c>
      <c r="W592" s="2"/>
    </row>
    <row r="593" spans="1:23">
      <c r="A593" s="94" t="s">
        <v>98</v>
      </c>
      <c r="C593" s="98">
        <v>54539.729070370369</v>
      </c>
      <c r="D593" s="99">
        <v>1E-4</v>
      </c>
      <c r="E593" s="33">
        <f t="shared" si="67"/>
        <v>15336.955981580621</v>
      </c>
      <c r="F593" s="1">
        <f t="shared" si="68"/>
        <v>15337</v>
      </c>
      <c r="G593" s="1">
        <f t="shared" si="74"/>
        <v>-5.1378072312218137E-3</v>
      </c>
      <c r="H593" s="34"/>
      <c r="L593" s="1">
        <f>+G593</f>
        <v>-5.1378072312218137E-3</v>
      </c>
      <c r="O593" s="1">
        <f t="shared" ca="1" si="69"/>
        <v>-5.4471198044506045E-3</v>
      </c>
      <c r="Q593" s="88">
        <f t="shared" si="70"/>
        <v>39521.229070370369</v>
      </c>
    </row>
    <row r="594" spans="1:23">
      <c r="A594" s="94" t="s">
        <v>98</v>
      </c>
      <c r="C594" s="98">
        <v>54547.491070370372</v>
      </c>
      <c r="D594" s="99">
        <v>2.0000000000000001E-4</v>
      </c>
      <c r="E594" s="33">
        <f t="shared" si="67"/>
        <v>15403.457303217729</v>
      </c>
      <c r="F594" s="1">
        <f t="shared" si="68"/>
        <v>15403.5</v>
      </c>
      <c r="G594" s="1">
        <f t="shared" si="74"/>
        <v>-4.9835464305942878E-3</v>
      </c>
      <c r="H594" s="34"/>
      <c r="L594" s="1">
        <f>+G594</f>
        <v>-4.9835464305942878E-3</v>
      </c>
      <c r="O594" s="1">
        <f t="shared" ca="1" si="69"/>
        <v>-5.4453205187849673E-3</v>
      </c>
      <c r="Q594" s="88">
        <f t="shared" si="70"/>
        <v>39528.991070370372</v>
      </c>
    </row>
    <row r="595" spans="1:23">
      <c r="A595" s="49" t="s">
        <v>226</v>
      </c>
      <c r="B595" s="37"/>
      <c r="C595" s="36">
        <v>54554.902199999997</v>
      </c>
      <c r="D595" s="38">
        <v>5.0000000000000001E-4</v>
      </c>
      <c r="E595" s="1">
        <f t="shared" si="67"/>
        <v>15466.952525479241</v>
      </c>
      <c r="F595" s="1">
        <f t="shared" si="68"/>
        <v>15467</v>
      </c>
      <c r="G595" s="1">
        <f t="shared" si="74"/>
        <v>-5.5412016008631326E-3</v>
      </c>
      <c r="H595" s="34"/>
      <c r="N595" s="1">
        <f>+G595</f>
        <v>-5.5412016008631326E-3</v>
      </c>
      <c r="O595" s="1">
        <f t="shared" ca="1" si="69"/>
        <v>-5.4436024039012376E-3</v>
      </c>
      <c r="Q595" s="88">
        <f t="shared" si="70"/>
        <v>39536.402199999997</v>
      </c>
    </row>
    <row r="596" spans="1:23">
      <c r="A596" s="94" t="s">
        <v>98</v>
      </c>
      <c r="C596" s="98">
        <v>54577.54617037037</v>
      </c>
      <c r="D596" s="99">
        <v>1E-4</v>
      </c>
      <c r="E596" s="33">
        <f t="shared" si="67"/>
        <v>15660.955869558195</v>
      </c>
      <c r="F596" s="1">
        <f t="shared" si="68"/>
        <v>15661</v>
      </c>
      <c r="G596" s="1">
        <f t="shared" si="74"/>
        <v>-5.1508824326447211E-3</v>
      </c>
      <c r="H596" s="34"/>
      <c r="L596" s="1">
        <f>+G596</f>
        <v>-5.1508824326447211E-3</v>
      </c>
      <c r="O596" s="1">
        <f t="shared" ca="1" si="69"/>
        <v>-5.4383533600044897E-3</v>
      </c>
      <c r="Q596" s="88">
        <f t="shared" si="70"/>
        <v>39559.04617037037</v>
      </c>
    </row>
    <row r="597" spans="1:23">
      <c r="A597" s="94" t="s">
        <v>98</v>
      </c>
      <c r="C597" s="98">
        <v>54607.426340370366</v>
      </c>
      <c r="D597" s="99">
        <v>5.0000000000000002E-5</v>
      </c>
      <c r="E597" s="33">
        <f t="shared" ref="E597:E660" si="75">+(C597-C$7)/C$8</f>
        <v>15916.95571441012</v>
      </c>
      <c r="F597" s="1">
        <f t="shared" ref="F597:F660" si="76">ROUND(2*E597,0)/2</f>
        <v>15917</v>
      </c>
      <c r="G597" s="1">
        <f t="shared" si="74"/>
        <v>-5.1689912361325696E-3</v>
      </c>
      <c r="H597" s="34"/>
      <c r="L597" s="1">
        <f>+G597</f>
        <v>-5.1689912361325696E-3</v>
      </c>
      <c r="O597" s="1">
        <f t="shared" ref="O597:O660" ca="1" si="77">+C$11+C$12*F597</f>
        <v>-5.4314267866149672E-3</v>
      </c>
      <c r="Q597" s="88">
        <f t="shared" ref="Q597:Q660" si="78">+C597-15018.5</f>
        <v>39588.926340370366</v>
      </c>
    </row>
    <row r="598" spans="1:23">
      <c r="A598" s="94" t="s">
        <v>98</v>
      </c>
      <c r="C598" s="98">
        <v>54608.476800370372</v>
      </c>
      <c r="D598" s="99">
        <v>5.0000000000000002E-5</v>
      </c>
      <c r="E598" s="33">
        <f t="shared" si="75"/>
        <v>15925.955582785189</v>
      </c>
      <c r="F598" s="1">
        <f t="shared" si="76"/>
        <v>15926</v>
      </c>
      <c r="G598" s="1">
        <f t="shared" si="74"/>
        <v>-5.1843544279108755E-3</v>
      </c>
      <c r="H598" s="34"/>
      <c r="L598" s="1">
        <f>+G598</f>
        <v>-5.1843544279108755E-3</v>
      </c>
      <c r="O598" s="1">
        <f t="shared" ca="1" si="77"/>
        <v>-5.4311832742692419E-3</v>
      </c>
      <c r="Q598" s="88">
        <f t="shared" si="78"/>
        <v>39589.976800370372</v>
      </c>
    </row>
    <row r="599" spans="1:23">
      <c r="A599" s="94" t="s">
        <v>98</v>
      </c>
      <c r="C599" s="98">
        <v>54609.410520370373</v>
      </c>
      <c r="D599" s="99">
        <v>5.0000000000000002E-5</v>
      </c>
      <c r="E599" s="33">
        <f t="shared" si="75"/>
        <v>15933.955275395218</v>
      </c>
      <c r="F599" s="1">
        <f t="shared" si="76"/>
        <v>15934</v>
      </c>
      <c r="G599" s="1">
        <f t="shared" si="74"/>
        <v>-5.2202328297425993E-3</v>
      </c>
      <c r="H599" s="34"/>
      <c r="L599" s="1">
        <f>+G599</f>
        <v>-5.2202328297425993E-3</v>
      </c>
      <c r="O599" s="1">
        <f t="shared" ca="1" si="77"/>
        <v>-5.4309668188508194E-3</v>
      </c>
      <c r="Q599" s="88">
        <f t="shared" si="78"/>
        <v>39590.910520370373</v>
      </c>
    </row>
    <row r="600" spans="1:23">
      <c r="A600" s="94" t="s">
        <v>98</v>
      </c>
      <c r="C600" s="98">
        <v>54646.410650370366</v>
      </c>
      <c r="D600" s="99">
        <v>5.0000000000000002E-5</v>
      </c>
      <c r="E600" s="33">
        <f t="shared" si="75"/>
        <v>16250.955732203207</v>
      </c>
      <c r="F600" s="1">
        <f t="shared" si="76"/>
        <v>16251</v>
      </c>
      <c r="G600" s="1">
        <f t="shared" si="74"/>
        <v>-5.1669144377228804E-3</v>
      </c>
      <c r="H600" s="34"/>
      <c r="L600" s="1">
        <f>+G600</f>
        <v>-5.1669144377228804E-3</v>
      </c>
      <c r="O600" s="1">
        <f t="shared" ca="1" si="77"/>
        <v>-5.4223897728958251E-3</v>
      </c>
      <c r="Q600" s="88">
        <f t="shared" si="78"/>
        <v>39627.910650370366</v>
      </c>
    </row>
    <row r="601" spans="1:23">
      <c r="A601" s="95" t="s">
        <v>99</v>
      </c>
      <c r="C601" s="100">
        <v>54647.227649629633</v>
      </c>
      <c r="D601" s="100">
        <v>1.0000000000000001E-5</v>
      </c>
      <c r="E601" s="33">
        <f t="shared" si="75"/>
        <v>16257.955414052954</v>
      </c>
      <c r="F601" s="1">
        <f t="shared" si="76"/>
        <v>16258</v>
      </c>
      <c r="G601" s="1">
        <f t="shared" si="74"/>
        <v>-5.2040487717022188E-3</v>
      </c>
      <c r="H601" s="34"/>
      <c r="M601" s="1">
        <f>+G601</f>
        <v>-5.2040487717022188E-3</v>
      </c>
      <c r="O601" s="1">
        <f t="shared" ca="1" si="77"/>
        <v>-5.4222003744047054E-3</v>
      </c>
      <c r="Q601" s="88">
        <f t="shared" si="78"/>
        <v>39628.727649629633</v>
      </c>
    </row>
    <row r="602" spans="1:23">
      <c r="A602" s="94" t="s">
        <v>98</v>
      </c>
      <c r="C602" s="98">
        <v>54648.394870370372</v>
      </c>
      <c r="D602" s="99">
        <v>5.0000000000000002E-5</v>
      </c>
      <c r="E602" s="33">
        <f t="shared" si="75"/>
        <v>16267.955635890288</v>
      </c>
      <c r="F602" s="1">
        <f t="shared" si="76"/>
        <v>16268</v>
      </c>
      <c r="G602" s="1">
        <f t="shared" si="74"/>
        <v>-5.1781560323433951E-3</v>
      </c>
      <c r="H602" s="34"/>
      <c r="L602" s="1">
        <f>+G602</f>
        <v>-5.1781560323433951E-3</v>
      </c>
      <c r="O602" s="1">
        <f t="shared" ca="1" si="77"/>
        <v>-5.4219298051316773E-3</v>
      </c>
      <c r="Q602" s="88">
        <f t="shared" si="78"/>
        <v>39629.894870370372</v>
      </c>
    </row>
    <row r="603" spans="1:23">
      <c r="A603" s="94" t="s">
        <v>98</v>
      </c>
      <c r="C603" s="98">
        <v>54687.379250370366</v>
      </c>
      <c r="D603" s="99">
        <v>5.0000000000000002E-5</v>
      </c>
      <c r="E603" s="33">
        <f t="shared" si="75"/>
        <v>16601.956253411812</v>
      </c>
      <c r="F603" s="1">
        <f t="shared" si="76"/>
        <v>16602</v>
      </c>
      <c r="G603" s="1">
        <f t="shared" si="74"/>
        <v>-5.1060792320640758E-3</v>
      </c>
      <c r="H603" s="34"/>
      <c r="L603" s="1">
        <f>+G603</f>
        <v>-5.1060792320640758E-3</v>
      </c>
      <c r="O603" s="1">
        <f t="shared" ca="1" si="77"/>
        <v>-5.4128927914125343E-3</v>
      </c>
      <c r="Q603" s="88">
        <f t="shared" si="78"/>
        <v>39668.879250370366</v>
      </c>
    </row>
    <row r="604" spans="1:23">
      <c r="A604" s="45" t="s">
        <v>227</v>
      </c>
      <c r="B604" s="42" t="s">
        <v>168</v>
      </c>
      <c r="C604" s="36">
        <v>54828.667710000002</v>
      </c>
      <c r="D604" s="36">
        <v>1E-4</v>
      </c>
      <c r="E604" s="1">
        <f t="shared" si="75"/>
        <v>17812.452169082917</v>
      </c>
      <c r="F604" s="1">
        <f t="shared" si="76"/>
        <v>17812.5</v>
      </c>
      <c r="G604" s="1">
        <f t="shared" si="74"/>
        <v>-5.5827999967732467E-3</v>
      </c>
      <c r="H604" s="34"/>
      <c r="K604" s="1">
        <f t="shared" ref="K604:K615" si="79">+G604</f>
        <v>-5.5827999967732467E-3</v>
      </c>
      <c r="O604" s="1">
        <f t="shared" ca="1" si="77"/>
        <v>-5.3801403809124676E-3</v>
      </c>
      <c r="Q604" s="88">
        <f t="shared" si="78"/>
        <v>39810.167710000002</v>
      </c>
    </row>
    <row r="605" spans="1:23">
      <c r="A605" s="45" t="s">
        <v>227</v>
      </c>
      <c r="B605" s="42" t="s">
        <v>168</v>
      </c>
      <c r="C605" s="36">
        <v>54831.702570000001</v>
      </c>
      <c r="D605" s="36">
        <v>1E-4</v>
      </c>
      <c r="E605" s="1">
        <f t="shared" si="75"/>
        <v>17838.453483303932</v>
      </c>
      <c r="F605" s="1">
        <f t="shared" si="76"/>
        <v>17838.5</v>
      </c>
      <c r="G605" s="1">
        <f t="shared" si="74"/>
        <v>-5.429404802271165E-3</v>
      </c>
      <c r="H605" s="34"/>
      <c r="K605" s="1">
        <f t="shared" si="79"/>
        <v>-5.429404802271165E-3</v>
      </c>
      <c r="O605" s="1">
        <f t="shared" ca="1" si="77"/>
        <v>-5.3794369008025944E-3</v>
      </c>
      <c r="Q605" s="88">
        <f t="shared" si="78"/>
        <v>39813.202570000001</v>
      </c>
    </row>
    <row r="606" spans="1:23">
      <c r="A606" s="29" t="s">
        <v>225</v>
      </c>
      <c r="B606" s="30" t="s">
        <v>170</v>
      </c>
      <c r="C606" s="31">
        <v>54835.2624</v>
      </c>
      <c r="D606" s="32"/>
      <c r="E606" s="33">
        <f t="shared" si="75"/>
        <v>17868.952504149493</v>
      </c>
      <c r="F606" s="1">
        <f t="shared" si="76"/>
        <v>17869</v>
      </c>
      <c r="G606" s="1">
        <f t="shared" si="74"/>
        <v>-5.5436912007280625E-3</v>
      </c>
      <c r="H606" s="34"/>
      <c r="K606" s="1">
        <f t="shared" si="79"/>
        <v>-5.5436912007280625E-3</v>
      </c>
      <c r="O606" s="1">
        <f t="shared" ca="1" si="77"/>
        <v>-5.3786116645198577E-3</v>
      </c>
      <c r="Q606" s="88">
        <f t="shared" si="78"/>
        <v>39816.7624</v>
      </c>
      <c r="W606" s="2"/>
    </row>
    <row r="607" spans="1:23">
      <c r="A607" s="29" t="s">
        <v>228</v>
      </c>
      <c r="B607" s="30" t="s">
        <v>170</v>
      </c>
      <c r="C607" s="31">
        <v>54835.2624</v>
      </c>
      <c r="D607" s="32"/>
      <c r="E607" s="33">
        <f t="shared" si="75"/>
        <v>17868.952504149493</v>
      </c>
      <c r="F607" s="1">
        <f t="shared" si="76"/>
        <v>17869</v>
      </c>
      <c r="G607" s="1">
        <f t="shared" si="74"/>
        <v>-5.5436912007280625E-3</v>
      </c>
      <c r="H607" s="34"/>
      <c r="K607" s="1">
        <f t="shared" si="79"/>
        <v>-5.5436912007280625E-3</v>
      </c>
      <c r="O607" s="1">
        <f t="shared" ca="1" si="77"/>
        <v>-5.3786116645198577E-3</v>
      </c>
      <c r="Q607" s="88">
        <f t="shared" si="78"/>
        <v>39816.7624</v>
      </c>
      <c r="W607" s="2"/>
    </row>
    <row r="608" spans="1:23">
      <c r="A608" s="29" t="s">
        <v>225</v>
      </c>
      <c r="B608" s="30" t="s">
        <v>168</v>
      </c>
      <c r="C608" s="31">
        <v>54835.320899999999</v>
      </c>
      <c r="D608" s="32"/>
      <c r="E608" s="33">
        <f t="shared" si="75"/>
        <v>17869.453705813459</v>
      </c>
      <c r="F608" s="1">
        <f t="shared" si="76"/>
        <v>17869.5</v>
      </c>
      <c r="G608" s="1">
        <f t="shared" si="74"/>
        <v>-5.4034335989854299E-3</v>
      </c>
      <c r="H608" s="34"/>
      <c r="K608" s="1">
        <f t="shared" si="79"/>
        <v>-5.4034335989854299E-3</v>
      </c>
      <c r="O608" s="1">
        <f t="shared" ca="1" si="77"/>
        <v>-5.3785981360562063E-3</v>
      </c>
      <c r="Q608" s="88">
        <f t="shared" si="78"/>
        <v>39816.820899999999</v>
      </c>
      <c r="W608" s="2"/>
    </row>
    <row r="609" spans="1:23">
      <c r="A609" s="40" t="s">
        <v>229</v>
      </c>
      <c r="B609" s="48" t="s">
        <v>168</v>
      </c>
      <c r="C609" s="40">
        <v>54841.8577</v>
      </c>
      <c r="D609" s="40">
        <v>1E-4</v>
      </c>
      <c r="E609" s="1">
        <f t="shared" si="75"/>
        <v>17925.458065421477</v>
      </c>
      <c r="F609" s="1">
        <f t="shared" si="76"/>
        <v>17925.5</v>
      </c>
      <c r="G609" s="1">
        <f t="shared" si="74"/>
        <v>-4.8945824019028805E-3</v>
      </c>
      <c r="H609" s="34"/>
      <c r="K609" s="1">
        <f t="shared" si="79"/>
        <v>-4.8945824019028805E-3</v>
      </c>
      <c r="O609" s="1">
        <f t="shared" ca="1" si="77"/>
        <v>-5.3770829481272486E-3</v>
      </c>
      <c r="Q609" s="88">
        <f t="shared" si="78"/>
        <v>39823.3577</v>
      </c>
    </row>
    <row r="610" spans="1:23">
      <c r="A610" s="40" t="s">
        <v>229</v>
      </c>
      <c r="B610" s="48" t="s">
        <v>170</v>
      </c>
      <c r="C610" s="40">
        <v>54841.9159</v>
      </c>
      <c r="D610" s="40">
        <v>1E-4</v>
      </c>
      <c r="E610" s="1">
        <f t="shared" si="75"/>
        <v>17925.956696820504</v>
      </c>
      <c r="F610" s="1">
        <f t="shared" si="76"/>
        <v>17926</v>
      </c>
      <c r="G610" s="1">
        <f t="shared" si="74"/>
        <v>-5.054324799857568E-3</v>
      </c>
      <c r="H610" s="34"/>
      <c r="K610" s="1">
        <f t="shared" si="79"/>
        <v>-5.054324799857568E-3</v>
      </c>
      <c r="O610" s="1">
        <f t="shared" ca="1" si="77"/>
        <v>-5.3770694196635972E-3</v>
      </c>
      <c r="Q610" s="88">
        <f t="shared" si="78"/>
        <v>39823.4159</v>
      </c>
    </row>
    <row r="611" spans="1:23">
      <c r="A611" s="40" t="s">
        <v>229</v>
      </c>
      <c r="B611" s="48" t="s">
        <v>168</v>
      </c>
      <c r="C611" s="40">
        <v>54841.974300000002</v>
      </c>
      <c r="D611" s="40">
        <v>1E-4</v>
      </c>
      <c r="E611" s="1">
        <f t="shared" si="75"/>
        <v>17926.457041729511</v>
      </c>
      <c r="F611" s="1">
        <f t="shared" si="76"/>
        <v>17926.5</v>
      </c>
      <c r="G611" s="1">
        <f t="shared" si="74"/>
        <v>-5.0140671955887228E-3</v>
      </c>
      <c r="H611" s="34"/>
      <c r="K611" s="1">
        <f t="shared" si="79"/>
        <v>-5.0140671955887228E-3</v>
      </c>
      <c r="O611" s="1">
        <f t="shared" ca="1" si="77"/>
        <v>-5.3770558911999458E-3</v>
      </c>
      <c r="Q611" s="88">
        <f t="shared" si="78"/>
        <v>39823.474300000002</v>
      </c>
    </row>
    <row r="612" spans="1:23">
      <c r="A612" s="29" t="s">
        <v>228</v>
      </c>
      <c r="B612" s="30" t="s">
        <v>168</v>
      </c>
      <c r="C612" s="31">
        <v>54856.214</v>
      </c>
      <c r="D612" s="32"/>
      <c r="E612" s="33">
        <f t="shared" si="75"/>
        <v>18048.456380780724</v>
      </c>
      <c r="F612" s="1">
        <f t="shared" si="76"/>
        <v>18048.5</v>
      </c>
      <c r="G612" s="1">
        <f t="shared" si="74"/>
        <v>-5.0912127990159206E-3</v>
      </c>
      <c r="H612" s="34"/>
      <c r="K612" s="1">
        <f t="shared" si="79"/>
        <v>-5.0912127990159206E-3</v>
      </c>
      <c r="O612" s="1">
        <f t="shared" ca="1" si="77"/>
        <v>-5.3737549460690015E-3</v>
      </c>
      <c r="Q612" s="88">
        <f t="shared" si="78"/>
        <v>39837.714</v>
      </c>
      <c r="W612" s="2"/>
    </row>
    <row r="613" spans="1:23">
      <c r="A613" s="29" t="s">
        <v>228</v>
      </c>
      <c r="B613" s="30" t="s">
        <v>170</v>
      </c>
      <c r="C613" s="31">
        <v>54856.2719</v>
      </c>
      <c r="D613" s="32"/>
      <c r="E613" s="33">
        <f t="shared" si="75"/>
        <v>18048.952441914811</v>
      </c>
      <c r="F613" s="1">
        <f t="shared" si="76"/>
        <v>18049</v>
      </c>
      <c r="G613" s="1">
        <f t="shared" si="74"/>
        <v>-5.5509552039438859E-3</v>
      </c>
      <c r="H613" s="34"/>
      <c r="K613" s="1">
        <f t="shared" si="79"/>
        <v>-5.5509552039438859E-3</v>
      </c>
      <c r="O613" s="1">
        <f t="shared" ca="1" si="77"/>
        <v>-5.3737414176053501E-3</v>
      </c>
      <c r="Q613" s="88">
        <f t="shared" si="78"/>
        <v>39837.7719</v>
      </c>
      <c r="W613" s="2"/>
    </row>
    <row r="614" spans="1:23">
      <c r="A614" s="29" t="s">
        <v>228</v>
      </c>
      <c r="B614" s="30" t="s">
        <v>168</v>
      </c>
      <c r="C614" s="31">
        <v>54906.052900000002</v>
      </c>
      <c r="D614" s="32"/>
      <c r="E614" s="33">
        <f t="shared" si="75"/>
        <v>18475.45363908256</v>
      </c>
      <c r="F614" s="1">
        <f t="shared" si="76"/>
        <v>18475.5</v>
      </c>
      <c r="G614" s="1">
        <f t="shared" si="74"/>
        <v>-5.4112223951960914E-3</v>
      </c>
      <c r="H614" s="34"/>
      <c r="K614" s="1">
        <f t="shared" si="79"/>
        <v>-5.4112223951960914E-3</v>
      </c>
      <c r="O614" s="1">
        <f t="shared" ca="1" si="77"/>
        <v>-5.3622016381106958E-3</v>
      </c>
      <c r="Q614" s="88">
        <f t="shared" si="78"/>
        <v>39887.552900000002</v>
      </c>
      <c r="W614" s="2"/>
    </row>
    <row r="615" spans="1:23">
      <c r="A615" s="29" t="s">
        <v>228</v>
      </c>
      <c r="B615" s="30" t="s">
        <v>170</v>
      </c>
      <c r="C615" s="31">
        <v>54906.111499999999</v>
      </c>
      <c r="D615" s="32"/>
      <c r="E615" s="33">
        <f t="shared" si="75"/>
        <v>18475.955697501486</v>
      </c>
      <c r="F615" s="1">
        <f t="shared" si="76"/>
        <v>18476</v>
      </c>
      <c r="G615" s="1">
        <f t="shared" si="74"/>
        <v>-5.1709648032556288E-3</v>
      </c>
      <c r="H615" s="34"/>
      <c r="K615" s="1">
        <f t="shared" si="79"/>
        <v>-5.1709648032556288E-3</v>
      </c>
      <c r="O615" s="1">
        <f t="shared" ca="1" si="77"/>
        <v>-5.3621881096470444E-3</v>
      </c>
      <c r="Q615" s="88">
        <f t="shared" si="78"/>
        <v>39887.611499999999</v>
      </c>
      <c r="W615" s="2"/>
    </row>
    <row r="616" spans="1:23">
      <c r="A616" s="95" t="s">
        <v>99</v>
      </c>
      <c r="C616" s="100">
        <v>54912.531039629634</v>
      </c>
      <c r="D616" s="100">
        <v>1.0000000000000001E-5</v>
      </c>
      <c r="E616" s="33">
        <f t="shared" si="75"/>
        <v>18530.955423045463</v>
      </c>
      <c r="F616" s="1">
        <f t="shared" si="76"/>
        <v>18531</v>
      </c>
      <c r="G616" s="1">
        <f t="shared" si="74"/>
        <v>-5.2029991711606272E-3</v>
      </c>
      <c r="H616" s="34"/>
      <c r="M616" s="1">
        <f>+G616</f>
        <v>-5.2029991711606272E-3</v>
      </c>
      <c r="O616" s="1">
        <f t="shared" ca="1" si="77"/>
        <v>-5.3606999786453896E-3</v>
      </c>
      <c r="Q616" s="88">
        <f t="shared" si="78"/>
        <v>39894.031039629634</v>
      </c>
    </row>
    <row r="617" spans="1:23">
      <c r="A617" s="95" t="s">
        <v>99</v>
      </c>
      <c r="C617" s="100">
        <v>54922.452209629628</v>
      </c>
      <c r="D617" s="100">
        <v>1.0000000000000001E-5</v>
      </c>
      <c r="E617" s="33">
        <f t="shared" si="75"/>
        <v>18615.955541209059</v>
      </c>
      <c r="F617" s="1">
        <f t="shared" si="76"/>
        <v>18616</v>
      </c>
      <c r="G617" s="1">
        <f t="shared" si="74"/>
        <v>-5.1892071714974009E-3</v>
      </c>
      <c r="H617" s="34"/>
      <c r="M617" s="1">
        <f>+G617</f>
        <v>-5.1892071714974009E-3</v>
      </c>
      <c r="O617" s="1">
        <f t="shared" ca="1" si="77"/>
        <v>-5.3584001398246494E-3</v>
      </c>
      <c r="Q617" s="88">
        <f t="shared" si="78"/>
        <v>39903.952209629628</v>
      </c>
    </row>
    <row r="618" spans="1:23">
      <c r="A618" s="38" t="s">
        <v>230</v>
      </c>
      <c r="B618" s="37" t="s">
        <v>168</v>
      </c>
      <c r="C618" s="38">
        <v>54925.428099999997</v>
      </c>
      <c r="D618" s="38">
        <v>2.9999999999999997E-4</v>
      </c>
      <c r="E618" s="1">
        <f t="shared" si="75"/>
        <v>18641.451630190852</v>
      </c>
      <c r="F618" s="1">
        <f t="shared" si="76"/>
        <v>18641.5</v>
      </c>
      <c r="G618" s="1">
        <f t="shared" si="74"/>
        <v>-5.6456992024322972E-3</v>
      </c>
      <c r="H618" s="34"/>
      <c r="J618" s="1">
        <f>+G618</f>
        <v>-5.6456992024322972E-3</v>
      </c>
      <c r="O618" s="1">
        <f t="shared" ca="1" si="77"/>
        <v>-5.3577101881784276E-3</v>
      </c>
      <c r="Q618" s="88">
        <f t="shared" si="78"/>
        <v>39906.928099999997</v>
      </c>
    </row>
    <row r="619" spans="1:23">
      <c r="A619" s="38" t="s">
        <v>230</v>
      </c>
      <c r="B619" s="37" t="s">
        <v>170</v>
      </c>
      <c r="C619" s="38">
        <v>54925.487000000001</v>
      </c>
      <c r="D619" s="38">
        <v>5.0000000000000001E-4</v>
      </c>
      <c r="E619" s="1">
        <f t="shared" si="75"/>
        <v>18641.956258874783</v>
      </c>
      <c r="F619" s="1">
        <f t="shared" si="76"/>
        <v>18642</v>
      </c>
      <c r="G619" s="1">
        <f t="shared" si="74"/>
        <v>-5.1054416035185568E-3</v>
      </c>
      <c r="H619" s="34"/>
      <c r="J619" s="1">
        <f>+G619</f>
        <v>-5.1054416035185568E-3</v>
      </c>
      <c r="O619" s="1">
        <f t="shared" ca="1" si="77"/>
        <v>-5.3576966597147762E-3</v>
      </c>
      <c r="Q619" s="88">
        <f t="shared" si="78"/>
        <v>39906.987000000001</v>
      </c>
    </row>
    <row r="620" spans="1:23">
      <c r="A620" s="94" t="s">
        <v>98</v>
      </c>
      <c r="C620" s="98">
        <v>54943.57841037037</v>
      </c>
      <c r="D620" s="99">
        <v>5.0000000000000002E-5</v>
      </c>
      <c r="E620" s="33">
        <f t="shared" si="75"/>
        <v>18796.955318383731</v>
      </c>
      <c r="F620" s="1">
        <f t="shared" si="76"/>
        <v>18797</v>
      </c>
      <c r="G620" s="1">
        <f t="shared" ref="G620:G651" si="80">+C620-(C$7+F620*C$8)</f>
        <v>-5.2152152275084518E-3</v>
      </c>
      <c r="H620" s="34"/>
      <c r="L620" s="1">
        <f>+G620</f>
        <v>-5.2152152275084518E-3</v>
      </c>
      <c r="O620" s="1">
        <f t="shared" ca="1" si="77"/>
        <v>-5.3535028359828389E-3</v>
      </c>
      <c r="Q620" s="88">
        <f t="shared" si="78"/>
        <v>39925.07841037037</v>
      </c>
    </row>
    <row r="621" spans="1:23">
      <c r="A621" s="94" t="s">
        <v>98</v>
      </c>
      <c r="C621" s="98">
        <v>54946.60951037037</v>
      </c>
      <c r="D621" s="99">
        <v>5.0000000000000002E-5</v>
      </c>
      <c r="E621" s="33">
        <f t="shared" si="75"/>
        <v>18822.924418617458</v>
      </c>
      <c r="F621" s="1">
        <f t="shared" si="76"/>
        <v>18823</v>
      </c>
      <c r="G621" s="1">
        <f t="shared" si="80"/>
        <v>-8.8218200326082297E-3</v>
      </c>
      <c r="H621" s="34"/>
      <c r="L621" s="1">
        <f>+G621</f>
        <v>-8.8218200326082297E-3</v>
      </c>
      <c r="O621" s="1">
        <f t="shared" ca="1" si="77"/>
        <v>-5.3527993558729649E-3</v>
      </c>
      <c r="Q621" s="88">
        <f t="shared" si="78"/>
        <v>39928.10951037037</v>
      </c>
    </row>
    <row r="622" spans="1:23">
      <c r="A622" s="38" t="s">
        <v>230</v>
      </c>
      <c r="B622" s="37" t="s">
        <v>170</v>
      </c>
      <c r="C622" s="38">
        <v>54947.429799999998</v>
      </c>
      <c r="D622" s="38">
        <v>2.0000000000000001E-4</v>
      </c>
      <c r="E622" s="1">
        <f t="shared" si="75"/>
        <v>18829.952290879173</v>
      </c>
      <c r="F622" s="1">
        <f t="shared" si="76"/>
        <v>18830</v>
      </c>
      <c r="G622" s="1">
        <f t="shared" si="80"/>
        <v>-5.5685840052319691E-3</v>
      </c>
      <c r="H622" s="34"/>
      <c r="J622" s="1">
        <f>+G622</f>
        <v>-5.5685840052319691E-3</v>
      </c>
      <c r="O622" s="1">
        <f t="shared" ca="1" si="77"/>
        <v>-5.3526099573818452E-3</v>
      </c>
      <c r="Q622" s="88">
        <f t="shared" si="78"/>
        <v>39928.929799999998</v>
      </c>
    </row>
    <row r="623" spans="1:23">
      <c r="A623" s="45" t="s">
        <v>227</v>
      </c>
      <c r="B623" s="42" t="s">
        <v>170</v>
      </c>
      <c r="C623" s="36">
        <v>54950.34762</v>
      </c>
      <c r="D623" s="36">
        <v>2.9999999999999997E-4</v>
      </c>
      <c r="E623" s="1">
        <f t="shared" si="75"/>
        <v>18854.950859070272</v>
      </c>
      <c r="F623" s="1">
        <f t="shared" si="76"/>
        <v>18855</v>
      </c>
      <c r="G623" s="1">
        <f t="shared" si="80"/>
        <v>-5.7357039986527525E-3</v>
      </c>
      <c r="H623" s="34"/>
      <c r="K623" s="1">
        <f t="shared" ref="K623:K629" si="81">+G623</f>
        <v>-5.7357039986527525E-3</v>
      </c>
      <c r="O623" s="1">
        <f t="shared" ca="1" si="77"/>
        <v>-5.3519335341992748E-3</v>
      </c>
      <c r="Q623" s="88">
        <f t="shared" si="78"/>
        <v>39931.84762</v>
      </c>
    </row>
    <row r="624" spans="1:23">
      <c r="A624" s="45" t="s">
        <v>227</v>
      </c>
      <c r="B624" s="42" t="s">
        <v>170</v>
      </c>
      <c r="C624" s="36">
        <v>54950.347820000003</v>
      </c>
      <c r="D624" s="36">
        <v>2.9999999999999997E-4</v>
      </c>
      <c r="E624" s="1">
        <f t="shared" si="75"/>
        <v>18854.952572580252</v>
      </c>
      <c r="F624" s="1">
        <f t="shared" si="76"/>
        <v>18855</v>
      </c>
      <c r="G624" s="1">
        <f t="shared" si="80"/>
        <v>-5.5357039964292198E-3</v>
      </c>
      <c r="H624" s="34"/>
      <c r="K624" s="1">
        <f t="shared" si="81"/>
        <v>-5.5357039964292198E-3</v>
      </c>
      <c r="O624" s="1">
        <f t="shared" ca="1" si="77"/>
        <v>-5.3519335341992748E-3</v>
      </c>
      <c r="Q624" s="88">
        <f t="shared" si="78"/>
        <v>39931.847820000003</v>
      </c>
    </row>
    <row r="625" spans="1:23">
      <c r="A625" s="45" t="s">
        <v>227</v>
      </c>
      <c r="B625" s="42" t="s">
        <v>170</v>
      </c>
      <c r="C625" s="36">
        <v>54953.38248</v>
      </c>
      <c r="D625" s="36">
        <v>2.0000000000000001E-4</v>
      </c>
      <c r="E625" s="1">
        <f t="shared" si="75"/>
        <v>18880.952173291287</v>
      </c>
      <c r="F625" s="1">
        <f t="shared" si="76"/>
        <v>18881</v>
      </c>
      <c r="G625" s="1">
        <f t="shared" si="80"/>
        <v>-5.5823088041506708E-3</v>
      </c>
      <c r="H625" s="34"/>
      <c r="K625" s="1">
        <f t="shared" si="81"/>
        <v>-5.5823088041506708E-3</v>
      </c>
      <c r="O625" s="1">
        <f t="shared" ca="1" si="77"/>
        <v>-5.3512300540894016E-3</v>
      </c>
      <c r="Q625" s="88">
        <f t="shared" si="78"/>
        <v>39934.88248</v>
      </c>
    </row>
    <row r="626" spans="1:23">
      <c r="A626" t="s">
        <v>227</v>
      </c>
      <c r="B626" s="2" t="s">
        <v>170</v>
      </c>
      <c r="C626" s="32">
        <v>54953.382579999998</v>
      </c>
      <c r="D626" s="32">
        <v>4.0000000000000002E-4</v>
      </c>
      <c r="E626" s="1">
        <f t="shared" si="75"/>
        <v>18880.953030046247</v>
      </c>
      <c r="F626" s="1">
        <f t="shared" si="76"/>
        <v>18881</v>
      </c>
      <c r="G626" s="1">
        <f t="shared" si="80"/>
        <v>-5.4823088066768833E-3</v>
      </c>
      <c r="H626" s="34"/>
      <c r="K626" s="1">
        <f t="shared" si="81"/>
        <v>-5.4823088066768833E-3</v>
      </c>
      <c r="O626" s="1">
        <f t="shared" ca="1" si="77"/>
        <v>-5.3512300540894016E-3</v>
      </c>
      <c r="Q626" s="88">
        <f t="shared" si="78"/>
        <v>39934.882579999998</v>
      </c>
    </row>
    <row r="627" spans="1:23">
      <c r="A627" s="29" t="s">
        <v>228</v>
      </c>
      <c r="B627" s="30" t="s">
        <v>170</v>
      </c>
      <c r="C627" s="31">
        <v>54965.988100000002</v>
      </c>
      <c r="D627" s="32"/>
      <c r="E627" s="33">
        <f t="shared" si="75"/>
        <v>18988.951450546509</v>
      </c>
      <c r="F627" s="1">
        <f t="shared" si="76"/>
        <v>18989</v>
      </c>
      <c r="G627" s="1">
        <f t="shared" si="80"/>
        <v>-5.6666671953280456E-3</v>
      </c>
      <c r="H627" s="34"/>
      <c r="K627" s="1">
        <f t="shared" si="81"/>
        <v>-5.6666671953280456E-3</v>
      </c>
      <c r="O627" s="1">
        <f t="shared" ca="1" si="77"/>
        <v>-5.3483079059406967E-3</v>
      </c>
      <c r="Q627" s="88">
        <f t="shared" si="78"/>
        <v>39947.488100000002</v>
      </c>
      <c r="W627" s="2"/>
    </row>
    <row r="628" spans="1:23">
      <c r="A628" s="29" t="s">
        <v>228</v>
      </c>
      <c r="B628" s="30" t="s">
        <v>168</v>
      </c>
      <c r="C628" s="31">
        <v>54966.046600000001</v>
      </c>
      <c r="D628" s="32"/>
      <c r="E628" s="33">
        <f t="shared" si="75"/>
        <v>18989.452652210475</v>
      </c>
      <c r="F628" s="1">
        <f t="shared" si="76"/>
        <v>18989.5</v>
      </c>
      <c r="G628" s="1">
        <f t="shared" si="80"/>
        <v>-5.5264096008613706E-3</v>
      </c>
      <c r="H628" s="34"/>
      <c r="K628" s="1">
        <f t="shared" si="81"/>
        <v>-5.5264096008613706E-3</v>
      </c>
      <c r="O628" s="1">
        <f t="shared" ca="1" si="77"/>
        <v>-5.3482943774770452E-3</v>
      </c>
      <c r="Q628" s="88">
        <f t="shared" si="78"/>
        <v>39947.546600000001</v>
      </c>
      <c r="W628" s="2"/>
    </row>
    <row r="629" spans="1:23">
      <c r="A629" s="29" t="s">
        <v>228</v>
      </c>
      <c r="B629" s="30" t="s">
        <v>170</v>
      </c>
      <c r="C629" s="31">
        <v>54966.104899999998</v>
      </c>
      <c r="D629" s="32"/>
      <c r="E629" s="33">
        <f t="shared" si="75"/>
        <v>18989.952140364465</v>
      </c>
      <c r="F629" s="1">
        <f t="shared" si="76"/>
        <v>18990</v>
      </c>
      <c r="G629" s="1">
        <f t="shared" si="80"/>
        <v>-5.5861520013422705E-3</v>
      </c>
      <c r="H629" s="34"/>
      <c r="K629" s="1">
        <f t="shared" si="81"/>
        <v>-5.5861520013422705E-3</v>
      </c>
      <c r="O629" s="1">
        <f t="shared" ca="1" si="77"/>
        <v>-5.3482808490133938E-3</v>
      </c>
      <c r="Q629" s="88">
        <f t="shared" si="78"/>
        <v>39947.604899999998</v>
      </c>
      <c r="W629" s="2"/>
    </row>
    <row r="630" spans="1:23">
      <c r="A630" s="95" t="s">
        <v>99</v>
      </c>
      <c r="C630" s="100">
        <v>55256.503479629631</v>
      </c>
      <c r="D630" s="100">
        <v>1.0000000000000001E-5</v>
      </c>
      <c r="E630" s="33">
        <f t="shared" si="75"/>
        <v>21477.95643653861</v>
      </c>
      <c r="F630" s="1">
        <f t="shared" si="76"/>
        <v>21478</v>
      </c>
      <c r="G630" s="1">
        <f t="shared" si="80"/>
        <v>-5.0847047677962109E-3</v>
      </c>
      <c r="H630" s="34"/>
      <c r="M630" s="1">
        <f>+G630</f>
        <v>-5.0847047677962109E-3</v>
      </c>
      <c r="O630" s="1">
        <f t="shared" ca="1" si="77"/>
        <v>-5.2809632138839718E-3</v>
      </c>
      <c r="Q630" s="88">
        <f t="shared" si="78"/>
        <v>40238.003479629631</v>
      </c>
    </row>
    <row r="631" spans="1:23">
      <c r="A631" s="95" t="s">
        <v>99</v>
      </c>
      <c r="C631" s="100">
        <v>55256.620199629629</v>
      </c>
      <c r="D631" s="100">
        <v>2.0000000000000002E-5</v>
      </c>
      <c r="E631" s="33">
        <f t="shared" si="75"/>
        <v>21478.956440952596</v>
      </c>
      <c r="F631" s="1">
        <f t="shared" si="76"/>
        <v>21479</v>
      </c>
      <c r="G631" s="1">
        <f t="shared" si="80"/>
        <v>-5.0841895717894658E-3</v>
      </c>
      <c r="H631" s="34"/>
      <c r="M631" s="1">
        <f>+G631</f>
        <v>-5.0841895717894658E-3</v>
      </c>
      <c r="O631" s="1">
        <f t="shared" ca="1" si="77"/>
        <v>-5.280936156956669E-3</v>
      </c>
      <c r="Q631" s="88">
        <f t="shared" si="78"/>
        <v>40238.120199629629</v>
      </c>
    </row>
    <row r="632" spans="1:23">
      <c r="A632" s="29" t="s">
        <v>231</v>
      </c>
      <c r="B632" s="30" t="s">
        <v>170</v>
      </c>
      <c r="C632" s="31">
        <v>55318.009100000003</v>
      </c>
      <c r="D632" s="32"/>
      <c r="E632" s="33">
        <f t="shared" si="75"/>
        <v>22004.908902750758</v>
      </c>
      <c r="F632" s="1">
        <f t="shared" si="76"/>
        <v>22005</v>
      </c>
      <c r="H632" s="34"/>
      <c r="O632" s="1">
        <f t="shared" ca="1" si="77"/>
        <v>-5.2667042131953837E-3</v>
      </c>
      <c r="Q632" s="88">
        <f t="shared" si="78"/>
        <v>40299.509100000003</v>
      </c>
      <c r="U632" s="1">
        <f>+C632-(C$7+F632*C$8)</f>
        <v>-1.0632823999912944E-2</v>
      </c>
      <c r="W632" s="2"/>
    </row>
    <row r="633" spans="1:23">
      <c r="A633" t="s">
        <v>232</v>
      </c>
      <c r="B633" s="2" t="s">
        <v>170</v>
      </c>
      <c r="C633" s="32">
        <v>55352.329720000002</v>
      </c>
      <c r="D633" s="32">
        <v>0</v>
      </c>
      <c r="E633" s="1">
        <f t="shared" si="75"/>
        <v>22298.952524163305</v>
      </c>
      <c r="F633" s="1">
        <f t="shared" si="76"/>
        <v>22299</v>
      </c>
      <c r="G633" s="1">
        <f t="shared" ref="G633:G664" si="82">+C633-(C$7+F633*C$8)</f>
        <v>-5.541355196328368E-3</v>
      </c>
      <c r="H633" s="34"/>
      <c r="K633" s="1">
        <f>+G633</f>
        <v>-5.541355196328368E-3</v>
      </c>
      <c r="O633" s="1">
        <f t="shared" ca="1" si="77"/>
        <v>-5.2587494765683543E-3</v>
      </c>
      <c r="Q633" s="88">
        <f t="shared" si="78"/>
        <v>40333.829720000002</v>
      </c>
    </row>
    <row r="634" spans="1:23">
      <c r="A634" s="50" t="s">
        <v>233</v>
      </c>
      <c r="B634" s="41" t="s">
        <v>170</v>
      </c>
      <c r="C634" s="50">
        <v>55616.932800000002</v>
      </c>
      <c r="D634" s="50">
        <v>1.5E-3</v>
      </c>
      <c r="E634" s="1">
        <f t="shared" si="75"/>
        <v>24565.952592347301</v>
      </c>
      <c r="F634" s="1">
        <f t="shared" si="76"/>
        <v>24566</v>
      </c>
      <c r="G634" s="1">
        <f t="shared" si="82"/>
        <v>-5.5333967975457199E-3</v>
      </c>
      <c r="H634" s="34"/>
      <c r="K634" s="1">
        <f>+G634</f>
        <v>-5.5333967975457199E-3</v>
      </c>
      <c r="O634" s="1">
        <f t="shared" ca="1" si="77"/>
        <v>-5.1974114223728553E-3</v>
      </c>
      <c r="Q634" s="88">
        <f t="shared" si="78"/>
        <v>40598.432800000002</v>
      </c>
    </row>
    <row r="635" spans="1:23">
      <c r="A635" s="94" t="s">
        <v>98</v>
      </c>
      <c r="C635" s="98">
        <v>55642.611650370367</v>
      </c>
      <c r="D635" s="99">
        <v>4.0000000000000003E-5</v>
      </c>
      <c r="E635" s="33">
        <f t="shared" si="75"/>
        <v>24785.957421998199</v>
      </c>
      <c r="F635" s="1">
        <f t="shared" si="76"/>
        <v>24786</v>
      </c>
      <c r="G635" s="1">
        <f t="shared" si="82"/>
        <v>-4.9696824353304692E-3</v>
      </c>
      <c r="H635" s="34"/>
      <c r="L635" s="1">
        <f>+G635</f>
        <v>-4.9696824353304692E-3</v>
      </c>
      <c r="O635" s="1">
        <f t="shared" ca="1" si="77"/>
        <v>-5.1914588983662351E-3</v>
      </c>
      <c r="Q635" s="88">
        <f t="shared" si="78"/>
        <v>40624.111650370367</v>
      </c>
    </row>
    <row r="636" spans="1:23">
      <c r="A636" s="29" t="s">
        <v>234</v>
      </c>
      <c r="B636" s="30" t="s">
        <v>170</v>
      </c>
      <c r="C636" s="31">
        <v>55657.0844</v>
      </c>
      <c r="D636" s="32"/>
      <c r="E636" s="33">
        <f t="shared" si="75"/>
        <v>24909.953425359865</v>
      </c>
      <c r="F636" s="1">
        <f t="shared" si="76"/>
        <v>24910</v>
      </c>
      <c r="G636" s="1">
        <f t="shared" si="82"/>
        <v>-5.436168001324404E-3</v>
      </c>
      <c r="H636" s="34"/>
      <c r="K636" s="1">
        <f t="shared" ref="K636:K649" si="83">+G636</f>
        <v>-5.436168001324404E-3</v>
      </c>
      <c r="O636" s="1">
        <f t="shared" ca="1" si="77"/>
        <v>-5.1881038393806851E-3</v>
      </c>
      <c r="Q636" s="88">
        <f t="shared" si="78"/>
        <v>40638.5844</v>
      </c>
      <c r="W636" s="2"/>
    </row>
    <row r="637" spans="1:23">
      <c r="A637" s="29" t="s">
        <v>234</v>
      </c>
      <c r="B637" s="30" t="s">
        <v>168</v>
      </c>
      <c r="C637" s="31">
        <v>55657.143300000003</v>
      </c>
      <c r="D637" s="32"/>
      <c r="E637" s="33">
        <f t="shared" si="75"/>
        <v>24910.458054043796</v>
      </c>
      <c r="F637" s="1">
        <f t="shared" si="76"/>
        <v>24910.5</v>
      </c>
      <c r="G637" s="1">
        <f t="shared" si="82"/>
        <v>-4.8959103951347061E-3</v>
      </c>
      <c r="H637" s="34"/>
      <c r="K637" s="1">
        <f t="shared" si="83"/>
        <v>-4.8959103951347061E-3</v>
      </c>
      <c r="O637" s="1">
        <f t="shared" ca="1" si="77"/>
        <v>-5.1880903109170337E-3</v>
      </c>
      <c r="Q637" s="88">
        <f t="shared" si="78"/>
        <v>40638.643300000003</v>
      </c>
      <c r="W637" s="2"/>
    </row>
    <row r="638" spans="1:23">
      <c r="A638" t="s">
        <v>235</v>
      </c>
      <c r="B638" s="2" t="s">
        <v>168</v>
      </c>
      <c r="C638" s="32">
        <v>55661.461649999997</v>
      </c>
      <c r="D638" s="32">
        <v>2.0000000000000001E-4</v>
      </c>
      <c r="E638" s="1">
        <f t="shared" si="75"/>
        <v>24947.45573277236</v>
      </c>
      <c r="F638" s="1">
        <f t="shared" si="76"/>
        <v>24947.5</v>
      </c>
      <c r="G638" s="1">
        <f t="shared" si="82"/>
        <v>-5.1668480009539053E-3</v>
      </c>
      <c r="H638" s="34"/>
      <c r="K638" s="1">
        <f t="shared" si="83"/>
        <v>-5.1668480009539053E-3</v>
      </c>
      <c r="O638" s="1">
        <f t="shared" ca="1" si="77"/>
        <v>-5.1870892046068286E-3</v>
      </c>
      <c r="Q638" s="88">
        <f t="shared" si="78"/>
        <v>40642.961649999997</v>
      </c>
    </row>
    <row r="639" spans="1:23">
      <c r="A639" t="s">
        <v>235</v>
      </c>
      <c r="B639" s="2" t="s">
        <v>170</v>
      </c>
      <c r="C639" s="32">
        <v>55661.519650000002</v>
      </c>
      <c r="D639" s="32">
        <v>0</v>
      </c>
      <c r="E639" s="1">
        <f t="shared" si="75"/>
        <v>24947.952650661467</v>
      </c>
      <c r="F639" s="1">
        <f t="shared" si="76"/>
        <v>24948</v>
      </c>
      <c r="G639" s="1">
        <f t="shared" si="82"/>
        <v>-5.5265904011321254E-3</v>
      </c>
      <c r="H639" s="34"/>
      <c r="K639" s="1">
        <f t="shared" si="83"/>
        <v>-5.5265904011321254E-3</v>
      </c>
      <c r="O639" s="1">
        <f t="shared" ca="1" si="77"/>
        <v>-5.1870756761431772E-3</v>
      </c>
      <c r="Q639" s="88">
        <f t="shared" si="78"/>
        <v>40643.019650000002</v>
      </c>
    </row>
    <row r="640" spans="1:23">
      <c r="A640" t="s">
        <v>235</v>
      </c>
      <c r="B640" s="2" t="s">
        <v>170</v>
      </c>
      <c r="C640" s="32">
        <v>55676.343209999999</v>
      </c>
      <c r="D640" s="32">
        <v>1E-4</v>
      </c>
      <c r="E640" s="1">
        <f t="shared" si="75"/>
        <v>25074.954239345632</v>
      </c>
      <c r="F640" s="1">
        <f t="shared" si="76"/>
        <v>25075</v>
      </c>
      <c r="G640" s="1">
        <f t="shared" si="82"/>
        <v>-5.3411600019899197E-3</v>
      </c>
      <c r="H640" s="34"/>
      <c r="K640" s="1">
        <f t="shared" si="83"/>
        <v>-5.3411600019899197E-3</v>
      </c>
      <c r="O640" s="1">
        <f t="shared" ca="1" si="77"/>
        <v>-5.1836394463757188E-3</v>
      </c>
      <c r="Q640" s="88">
        <f t="shared" si="78"/>
        <v>40657.843209999999</v>
      </c>
    </row>
    <row r="641" spans="1:23">
      <c r="A641" t="s">
        <v>235</v>
      </c>
      <c r="B641" s="2" t="s">
        <v>168</v>
      </c>
      <c r="C641" s="32">
        <v>55676.401700000002</v>
      </c>
      <c r="D641" s="32">
        <v>1E-4</v>
      </c>
      <c r="E641" s="1">
        <f t="shared" si="75"/>
        <v>25075.455355334136</v>
      </c>
      <c r="F641" s="1">
        <f t="shared" si="76"/>
        <v>25075.5</v>
      </c>
      <c r="G641" s="1">
        <f t="shared" si="82"/>
        <v>-5.2109023963566869E-3</v>
      </c>
      <c r="H641" s="34"/>
      <c r="K641" s="1">
        <f t="shared" si="83"/>
        <v>-5.2109023963566869E-3</v>
      </c>
      <c r="O641" s="1">
        <f t="shared" ca="1" si="77"/>
        <v>-5.1836259179120674E-3</v>
      </c>
      <c r="Q641" s="88">
        <f t="shared" si="78"/>
        <v>40657.901700000002</v>
      </c>
    </row>
    <row r="642" spans="1:23">
      <c r="A642" t="s">
        <v>235</v>
      </c>
      <c r="B642" s="2" t="s">
        <v>170</v>
      </c>
      <c r="C642" s="32">
        <v>56005.492469999997</v>
      </c>
      <c r="D642" s="32">
        <v>1E-4</v>
      </c>
      <c r="E642" s="1">
        <f t="shared" si="75"/>
        <v>27894.956919823522</v>
      </c>
      <c r="F642" s="1">
        <f t="shared" si="76"/>
        <v>27895</v>
      </c>
      <c r="G642" s="1">
        <f t="shared" si="82"/>
        <v>-5.028296000091359E-3</v>
      </c>
      <c r="H642" s="34"/>
      <c r="K642" s="1">
        <f t="shared" si="83"/>
        <v>-5.028296000091359E-3</v>
      </c>
      <c r="O642" s="1">
        <f t="shared" ca="1" si="77"/>
        <v>-5.1073389113817595E-3</v>
      </c>
      <c r="Q642" s="88">
        <f t="shared" si="78"/>
        <v>40986.992469999997</v>
      </c>
    </row>
    <row r="643" spans="1:23">
      <c r="A643" t="s">
        <v>235</v>
      </c>
      <c r="B643" s="2" t="s">
        <v>168</v>
      </c>
      <c r="C643" s="32">
        <v>56007.41822</v>
      </c>
      <c r="D643" s="32">
        <v>1E-4</v>
      </c>
      <c r="E643" s="1">
        <f t="shared" si="75"/>
        <v>27911.455878873094</v>
      </c>
      <c r="F643" s="1">
        <f t="shared" si="76"/>
        <v>27911.5</v>
      </c>
      <c r="G643" s="1">
        <f t="shared" si="82"/>
        <v>-5.1497952008503489E-3</v>
      </c>
      <c r="H643" s="34"/>
      <c r="K643" s="1">
        <f t="shared" si="83"/>
        <v>-5.1497952008503489E-3</v>
      </c>
      <c r="O643" s="1">
        <f t="shared" ca="1" si="77"/>
        <v>-5.106892472081263E-3</v>
      </c>
      <c r="Q643" s="88">
        <f t="shared" si="78"/>
        <v>40988.91822</v>
      </c>
    </row>
    <row r="644" spans="1:23">
      <c r="A644" s="45" t="s">
        <v>235</v>
      </c>
      <c r="B644" s="42" t="s">
        <v>170</v>
      </c>
      <c r="C644" s="36">
        <v>56007.476719999999</v>
      </c>
      <c r="D644" s="36">
        <v>1E-4</v>
      </c>
      <c r="E644" s="33">
        <f t="shared" si="75"/>
        <v>27911.95708053706</v>
      </c>
      <c r="F644" s="1">
        <f t="shared" si="76"/>
        <v>27912</v>
      </c>
      <c r="G644" s="1">
        <f t="shared" si="82"/>
        <v>-5.0095375991077162E-3</v>
      </c>
      <c r="H644" s="34"/>
      <c r="K644" s="1">
        <f t="shared" si="83"/>
        <v>-5.0095375991077162E-3</v>
      </c>
      <c r="O644" s="1">
        <f t="shared" ca="1" si="77"/>
        <v>-5.1068789436176116E-3</v>
      </c>
      <c r="Q644" s="88">
        <f t="shared" si="78"/>
        <v>40988.976719999999</v>
      </c>
    </row>
    <row r="645" spans="1:23">
      <c r="A645" s="45" t="s">
        <v>235</v>
      </c>
      <c r="B645" s="42" t="s">
        <v>168</v>
      </c>
      <c r="C645" s="36">
        <v>56007.534720000003</v>
      </c>
      <c r="D645" s="36">
        <v>2.0000000000000001E-4</v>
      </c>
      <c r="E645" s="33">
        <f t="shared" si="75"/>
        <v>27912.453998426168</v>
      </c>
      <c r="F645" s="1">
        <f t="shared" si="76"/>
        <v>27912.5</v>
      </c>
      <c r="G645" s="1">
        <f t="shared" si="82"/>
        <v>-5.3692799992859364E-3</v>
      </c>
      <c r="H645" s="34"/>
      <c r="K645" s="1">
        <f t="shared" si="83"/>
        <v>-5.3692799992859364E-3</v>
      </c>
      <c r="O645" s="1">
        <f t="shared" ca="1" si="77"/>
        <v>-5.1068654151539602E-3</v>
      </c>
      <c r="Q645" s="88">
        <f t="shared" si="78"/>
        <v>40989.034720000003</v>
      </c>
    </row>
    <row r="646" spans="1:23">
      <c r="A646" s="45" t="s">
        <v>235</v>
      </c>
      <c r="B646" s="42" t="s">
        <v>170</v>
      </c>
      <c r="C646" s="36">
        <v>56007.593220000002</v>
      </c>
      <c r="D646" s="36">
        <v>1E-4</v>
      </c>
      <c r="E646" s="33">
        <f t="shared" si="75"/>
        <v>27912.955200090135</v>
      </c>
      <c r="F646" s="1">
        <f t="shared" si="76"/>
        <v>27913</v>
      </c>
      <c r="G646" s="1">
        <f t="shared" si="82"/>
        <v>-5.2290223975433037E-3</v>
      </c>
      <c r="H646" s="34"/>
      <c r="K646" s="1">
        <f t="shared" si="83"/>
        <v>-5.2290223975433037E-3</v>
      </c>
      <c r="O646" s="1">
        <f t="shared" ca="1" si="77"/>
        <v>-5.1068518866903088E-3</v>
      </c>
      <c r="Q646" s="88">
        <f t="shared" si="78"/>
        <v>40989.093220000002</v>
      </c>
    </row>
    <row r="647" spans="1:23">
      <c r="A647" s="29" t="s">
        <v>236</v>
      </c>
      <c r="B647" s="30" t="s">
        <v>170</v>
      </c>
      <c r="C647" s="31">
        <v>56011.094899999996</v>
      </c>
      <c r="D647" s="32"/>
      <c r="E647" s="33">
        <f t="shared" si="75"/>
        <v>27942.956017914119</v>
      </c>
      <c r="F647" s="1">
        <f t="shared" si="76"/>
        <v>27943</v>
      </c>
      <c r="G647" s="1">
        <f t="shared" si="82"/>
        <v>-5.1335664029465988E-3</v>
      </c>
      <c r="H647" s="34"/>
      <c r="K647" s="1">
        <f t="shared" si="83"/>
        <v>-5.1335664029465988E-3</v>
      </c>
      <c r="O647" s="1">
        <f t="shared" ca="1" si="77"/>
        <v>-5.1060401788712243E-3</v>
      </c>
      <c r="Q647" s="88">
        <f t="shared" si="78"/>
        <v>40992.594899999996</v>
      </c>
      <c r="W647" s="2"/>
    </row>
    <row r="648" spans="1:23">
      <c r="A648" s="29" t="s">
        <v>236</v>
      </c>
      <c r="B648" s="30" t="s">
        <v>168</v>
      </c>
      <c r="C648" s="31">
        <v>56012.087299999999</v>
      </c>
      <c r="D648" s="32"/>
      <c r="E648" s="33">
        <f t="shared" si="75"/>
        <v>27951.458454347103</v>
      </c>
      <c r="F648" s="1">
        <f t="shared" si="76"/>
        <v>27951.5</v>
      </c>
      <c r="G648" s="1">
        <f t="shared" si="82"/>
        <v>-4.8491872003069147E-3</v>
      </c>
      <c r="H648" s="34"/>
      <c r="K648" s="1">
        <f t="shared" si="83"/>
        <v>-4.8491872003069147E-3</v>
      </c>
      <c r="O648" s="1">
        <f t="shared" ca="1" si="77"/>
        <v>-5.1058101949891504E-3</v>
      </c>
      <c r="Q648" s="88">
        <f t="shared" si="78"/>
        <v>40993.587299999999</v>
      </c>
      <c r="W648" s="2"/>
    </row>
    <row r="649" spans="1:23">
      <c r="A649" s="29" t="s">
        <v>236</v>
      </c>
      <c r="B649" s="30" t="s">
        <v>170</v>
      </c>
      <c r="C649" s="31">
        <v>56012.145600000003</v>
      </c>
      <c r="D649" s="32"/>
      <c r="E649" s="33">
        <f t="shared" si="75"/>
        <v>27951.957942501151</v>
      </c>
      <c r="F649" s="1">
        <f t="shared" si="76"/>
        <v>27952</v>
      </c>
      <c r="G649" s="1">
        <f t="shared" si="82"/>
        <v>-4.9089296007878147E-3</v>
      </c>
      <c r="H649" s="34"/>
      <c r="K649" s="1">
        <f t="shared" si="83"/>
        <v>-4.9089296007878147E-3</v>
      </c>
      <c r="O649" s="1">
        <f t="shared" ca="1" si="77"/>
        <v>-5.105796666525499E-3</v>
      </c>
      <c r="Q649" s="88">
        <f t="shared" si="78"/>
        <v>40993.645600000003</v>
      </c>
      <c r="W649" s="2"/>
    </row>
    <row r="650" spans="1:23">
      <c r="A650" s="94" t="s">
        <v>98</v>
      </c>
      <c r="C650" s="98">
        <v>56018.682210370367</v>
      </c>
      <c r="D650" s="99">
        <v>5.0000000000000002E-5</v>
      </c>
      <c r="E650" s="33">
        <f t="shared" si="75"/>
        <v>28007.960677447798</v>
      </c>
      <c r="F650" s="1">
        <f t="shared" si="76"/>
        <v>28008</v>
      </c>
      <c r="G650" s="1">
        <f t="shared" si="82"/>
        <v>-4.5897080344730057E-3</v>
      </c>
      <c r="H650" s="34"/>
      <c r="L650" s="1">
        <f>+G650</f>
        <v>-4.5897080344730057E-3</v>
      </c>
      <c r="O650" s="1">
        <f t="shared" ca="1" si="77"/>
        <v>-5.1042814785965404E-3</v>
      </c>
      <c r="Q650" s="88">
        <f t="shared" si="78"/>
        <v>41000.182210370367</v>
      </c>
    </row>
    <row r="651" spans="1:23">
      <c r="A651" s="95" t="s">
        <v>99</v>
      </c>
      <c r="C651" s="100">
        <v>56336.509419629627</v>
      </c>
      <c r="D651" s="100">
        <v>2.0000000000000002E-5</v>
      </c>
      <c r="E651" s="33">
        <f t="shared" si="75"/>
        <v>30730.961124235753</v>
      </c>
      <c r="F651" s="1">
        <f t="shared" si="76"/>
        <v>30731</v>
      </c>
      <c r="G651" s="1">
        <f t="shared" si="82"/>
        <v>-4.537559172604233E-3</v>
      </c>
      <c r="H651" s="34"/>
      <c r="M651" s="1">
        <f>+G651</f>
        <v>-4.537559172604233E-3</v>
      </c>
      <c r="O651" s="1">
        <f t="shared" ca="1" si="77"/>
        <v>-5.0306054655509551E-3</v>
      </c>
      <c r="Q651" s="88">
        <f t="shared" si="78"/>
        <v>41318.009419629627</v>
      </c>
    </row>
    <row r="652" spans="1:23">
      <c r="A652" s="45" t="s">
        <v>235</v>
      </c>
      <c r="B652" s="42" t="s">
        <v>170</v>
      </c>
      <c r="C652" s="36">
        <v>56368.490279999998</v>
      </c>
      <c r="D652" s="36">
        <v>0</v>
      </c>
      <c r="E652" s="33">
        <f t="shared" si="75"/>
        <v>31004.958738474463</v>
      </c>
      <c r="F652" s="1">
        <f t="shared" si="76"/>
        <v>31005</v>
      </c>
      <c r="G652" s="1">
        <f t="shared" si="82"/>
        <v>-4.8160240039578639E-3</v>
      </c>
      <c r="H652" s="34"/>
      <c r="K652" s="1">
        <f>+G652</f>
        <v>-4.8160240039578639E-3</v>
      </c>
      <c r="O652" s="1">
        <f t="shared" ca="1" si="77"/>
        <v>-5.0231918674699819E-3</v>
      </c>
      <c r="Q652" s="88">
        <f t="shared" si="78"/>
        <v>41349.990279999998</v>
      </c>
    </row>
    <row r="653" spans="1:23">
      <c r="A653" s="51" t="s">
        <v>237</v>
      </c>
      <c r="B653" s="52"/>
      <c r="C653" s="51">
        <v>56368.490299999998</v>
      </c>
      <c r="D653" s="51" t="s">
        <v>238</v>
      </c>
      <c r="E653" s="33">
        <f t="shared" si="75"/>
        <v>31004.958909825455</v>
      </c>
      <c r="F653" s="1">
        <f t="shared" si="76"/>
        <v>31005</v>
      </c>
      <c r="G653" s="1">
        <f t="shared" si="82"/>
        <v>-4.7960240044631064E-3</v>
      </c>
      <c r="H653" s="34"/>
      <c r="K653" s="1">
        <f>+G653</f>
        <v>-4.7960240044631064E-3</v>
      </c>
      <c r="O653" s="1">
        <f t="shared" ca="1" si="77"/>
        <v>-5.0231918674699819E-3</v>
      </c>
      <c r="Q653" s="88">
        <f t="shared" si="78"/>
        <v>41349.990299999998</v>
      </c>
    </row>
    <row r="654" spans="1:23">
      <c r="A654" s="45" t="s">
        <v>235</v>
      </c>
      <c r="B654" s="42" t="s">
        <v>168</v>
      </c>
      <c r="C654" s="36">
        <v>56368.548860000003</v>
      </c>
      <c r="D654" s="36">
        <v>1E-4</v>
      </c>
      <c r="E654" s="33">
        <f t="shared" si="75"/>
        <v>31005.460625542459</v>
      </c>
      <c r="F654" s="1">
        <f t="shared" si="76"/>
        <v>31005.5</v>
      </c>
      <c r="G654" s="1">
        <f t="shared" si="82"/>
        <v>-4.5957663969602436E-3</v>
      </c>
      <c r="H654" s="34"/>
      <c r="K654" s="1">
        <f>+G654</f>
        <v>-4.5957663969602436E-3</v>
      </c>
      <c r="O654" s="1">
        <f t="shared" ca="1" si="77"/>
        <v>-5.0231783390063305E-3</v>
      </c>
      <c r="Q654" s="88">
        <f t="shared" si="78"/>
        <v>41350.048860000003</v>
      </c>
    </row>
    <row r="655" spans="1:23">
      <c r="A655" s="45" t="s">
        <v>235</v>
      </c>
      <c r="B655" s="42" t="s">
        <v>170</v>
      </c>
      <c r="C655" s="36">
        <v>56368.607000000004</v>
      </c>
      <c r="D655" s="36">
        <v>0</v>
      </c>
      <c r="E655" s="33">
        <f t="shared" si="75"/>
        <v>31005.95874288851</v>
      </c>
      <c r="F655" s="1">
        <f t="shared" si="76"/>
        <v>31006</v>
      </c>
      <c r="G655" s="1">
        <f t="shared" si="82"/>
        <v>-4.8155088006751612E-3</v>
      </c>
      <c r="H655" s="34"/>
      <c r="K655" s="1">
        <f>+G655</f>
        <v>-4.8155088006751612E-3</v>
      </c>
      <c r="O655" s="1">
        <f t="shared" ca="1" si="77"/>
        <v>-5.0231648105426791E-3</v>
      </c>
      <c r="Q655" s="88">
        <f t="shared" si="78"/>
        <v>41350.107000000004</v>
      </c>
    </row>
    <row r="656" spans="1:23">
      <c r="A656" s="51" t="s">
        <v>237</v>
      </c>
      <c r="B656" s="52"/>
      <c r="C656" s="51">
        <v>56368.607049999999</v>
      </c>
      <c r="D656" s="51" t="s">
        <v>238</v>
      </c>
      <c r="E656" s="33">
        <f t="shared" si="75"/>
        <v>31005.95917126596</v>
      </c>
      <c r="F656" s="1">
        <f t="shared" si="76"/>
        <v>31006</v>
      </c>
      <c r="G656" s="1">
        <f t="shared" si="82"/>
        <v>-4.7655088055762462E-3</v>
      </c>
      <c r="H656" s="34"/>
      <c r="K656" s="1">
        <f>+G656</f>
        <v>-4.7655088055762462E-3</v>
      </c>
      <c r="O656" s="1">
        <f t="shared" ca="1" si="77"/>
        <v>-5.0231648105426791E-3</v>
      </c>
      <c r="Q656" s="88">
        <f t="shared" si="78"/>
        <v>41350.107049999999</v>
      </c>
    </row>
    <row r="657" spans="1:23">
      <c r="A657" s="95" t="s">
        <v>99</v>
      </c>
      <c r="C657" s="100">
        <v>56372.45902962963</v>
      </c>
      <c r="D657" s="100">
        <v>1.0000000000000001E-5</v>
      </c>
      <c r="E657" s="33">
        <f t="shared" si="75"/>
        <v>31038.96119861582</v>
      </c>
      <c r="F657" s="1">
        <f t="shared" si="76"/>
        <v>31039</v>
      </c>
      <c r="G657" s="1">
        <f t="shared" si="82"/>
        <v>-4.5288775727385655E-3</v>
      </c>
      <c r="H657" s="34"/>
      <c r="M657" s="1">
        <f>+G657</f>
        <v>-4.5288775727385655E-3</v>
      </c>
      <c r="O657" s="1">
        <f t="shared" ca="1" si="77"/>
        <v>-5.0222719319416853E-3</v>
      </c>
      <c r="Q657" s="88">
        <f t="shared" si="78"/>
        <v>41353.95902962963</v>
      </c>
    </row>
    <row r="658" spans="1:23">
      <c r="A658" s="29" t="s">
        <v>239</v>
      </c>
      <c r="B658" s="30" t="s">
        <v>168</v>
      </c>
      <c r="C658" s="31">
        <v>56390.956299999998</v>
      </c>
      <c r="D658" s="32"/>
      <c r="E658" s="33">
        <f t="shared" si="75"/>
        <v>31197.437483891266</v>
      </c>
      <c r="F658" s="1">
        <f t="shared" si="76"/>
        <v>31197.5</v>
      </c>
      <c r="G658" s="1">
        <f t="shared" si="82"/>
        <v>-7.2968480017152615E-3</v>
      </c>
      <c r="H658" s="34"/>
      <c r="K658" s="1">
        <f t="shared" ref="K658:K674" si="84">+G658</f>
        <v>-7.2968480017152615E-3</v>
      </c>
      <c r="O658" s="1">
        <f t="shared" ca="1" si="77"/>
        <v>-5.0179834089641882E-3</v>
      </c>
      <c r="Q658" s="88">
        <f t="shared" si="78"/>
        <v>41372.456299999998</v>
      </c>
      <c r="W658" s="2"/>
    </row>
    <row r="659" spans="1:23">
      <c r="A659" s="29" t="s">
        <v>239</v>
      </c>
      <c r="B659" s="30" t="s">
        <v>168</v>
      </c>
      <c r="C659" s="31">
        <v>56390.957799999996</v>
      </c>
      <c r="D659" s="32"/>
      <c r="E659" s="33">
        <f t="shared" si="75"/>
        <v>31197.45033521597</v>
      </c>
      <c r="F659" s="1">
        <f t="shared" si="76"/>
        <v>31197.5</v>
      </c>
      <c r="G659" s="1">
        <f t="shared" si="82"/>
        <v>-5.7968480032286607E-3</v>
      </c>
      <c r="H659" s="34"/>
      <c r="K659" s="1">
        <f t="shared" si="84"/>
        <v>-5.7968480032286607E-3</v>
      </c>
      <c r="O659" s="1">
        <f t="shared" ca="1" si="77"/>
        <v>-5.0179834089641882E-3</v>
      </c>
      <c r="Q659" s="88">
        <f t="shared" si="78"/>
        <v>41372.457799999996</v>
      </c>
      <c r="W659" s="2"/>
    </row>
    <row r="660" spans="1:23">
      <c r="A660" s="29" t="s">
        <v>239</v>
      </c>
      <c r="B660" s="30" t="s">
        <v>170</v>
      </c>
      <c r="C660" s="31">
        <v>56391.017</v>
      </c>
      <c r="D660" s="32"/>
      <c r="E660" s="33">
        <f t="shared" si="75"/>
        <v>31197.957534164841</v>
      </c>
      <c r="F660" s="1">
        <f t="shared" si="76"/>
        <v>31198</v>
      </c>
      <c r="G660" s="1">
        <f t="shared" si="82"/>
        <v>-4.9565903973416425E-3</v>
      </c>
      <c r="H660" s="34"/>
      <c r="K660" s="1">
        <f t="shared" si="84"/>
        <v>-4.9565903973416425E-3</v>
      </c>
      <c r="O660" s="1">
        <f t="shared" ca="1" si="77"/>
        <v>-5.0179698805005368E-3</v>
      </c>
      <c r="Q660" s="88">
        <f t="shared" si="78"/>
        <v>41372.517</v>
      </c>
      <c r="W660" s="2"/>
    </row>
    <row r="661" spans="1:23">
      <c r="A661" s="29" t="s">
        <v>239</v>
      </c>
      <c r="B661" s="30" t="s">
        <v>170</v>
      </c>
      <c r="C661" s="31">
        <v>56391.017</v>
      </c>
      <c r="D661" s="32"/>
      <c r="E661" s="33">
        <f t="shared" ref="E661:E724" si="85">+(C661-C$7)/C$8</f>
        <v>31197.957534164841</v>
      </c>
      <c r="F661" s="1">
        <f t="shared" ref="F661:F724" si="86">ROUND(2*E661,0)/2</f>
        <v>31198</v>
      </c>
      <c r="G661" s="1">
        <f t="shared" si="82"/>
        <v>-4.9565903973416425E-3</v>
      </c>
      <c r="H661" s="34"/>
      <c r="K661" s="1">
        <f t="shared" si="84"/>
        <v>-4.9565903973416425E-3</v>
      </c>
      <c r="O661" s="1">
        <f t="shared" ref="O661:O724" ca="1" si="87">+C$11+C$12*F661</f>
        <v>-5.0179698805005368E-3</v>
      </c>
      <c r="Q661" s="88">
        <f t="shared" ref="Q661:Q724" si="88">+C661-15018.5</f>
        <v>41372.517</v>
      </c>
      <c r="W661" s="2"/>
    </row>
    <row r="662" spans="1:23">
      <c r="A662" s="29" t="s">
        <v>239</v>
      </c>
      <c r="B662" s="30" t="s">
        <v>170</v>
      </c>
      <c r="C662" s="31">
        <v>56391.017099999997</v>
      </c>
      <c r="D662" s="32"/>
      <c r="E662" s="33">
        <f t="shared" si="85"/>
        <v>31197.958390919801</v>
      </c>
      <c r="F662" s="1">
        <f t="shared" si="86"/>
        <v>31198</v>
      </c>
      <c r="G662" s="1">
        <f t="shared" si="82"/>
        <v>-4.856590399867855E-3</v>
      </c>
      <c r="H662" s="34"/>
      <c r="K662" s="1">
        <f t="shared" si="84"/>
        <v>-4.856590399867855E-3</v>
      </c>
      <c r="O662" s="1">
        <f t="shared" ca="1" si="87"/>
        <v>-5.0179698805005368E-3</v>
      </c>
      <c r="Q662" s="88">
        <f t="shared" si="88"/>
        <v>41372.517099999997</v>
      </c>
      <c r="W662" s="2"/>
    </row>
    <row r="663" spans="1:23">
      <c r="A663" s="29" t="s">
        <v>239</v>
      </c>
      <c r="B663" s="30" t="s">
        <v>170</v>
      </c>
      <c r="C663" s="31">
        <v>56391.017200000002</v>
      </c>
      <c r="D663" s="32"/>
      <c r="E663" s="33">
        <f t="shared" si="85"/>
        <v>31197.959247674826</v>
      </c>
      <c r="F663" s="1">
        <f t="shared" si="86"/>
        <v>31198</v>
      </c>
      <c r="G663" s="1">
        <f t="shared" si="82"/>
        <v>-4.7565903951181099E-3</v>
      </c>
      <c r="H663" s="34"/>
      <c r="K663" s="1">
        <f t="shared" si="84"/>
        <v>-4.7565903951181099E-3</v>
      </c>
      <c r="O663" s="1">
        <f t="shared" ca="1" si="87"/>
        <v>-5.0179698805005368E-3</v>
      </c>
      <c r="Q663" s="88">
        <f t="shared" si="88"/>
        <v>41372.517200000002</v>
      </c>
      <c r="W663" s="2"/>
    </row>
    <row r="664" spans="1:23">
      <c r="A664" s="29" t="s">
        <v>239</v>
      </c>
      <c r="B664" s="30" t="s">
        <v>168</v>
      </c>
      <c r="C664" s="31">
        <v>56391.075299999997</v>
      </c>
      <c r="D664" s="32"/>
      <c r="E664" s="33">
        <f t="shared" si="85"/>
        <v>31198.457022318828</v>
      </c>
      <c r="F664" s="1">
        <f t="shared" si="86"/>
        <v>31198.5</v>
      </c>
      <c r="G664" s="1">
        <f t="shared" si="82"/>
        <v>-5.0163328050985001E-3</v>
      </c>
      <c r="H664" s="34"/>
      <c r="K664" s="1">
        <f t="shared" si="84"/>
        <v>-5.0163328050985001E-3</v>
      </c>
      <c r="O664" s="1">
        <f t="shared" ca="1" si="87"/>
        <v>-5.0179563520368854E-3</v>
      </c>
      <c r="Q664" s="88">
        <f t="shared" si="88"/>
        <v>41372.575299999997</v>
      </c>
      <c r="W664" s="2"/>
    </row>
    <row r="665" spans="1:23">
      <c r="A665" s="29" t="s">
        <v>239</v>
      </c>
      <c r="B665" s="30" t="s">
        <v>168</v>
      </c>
      <c r="C665" s="31">
        <v>56391.075400000002</v>
      </c>
      <c r="D665" s="32"/>
      <c r="E665" s="33">
        <f t="shared" si="85"/>
        <v>31198.457879073852</v>
      </c>
      <c r="F665" s="1">
        <f t="shared" si="86"/>
        <v>31198.5</v>
      </c>
      <c r="G665" s="1">
        <f t="shared" ref="G665:G696" si="89">+C665-(C$7+F665*C$8)</f>
        <v>-4.916332800348755E-3</v>
      </c>
      <c r="H665" s="34"/>
      <c r="K665" s="1">
        <f t="shared" si="84"/>
        <v>-4.916332800348755E-3</v>
      </c>
      <c r="O665" s="1">
        <f t="shared" ca="1" si="87"/>
        <v>-5.0179563520368854E-3</v>
      </c>
      <c r="Q665" s="88">
        <f t="shared" si="88"/>
        <v>41372.575400000002</v>
      </c>
      <c r="W665" s="2"/>
    </row>
    <row r="666" spans="1:23">
      <c r="A666" s="29" t="s">
        <v>239</v>
      </c>
      <c r="B666" s="30" t="s">
        <v>168</v>
      </c>
      <c r="C666" s="31">
        <v>56391.075499999999</v>
      </c>
      <c r="D666" s="32"/>
      <c r="E666" s="33">
        <f t="shared" si="85"/>
        <v>31198.458735828812</v>
      </c>
      <c r="F666" s="1">
        <f t="shared" si="86"/>
        <v>31198.5</v>
      </c>
      <c r="G666" s="1">
        <f t="shared" si="89"/>
        <v>-4.8163328028749675E-3</v>
      </c>
      <c r="H666" s="34"/>
      <c r="K666" s="1">
        <f t="shared" si="84"/>
        <v>-4.8163328028749675E-3</v>
      </c>
      <c r="O666" s="1">
        <f t="shared" ca="1" si="87"/>
        <v>-5.0179563520368854E-3</v>
      </c>
      <c r="Q666" s="88">
        <f t="shared" si="88"/>
        <v>41372.575499999999</v>
      </c>
      <c r="W666" s="2"/>
    </row>
    <row r="667" spans="1:23">
      <c r="A667" s="29" t="s">
        <v>239</v>
      </c>
      <c r="B667" s="30" t="s">
        <v>168</v>
      </c>
      <c r="C667" s="31">
        <v>56391.075799999999</v>
      </c>
      <c r="D667" s="32"/>
      <c r="E667" s="33">
        <f t="shared" si="85"/>
        <v>31198.461306093752</v>
      </c>
      <c r="F667" s="1">
        <f t="shared" si="86"/>
        <v>31198.5</v>
      </c>
      <c r="G667" s="1">
        <f t="shared" si="89"/>
        <v>-4.5163328031776473E-3</v>
      </c>
      <c r="H667" s="34"/>
      <c r="K667" s="1">
        <f t="shared" si="84"/>
        <v>-4.5163328031776473E-3</v>
      </c>
      <c r="O667" s="1">
        <f t="shared" ca="1" si="87"/>
        <v>-5.0179563520368854E-3</v>
      </c>
      <c r="Q667" s="88">
        <f t="shared" si="88"/>
        <v>41372.575799999999</v>
      </c>
      <c r="W667" s="2"/>
    </row>
    <row r="668" spans="1:23">
      <c r="A668" s="29" t="s">
        <v>239</v>
      </c>
      <c r="B668" s="30" t="s">
        <v>170</v>
      </c>
      <c r="C668" s="31">
        <v>56391.133800000003</v>
      </c>
      <c r="D668" s="32"/>
      <c r="E668" s="33">
        <f t="shared" si="85"/>
        <v>31198.95822398286</v>
      </c>
      <c r="F668" s="1">
        <f t="shared" si="86"/>
        <v>31199</v>
      </c>
      <c r="G668" s="1">
        <f t="shared" si="89"/>
        <v>-4.8760751960799098E-3</v>
      </c>
      <c r="H668" s="34"/>
      <c r="K668" s="1">
        <f t="shared" si="84"/>
        <v>-4.8760751960799098E-3</v>
      </c>
      <c r="O668" s="1">
        <f t="shared" ca="1" si="87"/>
        <v>-5.017942823573234E-3</v>
      </c>
      <c r="Q668" s="88">
        <f t="shared" si="88"/>
        <v>41372.633800000003</v>
      </c>
      <c r="W668" s="2"/>
    </row>
    <row r="669" spans="1:23">
      <c r="A669" s="29" t="s">
        <v>239</v>
      </c>
      <c r="B669" s="30" t="s">
        <v>168</v>
      </c>
      <c r="C669" s="31">
        <v>56391.192000000003</v>
      </c>
      <c r="D669" s="32"/>
      <c r="E669" s="33">
        <f t="shared" si="85"/>
        <v>31199.456855381886</v>
      </c>
      <c r="F669" s="1">
        <f t="shared" si="86"/>
        <v>31199.5</v>
      </c>
      <c r="G669" s="1">
        <f t="shared" si="89"/>
        <v>-5.0358176013105549E-3</v>
      </c>
      <c r="H669" s="34"/>
      <c r="K669" s="1">
        <f t="shared" si="84"/>
        <v>-5.0358176013105549E-3</v>
      </c>
      <c r="O669" s="1">
        <f t="shared" ca="1" si="87"/>
        <v>-5.0179292951095826E-3</v>
      </c>
      <c r="Q669" s="88">
        <f t="shared" si="88"/>
        <v>41372.692000000003</v>
      </c>
      <c r="W669" s="2"/>
    </row>
    <row r="670" spans="1:23">
      <c r="A670" s="29" t="s">
        <v>239</v>
      </c>
      <c r="B670" s="30" t="s">
        <v>170</v>
      </c>
      <c r="C670" s="31">
        <v>56391.250500000002</v>
      </c>
      <c r="D670" s="32"/>
      <c r="E670" s="33">
        <f t="shared" si="85"/>
        <v>31199.958057045853</v>
      </c>
      <c r="F670" s="1">
        <f t="shared" si="86"/>
        <v>31200</v>
      </c>
      <c r="G670" s="1">
        <f t="shared" si="89"/>
        <v>-4.8955599995679222E-3</v>
      </c>
      <c r="H670" s="34"/>
      <c r="K670" s="1">
        <f t="shared" si="84"/>
        <v>-4.8955599995679222E-3</v>
      </c>
      <c r="O670" s="1">
        <f t="shared" ca="1" si="87"/>
        <v>-5.0179157666459312E-3</v>
      </c>
      <c r="Q670" s="88">
        <f t="shared" si="88"/>
        <v>41372.750500000002</v>
      </c>
      <c r="W670" s="2"/>
    </row>
    <row r="671" spans="1:23">
      <c r="A671" s="29" t="s">
        <v>239</v>
      </c>
      <c r="B671" s="30" t="s">
        <v>170</v>
      </c>
      <c r="C671" s="31">
        <v>56395.102099999996</v>
      </c>
      <c r="D671" s="32"/>
      <c r="E671" s="33">
        <f t="shared" si="85"/>
        <v>31232.95683189989</v>
      </c>
      <c r="F671" s="1">
        <f t="shared" si="86"/>
        <v>31233</v>
      </c>
      <c r="G671" s="1">
        <f t="shared" si="89"/>
        <v>-5.0385584036121145E-3</v>
      </c>
      <c r="H671" s="34"/>
      <c r="K671" s="1">
        <f t="shared" si="84"/>
        <v>-5.0385584036121145E-3</v>
      </c>
      <c r="O671" s="1">
        <f t="shared" ca="1" si="87"/>
        <v>-5.0170228880449383E-3</v>
      </c>
      <c r="Q671" s="88">
        <f t="shared" si="88"/>
        <v>41376.602099999996</v>
      </c>
      <c r="W671" s="2"/>
    </row>
    <row r="672" spans="1:23">
      <c r="A672" s="29" t="s">
        <v>239</v>
      </c>
      <c r="B672" s="30" t="s">
        <v>168</v>
      </c>
      <c r="C672" s="31">
        <v>56395.159800000001</v>
      </c>
      <c r="D672" s="32"/>
      <c r="E672" s="33">
        <f t="shared" si="85"/>
        <v>31233.451179524058</v>
      </c>
      <c r="F672" s="1">
        <f t="shared" si="86"/>
        <v>31233.5</v>
      </c>
      <c r="G672" s="1">
        <f t="shared" si="89"/>
        <v>-5.6983008034876548E-3</v>
      </c>
      <c r="H672" s="34"/>
      <c r="K672" s="1">
        <f t="shared" si="84"/>
        <v>-5.6983008034876548E-3</v>
      </c>
      <c r="O672" s="1">
        <f t="shared" ca="1" si="87"/>
        <v>-5.0170093595812868E-3</v>
      </c>
      <c r="Q672" s="88">
        <f t="shared" si="88"/>
        <v>41376.659800000001</v>
      </c>
      <c r="W672" s="2"/>
    </row>
    <row r="673" spans="1:23">
      <c r="A673" s="29" t="s">
        <v>239</v>
      </c>
      <c r="B673" s="30" t="s">
        <v>170</v>
      </c>
      <c r="C673" s="31">
        <v>56395.218800000002</v>
      </c>
      <c r="D673" s="32"/>
      <c r="E673" s="33">
        <f t="shared" si="85"/>
        <v>31233.956664962949</v>
      </c>
      <c r="F673" s="1">
        <f t="shared" si="86"/>
        <v>31234</v>
      </c>
      <c r="G673" s="1">
        <f t="shared" si="89"/>
        <v>-5.0580431998241693E-3</v>
      </c>
      <c r="H673" s="34"/>
      <c r="K673" s="1">
        <f t="shared" si="84"/>
        <v>-5.0580431998241693E-3</v>
      </c>
      <c r="O673" s="1">
        <f t="shared" ca="1" si="87"/>
        <v>-5.0169958311176354E-3</v>
      </c>
      <c r="Q673" s="88">
        <f t="shared" si="88"/>
        <v>41376.718800000002</v>
      </c>
      <c r="W673" s="2"/>
    </row>
    <row r="674" spans="1:23">
      <c r="A674" s="29" t="s">
        <v>239</v>
      </c>
      <c r="B674" s="30" t="s">
        <v>168</v>
      </c>
      <c r="C674" s="31">
        <v>56395.278200000001</v>
      </c>
      <c r="D674" s="32"/>
      <c r="E674" s="33">
        <f t="shared" si="85"/>
        <v>31234.465577421739</v>
      </c>
      <c r="F674" s="1">
        <f t="shared" si="86"/>
        <v>31234.5</v>
      </c>
      <c r="G674" s="1">
        <f t="shared" si="89"/>
        <v>-4.0177855989895761E-3</v>
      </c>
      <c r="H674" s="34"/>
      <c r="K674" s="1">
        <f t="shared" si="84"/>
        <v>-4.0177855989895761E-3</v>
      </c>
      <c r="O674" s="1">
        <f t="shared" ca="1" si="87"/>
        <v>-5.016982302653984E-3</v>
      </c>
      <c r="Q674" s="88">
        <f t="shared" si="88"/>
        <v>41376.778200000001</v>
      </c>
      <c r="W674" s="2"/>
    </row>
    <row r="675" spans="1:23">
      <c r="A675" s="95" t="s">
        <v>99</v>
      </c>
      <c r="C675" s="100">
        <v>56415.295139629634</v>
      </c>
      <c r="D675" s="100">
        <v>2.0000000000000002E-5</v>
      </c>
      <c r="E675" s="33">
        <f t="shared" si="85"/>
        <v>31405.961704772988</v>
      </c>
      <c r="F675" s="1">
        <f t="shared" si="86"/>
        <v>31406</v>
      </c>
      <c r="G675" s="1">
        <f t="shared" si="89"/>
        <v>-4.4697991688735783E-3</v>
      </c>
      <c r="H675" s="34"/>
      <c r="M675" s="1">
        <f>+G675</f>
        <v>-4.4697991688735783E-3</v>
      </c>
      <c r="O675" s="1">
        <f t="shared" ca="1" si="87"/>
        <v>-5.0123420396215495E-3</v>
      </c>
      <c r="Q675" s="88">
        <f t="shared" si="88"/>
        <v>41396.795139629634</v>
      </c>
    </row>
    <row r="676" spans="1:23">
      <c r="A676" s="45" t="s">
        <v>235</v>
      </c>
      <c r="B676" s="42" t="s">
        <v>168</v>
      </c>
      <c r="C676" s="36">
        <v>56417.337290000003</v>
      </c>
      <c r="D676" s="36">
        <v>2.0000000000000001E-4</v>
      </c>
      <c r="E676" s="33">
        <f t="shared" si="85"/>
        <v>31423.45792979376</v>
      </c>
      <c r="F676" s="1">
        <f t="shared" si="86"/>
        <v>31423.5</v>
      </c>
      <c r="G676" s="1">
        <f t="shared" si="89"/>
        <v>-4.9104127974715084E-3</v>
      </c>
      <c r="H676" s="34"/>
      <c r="K676" s="1">
        <f t="shared" ref="K676:K689" si="90">+G676</f>
        <v>-4.9104127974715084E-3</v>
      </c>
      <c r="O676" s="1">
        <f t="shared" ca="1" si="87"/>
        <v>-5.0118685433937502E-3</v>
      </c>
      <c r="Q676" s="88">
        <f t="shared" si="88"/>
        <v>41398.837290000003</v>
      </c>
    </row>
    <row r="677" spans="1:23">
      <c r="A677" s="47" t="s">
        <v>240</v>
      </c>
      <c r="B677" s="37" t="s">
        <v>168</v>
      </c>
      <c r="C677" s="38">
        <v>56417.337399999997</v>
      </c>
      <c r="D677" s="38">
        <v>2.9999999999999997E-4</v>
      </c>
      <c r="E677" s="33">
        <f t="shared" si="85"/>
        <v>31423.458872224182</v>
      </c>
      <c r="F677" s="1">
        <f t="shared" si="86"/>
        <v>31423.5</v>
      </c>
      <c r="G677" s="1">
        <f t="shared" si="89"/>
        <v>-4.8004128038883209E-3</v>
      </c>
      <c r="H677" s="34"/>
      <c r="K677" s="1">
        <f t="shared" si="90"/>
        <v>-4.8004128038883209E-3</v>
      </c>
      <c r="O677" s="1">
        <f t="shared" ca="1" si="87"/>
        <v>-5.0118685433937502E-3</v>
      </c>
      <c r="Q677" s="88">
        <f t="shared" si="88"/>
        <v>41398.837399999997</v>
      </c>
    </row>
    <row r="678" spans="1:23">
      <c r="A678" s="45" t="s">
        <v>235</v>
      </c>
      <c r="B678" s="42" t="s">
        <v>170</v>
      </c>
      <c r="C678" s="36">
        <v>56417.395640000002</v>
      </c>
      <c r="D678" s="36">
        <v>0</v>
      </c>
      <c r="E678" s="33">
        <f t="shared" si="85"/>
        <v>31423.957846325255</v>
      </c>
      <c r="F678" s="1">
        <f t="shared" si="86"/>
        <v>31424</v>
      </c>
      <c r="G678" s="1">
        <f t="shared" si="89"/>
        <v>-4.9201551955775358E-3</v>
      </c>
      <c r="H678" s="34"/>
      <c r="K678" s="1">
        <f t="shared" si="90"/>
        <v>-4.9201551955775358E-3</v>
      </c>
      <c r="O678" s="1">
        <f t="shared" ca="1" si="87"/>
        <v>-5.0118550149300988E-3</v>
      </c>
      <c r="Q678" s="88">
        <f t="shared" si="88"/>
        <v>41398.895640000002</v>
      </c>
    </row>
    <row r="679" spans="1:23">
      <c r="A679" s="47" t="s">
        <v>240</v>
      </c>
      <c r="B679" s="37" t="s">
        <v>170</v>
      </c>
      <c r="C679" s="38">
        <v>56417.395700000001</v>
      </c>
      <c r="D679" s="38">
        <v>1E-4</v>
      </c>
      <c r="E679" s="33">
        <f t="shared" si="85"/>
        <v>31423.95836037823</v>
      </c>
      <c r="F679" s="1">
        <f t="shared" si="86"/>
        <v>31424</v>
      </c>
      <c r="G679" s="1">
        <f t="shared" si="89"/>
        <v>-4.8601551970932633E-3</v>
      </c>
      <c r="H679" s="34"/>
      <c r="K679" s="1">
        <f t="shared" si="90"/>
        <v>-4.8601551970932633E-3</v>
      </c>
      <c r="O679" s="1">
        <f t="shared" ca="1" si="87"/>
        <v>-5.0118550149300988E-3</v>
      </c>
      <c r="Q679" s="88">
        <f t="shared" si="88"/>
        <v>41398.895700000001</v>
      </c>
    </row>
    <row r="680" spans="1:23">
      <c r="A680" s="47" t="s">
        <v>240</v>
      </c>
      <c r="B680" s="37" t="s">
        <v>168</v>
      </c>
      <c r="C680" s="38">
        <v>56417.453800000003</v>
      </c>
      <c r="D680" s="38">
        <v>4.0000000000000002E-4</v>
      </c>
      <c r="E680" s="33">
        <f t="shared" si="85"/>
        <v>31424.456135022298</v>
      </c>
      <c r="F680" s="1">
        <f t="shared" si="86"/>
        <v>31424.5</v>
      </c>
      <c r="G680" s="1">
        <f t="shared" si="89"/>
        <v>-5.1198975997976959E-3</v>
      </c>
      <c r="H680" s="34"/>
      <c r="K680" s="1">
        <f t="shared" si="90"/>
        <v>-5.1198975997976959E-3</v>
      </c>
      <c r="O680" s="1">
        <f t="shared" ca="1" si="87"/>
        <v>-5.0118414864664474E-3</v>
      </c>
      <c r="Q680" s="88">
        <f t="shared" si="88"/>
        <v>41398.953800000003</v>
      </c>
    </row>
    <row r="681" spans="1:23">
      <c r="A681" s="45" t="s">
        <v>235</v>
      </c>
      <c r="B681" s="42" t="s">
        <v>168</v>
      </c>
      <c r="C681" s="36">
        <v>56417.453869999998</v>
      </c>
      <c r="D681" s="36">
        <v>2.0000000000000001E-4</v>
      </c>
      <c r="E681" s="33">
        <f t="shared" si="85"/>
        <v>31424.45673475074</v>
      </c>
      <c r="F681" s="1">
        <f t="shared" si="86"/>
        <v>31424.5</v>
      </c>
      <c r="G681" s="1">
        <f t="shared" si="89"/>
        <v>-5.0498976052040234E-3</v>
      </c>
      <c r="H681" s="34"/>
      <c r="K681" s="1">
        <f t="shared" si="90"/>
        <v>-5.0498976052040234E-3</v>
      </c>
      <c r="O681" s="1">
        <f t="shared" ca="1" si="87"/>
        <v>-5.0118414864664474E-3</v>
      </c>
      <c r="Q681" s="88">
        <f t="shared" si="88"/>
        <v>41398.953869999998</v>
      </c>
    </row>
    <row r="682" spans="1:23">
      <c r="A682" s="53" t="s">
        <v>241</v>
      </c>
      <c r="B682" s="54" t="s">
        <v>168</v>
      </c>
      <c r="C682" s="53">
        <v>56418.387932999998</v>
      </c>
      <c r="D682" s="53">
        <v>8.2000000000000001E-5</v>
      </c>
      <c r="E682" s="33">
        <f t="shared" si="85"/>
        <v>31432.459366030351</v>
      </c>
      <c r="F682" s="1">
        <f t="shared" si="86"/>
        <v>31432.5</v>
      </c>
      <c r="G682" s="1">
        <f t="shared" si="89"/>
        <v>-4.7427760000573471E-3</v>
      </c>
      <c r="H682" s="34"/>
      <c r="K682" s="1">
        <f t="shared" si="90"/>
        <v>-4.7427760000573471E-3</v>
      </c>
      <c r="O682" s="1">
        <f t="shared" ca="1" si="87"/>
        <v>-5.0116250310480248E-3</v>
      </c>
      <c r="Q682" s="88">
        <f t="shared" si="88"/>
        <v>41399.887932999998</v>
      </c>
    </row>
    <row r="683" spans="1:23">
      <c r="A683" s="53" t="s">
        <v>241</v>
      </c>
      <c r="B683" s="54" t="s">
        <v>170</v>
      </c>
      <c r="C683" s="53">
        <v>56418.446210000002</v>
      </c>
      <c r="D683" s="53">
        <v>2.1999999999999999E-5</v>
      </c>
      <c r="E683" s="33">
        <f t="shared" si="85"/>
        <v>31432.958657130748</v>
      </c>
      <c r="F683" s="1">
        <f t="shared" si="86"/>
        <v>31433</v>
      </c>
      <c r="G683" s="1">
        <f t="shared" si="89"/>
        <v>-4.8255184010486118E-3</v>
      </c>
      <c r="H683" s="34"/>
      <c r="K683" s="1">
        <f t="shared" si="90"/>
        <v>-4.8255184010486118E-3</v>
      </c>
      <c r="O683" s="1">
        <f t="shared" ca="1" si="87"/>
        <v>-5.0116115025843734E-3</v>
      </c>
      <c r="Q683" s="88">
        <f t="shared" si="88"/>
        <v>41399.946210000002</v>
      </c>
    </row>
    <row r="684" spans="1:23">
      <c r="A684" s="45" t="s">
        <v>235</v>
      </c>
      <c r="B684" s="42" t="s">
        <v>168</v>
      </c>
      <c r="C684" s="36">
        <v>56427.3753</v>
      </c>
      <c r="D684" s="36">
        <v>2.0000000000000001E-4</v>
      </c>
      <c r="E684" s="33">
        <f t="shared" si="85"/>
        <v>31509.459080477354</v>
      </c>
      <c r="F684" s="1">
        <f t="shared" si="86"/>
        <v>31509.5</v>
      </c>
      <c r="G684" s="1">
        <f t="shared" si="89"/>
        <v>-4.776105604832992E-3</v>
      </c>
      <c r="H684" s="34"/>
      <c r="K684" s="1">
        <f t="shared" si="90"/>
        <v>-4.776105604832992E-3</v>
      </c>
      <c r="O684" s="1">
        <f t="shared" ca="1" si="87"/>
        <v>-5.0095416476457072E-3</v>
      </c>
      <c r="Q684" s="88">
        <f t="shared" si="88"/>
        <v>41408.8753</v>
      </c>
    </row>
    <row r="685" spans="1:23">
      <c r="A685" s="45" t="s">
        <v>235</v>
      </c>
      <c r="B685" s="42" t="s">
        <v>168</v>
      </c>
      <c r="C685" s="36">
        <v>56427.375500000002</v>
      </c>
      <c r="D685" s="36">
        <v>2.0000000000000001E-4</v>
      </c>
      <c r="E685" s="33">
        <f t="shared" si="85"/>
        <v>31509.460793987339</v>
      </c>
      <c r="F685" s="1">
        <f t="shared" si="86"/>
        <v>31509.5</v>
      </c>
      <c r="G685" s="1">
        <f t="shared" si="89"/>
        <v>-4.5761056026094593E-3</v>
      </c>
      <c r="H685" s="34"/>
      <c r="K685" s="1">
        <f t="shared" si="90"/>
        <v>-4.5761056026094593E-3</v>
      </c>
      <c r="O685" s="1">
        <f t="shared" ca="1" si="87"/>
        <v>-5.0095416476457072E-3</v>
      </c>
      <c r="Q685" s="88">
        <f t="shared" si="88"/>
        <v>41408.875500000002</v>
      </c>
    </row>
    <row r="686" spans="1:23">
      <c r="A686" s="45" t="s">
        <v>235</v>
      </c>
      <c r="B686" s="42" t="s">
        <v>170</v>
      </c>
      <c r="C686" s="36">
        <v>56427.433570000001</v>
      </c>
      <c r="D686" s="36">
        <v>1E-4</v>
      </c>
      <c r="E686" s="33">
        <f t="shared" si="85"/>
        <v>31509.958311604885</v>
      </c>
      <c r="F686" s="1">
        <f t="shared" si="86"/>
        <v>31510</v>
      </c>
      <c r="G686" s="1">
        <f t="shared" si="89"/>
        <v>-4.8658480009180494E-3</v>
      </c>
      <c r="H686" s="34"/>
      <c r="K686" s="1">
        <f t="shared" si="90"/>
        <v>-4.8658480009180494E-3</v>
      </c>
      <c r="O686" s="1">
        <f t="shared" ca="1" si="87"/>
        <v>-5.0095281191820558E-3</v>
      </c>
      <c r="Q686" s="88">
        <f t="shared" si="88"/>
        <v>41408.933570000001</v>
      </c>
    </row>
    <row r="687" spans="1:23">
      <c r="A687" s="45" t="s">
        <v>235</v>
      </c>
      <c r="B687" s="42" t="s">
        <v>170</v>
      </c>
      <c r="C687" s="36">
        <v>56427.433579999997</v>
      </c>
      <c r="D687" s="36">
        <v>0</v>
      </c>
      <c r="E687" s="33">
        <f t="shared" si="85"/>
        <v>31509.958397280348</v>
      </c>
      <c r="F687" s="1">
        <f t="shared" si="86"/>
        <v>31510</v>
      </c>
      <c r="G687" s="1">
        <f t="shared" si="89"/>
        <v>-4.8558480048086494E-3</v>
      </c>
      <c r="H687" s="34"/>
      <c r="K687" s="1">
        <f t="shared" si="90"/>
        <v>-4.8558480048086494E-3</v>
      </c>
      <c r="O687" s="1">
        <f t="shared" ca="1" si="87"/>
        <v>-5.0095281191820558E-3</v>
      </c>
      <c r="Q687" s="88">
        <f t="shared" si="88"/>
        <v>41408.933579999997</v>
      </c>
    </row>
    <row r="688" spans="1:23">
      <c r="A688" s="45" t="s">
        <v>235</v>
      </c>
      <c r="B688" s="42" t="s">
        <v>168</v>
      </c>
      <c r="C688" s="36">
        <v>56427.492449999998</v>
      </c>
      <c r="D688" s="36">
        <v>2.0000000000000001E-4</v>
      </c>
      <c r="E688" s="33">
        <f t="shared" si="85"/>
        <v>31510.462768937763</v>
      </c>
      <c r="F688" s="1">
        <f t="shared" si="86"/>
        <v>31510.5</v>
      </c>
      <c r="G688" s="1">
        <f t="shared" si="89"/>
        <v>-4.3455904014990665E-3</v>
      </c>
      <c r="H688" s="34"/>
      <c r="K688" s="1">
        <f t="shared" si="90"/>
        <v>-4.3455904014990665E-3</v>
      </c>
      <c r="O688" s="1">
        <f t="shared" ca="1" si="87"/>
        <v>-5.0095145907184044E-3</v>
      </c>
      <c r="Q688" s="88">
        <f t="shared" si="88"/>
        <v>41408.992449999998</v>
      </c>
    </row>
    <row r="689" spans="1:23">
      <c r="A689" s="45" t="s">
        <v>235</v>
      </c>
      <c r="B689" s="42" t="s">
        <v>168</v>
      </c>
      <c r="C689" s="36">
        <v>56427.493000000002</v>
      </c>
      <c r="D689" s="36">
        <v>1E-4</v>
      </c>
      <c r="E689" s="33">
        <f t="shared" si="85"/>
        <v>31510.467481090196</v>
      </c>
      <c r="F689" s="1">
        <f t="shared" si="86"/>
        <v>31510.5</v>
      </c>
      <c r="G689" s="1">
        <f t="shared" si="89"/>
        <v>-3.7955903972033411E-3</v>
      </c>
      <c r="H689" s="34"/>
      <c r="K689" s="1">
        <f t="shared" si="90"/>
        <v>-3.7955903972033411E-3</v>
      </c>
      <c r="O689" s="1">
        <f t="shared" ca="1" si="87"/>
        <v>-5.0095145907184044E-3</v>
      </c>
      <c r="Q689" s="88">
        <f t="shared" si="88"/>
        <v>41408.993000000002</v>
      </c>
    </row>
    <row r="690" spans="1:23">
      <c r="A690" s="95" t="s">
        <v>99</v>
      </c>
      <c r="C690" s="100">
        <v>56692.503999629633</v>
      </c>
      <c r="D690" s="100">
        <v>1.0000000000000001E-5</v>
      </c>
      <c r="E690" s="33">
        <f t="shared" si="85"/>
        <v>33780.962421020144</v>
      </c>
      <c r="F690" s="1">
        <f t="shared" si="86"/>
        <v>33781</v>
      </c>
      <c r="G690" s="1">
        <f t="shared" si="89"/>
        <v>-4.386199165310245E-3</v>
      </c>
      <c r="H690" s="34"/>
      <c r="M690" s="1">
        <f>+G690</f>
        <v>-4.386199165310245E-3</v>
      </c>
      <c r="O690" s="1">
        <f t="shared" ca="1" si="87"/>
        <v>-4.9480818372773464E-3</v>
      </c>
      <c r="Q690" s="88">
        <f t="shared" si="88"/>
        <v>41674.003999629633</v>
      </c>
    </row>
    <row r="691" spans="1:23">
      <c r="A691" s="95" t="s">
        <v>99</v>
      </c>
      <c r="C691" s="100">
        <v>56717.481959629629</v>
      </c>
      <c r="D691" s="100">
        <v>2.0000000000000002E-5</v>
      </c>
      <c r="E691" s="33">
        <f t="shared" si="85"/>
        <v>33994.962337510493</v>
      </c>
      <c r="F691" s="1">
        <f t="shared" si="86"/>
        <v>33995</v>
      </c>
      <c r="G691" s="1">
        <f t="shared" si="89"/>
        <v>-4.3959463728242554E-3</v>
      </c>
      <c r="H691" s="34"/>
      <c r="M691" s="1">
        <f>+G691</f>
        <v>-4.3959463728242554E-3</v>
      </c>
      <c r="O691" s="1">
        <f t="shared" ca="1" si="87"/>
        <v>-4.9422916548345422E-3</v>
      </c>
      <c r="Q691" s="88">
        <f t="shared" si="88"/>
        <v>41698.981959629629</v>
      </c>
    </row>
    <row r="692" spans="1:23">
      <c r="A692" s="51" t="s">
        <v>242</v>
      </c>
      <c r="B692" s="52" t="s">
        <v>170</v>
      </c>
      <c r="C692" s="55">
        <v>56718.532180000002</v>
      </c>
      <c r="D692" s="51">
        <v>0</v>
      </c>
      <c r="E692" s="33">
        <f t="shared" si="85"/>
        <v>34003.960152846739</v>
      </c>
      <c r="F692" s="1">
        <f t="shared" si="86"/>
        <v>34004</v>
      </c>
      <c r="G692" s="1">
        <f t="shared" si="89"/>
        <v>-4.6509391977451742E-3</v>
      </c>
      <c r="H692" s="34"/>
      <c r="K692" s="1">
        <f t="shared" ref="K692:K702" si="91">+G692</f>
        <v>-4.6509391977451742E-3</v>
      </c>
      <c r="O692" s="1">
        <f t="shared" ca="1" si="87"/>
        <v>-4.9420481424888169E-3</v>
      </c>
      <c r="Q692" s="88">
        <f t="shared" si="88"/>
        <v>41700.032180000002</v>
      </c>
    </row>
    <row r="693" spans="1:23">
      <c r="A693" s="51" t="s">
        <v>242</v>
      </c>
      <c r="B693" s="52" t="s">
        <v>170</v>
      </c>
      <c r="C693" s="55">
        <v>56718.532249999997</v>
      </c>
      <c r="D693" s="51">
        <v>0</v>
      </c>
      <c r="E693" s="33">
        <f t="shared" si="85"/>
        <v>34003.960752575185</v>
      </c>
      <c r="F693" s="1">
        <f t="shared" si="86"/>
        <v>34004</v>
      </c>
      <c r="G693" s="1">
        <f t="shared" si="89"/>
        <v>-4.5809392031515017E-3</v>
      </c>
      <c r="H693" s="34"/>
      <c r="K693" s="1">
        <f t="shared" si="91"/>
        <v>-4.5809392031515017E-3</v>
      </c>
      <c r="O693" s="1">
        <f t="shared" ca="1" si="87"/>
        <v>-4.9420481424888169E-3</v>
      </c>
      <c r="Q693" s="88">
        <f t="shared" si="88"/>
        <v>41700.032249999997</v>
      </c>
    </row>
    <row r="694" spans="1:23">
      <c r="A694" s="51" t="s">
        <v>242</v>
      </c>
      <c r="B694" s="52" t="s">
        <v>168</v>
      </c>
      <c r="C694" s="55">
        <v>56718.59042</v>
      </c>
      <c r="D694" s="51">
        <v>1E-4</v>
      </c>
      <c r="E694" s="33">
        <f t="shared" si="85"/>
        <v>34004.459126947753</v>
      </c>
      <c r="F694" s="1">
        <f t="shared" si="86"/>
        <v>34004.5</v>
      </c>
      <c r="G694" s="1">
        <f t="shared" si="89"/>
        <v>-4.7706816039863043E-3</v>
      </c>
      <c r="H694" s="34"/>
      <c r="K694" s="1">
        <f t="shared" si="91"/>
        <v>-4.7706816039863043E-3</v>
      </c>
      <c r="O694" s="1">
        <f t="shared" ca="1" si="87"/>
        <v>-4.9420346140251654E-3</v>
      </c>
      <c r="Q694" s="88">
        <f t="shared" si="88"/>
        <v>41700.09042</v>
      </c>
    </row>
    <row r="695" spans="1:23">
      <c r="A695" s="51" t="s">
        <v>242</v>
      </c>
      <c r="B695" s="52" t="s">
        <v>168</v>
      </c>
      <c r="C695" s="55">
        <v>56718.590539999997</v>
      </c>
      <c r="D695" s="51">
        <v>5.0000000000000001E-4</v>
      </c>
      <c r="E695" s="33">
        <f t="shared" si="85"/>
        <v>34004.460155053705</v>
      </c>
      <c r="F695" s="1">
        <f t="shared" si="86"/>
        <v>34004.5</v>
      </c>
      <c r="G695" s="1">
        <f t="shared" si="89"/>
        <v>-4.6506816070177592E-3</v>
      </c>
      <c r="H695" s="34"/>
      <c r="K695" s="1">
        <f t="shared" si="91"/>
        <v>-4.6506816070177592E-3</v>
      </c>
      <c r="O695" s="1">
        <f t="shared" ca="1" si="87"/>
        <v>-4.9420346140251654E-3</v>
      </c>
      <c r="Q695" s="88">
        <f t="shared" si="88"/>
        <v>41700.090539999997</v>
      </c>
    </row>
    <row r="696" spans="1:23">
      <c r="A696" s="51" t="s">
        <v>242</v>
      </c>
      <c r="B696" s="52" t="s">
        <v>170</v>
      </c>
      <c r="C696" s="55">
        <v>56723.551180000002</v>
      </c>
      <c r="D696" s="51">
        <v>0</v>
      </c>
      <c r="E696" s="33">
        <f t="shared" si="85"/>
        <v>34046.960685350808</v>
      </c>
      <c r="F696" s="1">
        <f t="shared" si="86"/>
        <v>34047</v>
      </c>
      <c r="G696" s="1">
        <f t="shared" si="89"/>
        <v>-4.5887855958426371E-3</v>
      </c>
      <c r="H696" s="34"/>
      <c r="K696" s="1">
        <f t="shared" si="91"/>
        <v>-4.5887855958426371E-3</v>
      </c>
      <c r="O696" s="1">
        <f t="shared" ca="1" si="87"/>
        <v>-4.9408846946147958E-3</v>
      </c>
      <c r="Q696" s="88">
        <f t="shared" si="88"/>
        <v>41705.051180000002</v>
      </c>
    </row>
    <row r="697" spans="1:23">
      <c r="A697" s="29" t="s">
        <v>243</v>
      </c>
      <c r="B697" s="30" t="s">
        <v>170</v>
      </c>
      <c r="C697" s="31">
        <v>56780.042999999998</v>
      </c>
      <c r="D697" s="32"/>
      <c r="E697" s="33">
        <f t="shared" si="85"/>
        <v>34530.957167144697</v>
      </c>
      <c r="F697" s="1">
        <f t="shared" si="86"/>
        <v>34531</v>
      </c>
      <c r="G697" s="1">
        <f t="shared" ref="G697:G728" si="92">+C697-(C$7+F697*C$8)</f>
        <v>-4.9994288056041114E-3</v>
      </c>
      <c r="H697" s="34"/>
      <c r="K697" s="1">
        <f t="shared" si="91"/>
        <v>-4.9994288056041114E-3</v>
      </c>
      <c r="O697" s="1">
        <f t="shared" ca="1" si="87"/>
        <v>-4.9277891418002297E-3</v>
      </c>
      <c r="Q697" s="88">
        <f t="shared" si="88"/>
        <v>41761.542999999998</v>
      </c>
      <c r="W697" s="2"/>
    </row>
    <row r="698" spans="1:23">
      <c r="A698" s="56" t="s">
        <v>244</v>
      </c>
      <c r="B698" s="57" t="s">
        <v>170</v>
      </c>
      <c r="C698" s="56">
        <v>56780.043000000063</v>
      </c>
      <c r="D698" s="56" t="s">
        <v>245</v>
      </c>
      <c r="E698" s="33">
        <f t="shared" si="85"/>
        <v>34530.957167145258</v>
      </c>
      <c r="F698" s="1">
        <f t="shared" si="86"/>
        <v>34531</v>
      </c>
      <c r="G698" s="1">
        <f t="shared" si="92"/>
        <v>-4.9994287401204929E-3</v>
      </c>
      <c r="H698" s="34"/>
      <c r="K698" s="1">
        <f t="shared" si="91"/>
        <v>-4.9994287401204929E-3</v>
      </c>
      <c r="O698" s="1">
        <f t="shared" ca="1" si="87"/>
        <v>-4.9277891418002297E-3</v>
      </c>
      <c r="Q698" s="88">
        <f t="shared" si="88"/>
        <v>41761.543000000063</v>
      </c>
      <c r="W698" s="2"/>
    </row>
    <row r="699" spans="1:23">
      <c r="A699" s="56" t="s">
        <v>244</v>
      </c>
      <c r="B699" s="57" t="s">
        <v>170</v>
      </c>
      <c r="C699" s="56">
        <v>56780.159599999897</v>
      </c>
      <c r="D699" s="56" t="s">
        <v>245</v>
      </c>
      <c r="E699" s="33">
        <f t="shared" si="85"/>
        <v>34531.956143451862</v>
      </c>
      <c r="F699" s="1">
        <f t="shared" si="86"/>
        <v>34532</v>
      </c>
      <c r="G699" s="1">
        <f t="shared" si="92"/>
        <v>-5.1189137011533603E-3</v>
      </c>
      <c r="H699" s="34"/>
      <c r="K699" s="1">
        <f t="shared" si="91"/>
        <v>-5.1189137011533603E-3</v>
      </c>
      <c r="O699" s="1">
        <f t="shared" ca="1" si="87"/>
        <v>-4.9277620848729269E-3</v>
      </c>
      <c r="Q699" s="88">
        <f t="shared" si="88"/>
        <v>41761.659599999897</v>
      </c>
      <c r="W699" s="2"/>
    </row>
    <row r="700" spans="1:23">
      <c r="A700" s="29" t="s">
        <v>243</v>
      </c>
      <c r="B700" s="30" t="s">
        <v>170</v>
      </c>
      <c r="C700" s="31">
        <v>56780.159599999999</v>
      </c>
      <c r="D700" s="32"/>
      <c r="E700" s="33">
        <f t="shared" si="85"/>
        <v>34531.956143452735</v>
      </c>
      <c r="F700" s="1">
        <f t="shared" si="86"/>
        <v>34532</v>
      </c>
      <c r="G700" s="1">
        <f t="shared" si="92"/>
        <v>-5.1189135992899537E-3</v>
      </c>
      <c r="H700" s="34"/>
      <c r="K700" s="1">
        <f t="shared" si="91"/>
        <v>-5.1189135992899537E-3</v>
      </c>
      <c r="O700" s="1">
        <f t="shared" ca="1" si="87"/>
        <v>-4.9277620848729269E-3</v>
      </c>
      <c r="Q700" s="88">
        <f t="shared" si="88"/>
        <v>41761.659599999999</v>
      </c>
      <c r="W700" s="2"/>
    </row>
    <row r="701" spans="1:23">
      <c r="A701" s="36" t="s">
        <v>246</v>
      </c>
      <c r="B701" s="42" t="s">
        <v>170</v>
      </c>
      <c r="C701" s="36">
        <v>56809.339870000003</v>
      </c>
      <c r="D701" s="36">
        <v>2.0000000000000002E-5</v>
      </c>
      <c r="E701" s="33">
        <f t="shared" si="85"/>
        <v>34781.959560191637</v>
      </c>
      <c r="F701" s="1">
        <f t="shared" si="86"/>
        <v>34782</v>
      </c>
      <c r="G701" s="1">
        <f t="shared" si="92"/>
        <v>-4.7201135967043228E-3</v>
      </c>
      <c r="H701" s="34"/>
      <c r="K701" s="1">
        <f t="shared" si="91"/>
        <v>-4.7201135967043228E-3</v>
      </c>
      <c r="O701" s="1">
        <f t="shared" ca="1" si="87"/>
        <v>-4.9209978530472213E-3</v>
      </c>
      <c r="Q701" s="88">
        <f t="shared" si="88"/>
        <v>41790.839870000003</v>
      </c>
    </row>
    <row r="702" spans="1:23">
      <c r="A702" s="58" t="s">
        <v>247</v>
      </c>
      <c r="B702" s="59" t="s">
        <v>170</v>
      </c>
      <c r="C702" s="58">
        <v>57070.558122000002</v>
      </c>
      <c r="D702" s="58">
        <v>1.94E-4</v>
      </c>
      <c r="E702" s="33">
        <f t="shared" si="85"/>
        <v>37019.959945882154</v>
      </c>
      <c r="F702" s="1">
        <f t="shared" si="86"/>
        <v>37020</v>
      </c>
      <c r="G702" s="1">
        <f t="shared" si="92"/>
        <v>-4.675096002756618E-3</v>
      </c>
      <c r="H702" s="34"/>
      <c r="K702" s="1">
        <f t="shared" si="91"/>
        <v>-4.675096002756618E-3</v>
      </c>
      <c r="O702" s="1">
        <f t="shared" ca="1" si="87"/>
        <v>-4.8604444497435039E-3</v>
      </c>
      <c r="Q702" s="88">
        <f t="shared" si="88"/>
        <v>42052.058122000002</v>
      </c>
      <c r="W702" s="2"/>
    </row>
    <row r="703" spans="1:23">
      <c r="A703" s="95" t="s">
        <v>99</v>
      </c>
      <c r="C703" s="100">
        <v>57070.558489629628</v>
      </c>
      <c r="D703" s="100">
        <v>2.0000000000000002E-5</v>
      </c>
      <c r="E703" s="33">
        <f t="shared" si="85"/>
        <v>37019.963095567284</v>
      </c>
      <c r="F703" s="1">
        <f t="shared" si="86"/>
        <v>37020</v>
      </c>
      <c r="G703" s="1">
        <f t="shared" si="92"/>
        <v>-4.3074663772131316E-3</v>
      </c>
      <c r="H703" s="34"/>
      <c r="M703" s="1">
        <f>+G703</f>
        <v>-4.3074663772131316E-3</v>
      </c>
      <c r="O703" s="1">
        <f t="shared" ca="1" si="87"/>
        <v>-4.8604444497435039E-3</v>
      </c>
      <c r="Q703" s="88">
        <f t="shared" si="88"/>
        <v>42052.058489629628</v>
      </c>
    </row>
    <row r="704" spans="1:23">
      <c r="A704" s="58" t="s">
        <v>247</v>
      </c>
      <c r="B704" s="59" t="s">
        <v>170</v>
      </c>
      <c r="C704" s="58">
        <v>57099.504577</v>
      </c>
      <c r="D704" s="58">
        <v>1.1900000000000001E-4</v>
      </c>
      <c r="E704" s="33">
        <f t="shared" si="85"/>
        <v>37267.960140961819</v>
      </c>
      <c r="F704" s="1">
        <f t="shared" si="86"/>
        <v>37268</v>
      </c>
      <c r="G704" s="1">
        <f t="shared" si="92"/>
        <v>-4.6523264027200639E-3</v>
      </c>
      <c r="H704" s="34"/>
      <c r="K704" s="1">
        <f t="shared" ref="K704:K712" si="93">+G704</f>
        <v>-4.6523264027200639E-3</v>
      </c>
      <c r="O704" s="1">
        <f t="shared" ca="1" si="87"/>
        <v>-4.853734331772404E-3</v>
      </c>
      <c r="Q704" s="88">
        <f t="shared" si="88"/>
        <v>42081.004577</v>
      </c>
      <c r="W704" s="2"/>
    </row>
    <row r="705" spans="1:23">
      <c r="A705" s="58" t="s">
        <v>247</v>
      </c>
      <c r="B705" s="59" t="s">
        <v>168</v>
      </c>
      <c r="C705" s="58">
        <v>57100.496768999998</v>
      </c>
      <c r="D705" s="58">
        <v>1.5899999999999999E-4</v>
      </c>
      <c r="E705" s="33">
        <f t="shared" si="85"/>
        <v>37276.460795344399</v>
      </c>
      <c r="F705" s="1">
        <f t="shared" si="86"/>
        <v>37276.5</v>
      </c>
      <c r="G705" s="1">
        <f t="shared" si="92"/>
        <v>-4.5759472050121985E-3</v>
      </c>
      <c r="H705" s="34"/>
      <c r="K705" s="1">
        <f t="shared" si="93"/>
        <v>-4.5759472050121985E-3</v>
      </c>
      <c r="O705" s="1">
        <f t="shared" ca="1" si="87"/>
        <v>-4.8535043478903301E-3</v>
      </c>
      <c r="Q705" s="88">
        <f t="shared" si="88"/>
        <v>42081.996768999998</v>
      </c>
      <c r="W705" s="2"/>
    </row>
    <row r="706" spans="1:23">
      <c r="A706" s="60" t="s">
        <v>248</v>
      </c>
      <c r="B706" s="61" t="s">
        <v>168</v>
      </c>
      <c r="C706" s="62">
        <v>57125.474770000001</v>
      </c>
      <c r="D706" s="62">
        <v>1E-4</v>
      </c>
      <c r="E706" s="33">
        <f t="shared" si="85"/>
        <v>37490.461063104347</v>
      </c>
      <c r="F706" s="1">
        <f t="shared" si="86"/>
        <v>37490.5</v>
      </c>
      <c r="G706" s="1">
        <f t="shared" si="92"/>
        <v>-4.5446943986462429E-3</v>
      </c>
      <c r="H706" s="34"/>
      <c r="K706" s="1">
        <f t="shared" si="93"/>
        <v>-4.5446943986462429E-3</v>
      </c>
      <c r="O706" s="1">
        <f t="shared" ca="1" si="87"/>
        <v>-4.8477141654475258E-3</v>
      </c>
      <c r="Q706" s="88">
        <f t="shared" si="88"/>
        <v>42106.974770000001</v>
      </c>
      <c r="W706" s="2"/>
    </row>
    <row r="707" spans="1:23">
      <c r="A707" s="60" t="s">
        <v>248</v>
      </c>
      <c r="B707" s="61" t="s">
        <v>170</v>
      </c>
      <c r="C707" s="62">
        <v>57125.533020000003</v>
      </c>
      <c r="D707" s="62">
        <v>0</v>
      </c>
      <c r="E707" s="33">
        <f t="shared" si="85"/>
        <v>37490.960122880882</v>
      </c>
      <c r="F707" s="1">
        <f t="shared" si="86"/>
        <v>37491</v>
      </c>
      <c r="G707" s="1">
        <f t="shared" si="92"/>
        <v>-4.6544368015020154E-3</v>
      </c>
      <c r="H707" s="34"/>
      <c r="K707" s="1">
        <f t="shared" si="93"/>
        <v>-4.6544368015020154E-3</v>
      </c>
      <c r="O707" s="1">
        <f t="shared" ca="1" si="87"/>
        <v>-4.8477006369838744E-3</v>
      </c>
      <c r="Q707" s="88">
        <f t="shared" si="88"/>
        <v>42107.033020000003</v>
      </c>
      <c r="W707" s="2"/>
    </row>
    <row r="708" spans="1:23">
      <c r="A708" s="60" t="s">
        <v>248</v>
      </c>
      <c r="B708" s="61" t="s">
        <v>168</v>
      </c>
      <c r="C708" s="62">
        <v>57125.591419999997</v>
      </c>
      <c r="D708" s="62">
        <v>2.0000000000000001E-4</v>
      </c>
      <c r="E708" s="33">
        <f t="shared" si="85"/>
        <v>37491.460467789831</v>
      </c>
      <c r="F708" s="1">
        <f t="shared" si="86"/>
        <v>37491.5</v>
      </c>
      <c r="G708" s="1">
        <f t="shared" si="92"/>
        <v>-4.6141792045091279E-3</v>
      </c>
      <c r="H708" s="34"/>
      <c r="K708" s="1">
        <f t="shared" si="93"/>
        <v>-4.6141792045091279E-3</v>
      </c>
      <c r="O708" s="1">
        <f t="shared" ca="1" si="87"/>
        <v>-4.847687108520223E-3</v>
      </c>
      <c r="Q708" s="88">
        <f t="shared" si="88"/>
        <v>42107.091419999997</v>
      </c>
      <c r="W708" s="2"/>
    </row>
    <row r="709" spans="1:23">
      <c r="A709" s="60" t="s">
        <v>248</v>
      </c>
      <c r="B709" s="61" t="s">
        <v>170</v>
      </c>
      <c r="C709" s="62">
        <v>57128.334260000003</v>
      </c>
      <c r="D709" s="62">
        <v>0</v>
      </c>
      <c r="E709" s="33">
        <f t="shared" si="85"/>
        <v>37514.959886114935</v>
      </c>
      <c r="F709" s="1">
        <f t="shared" si="86"/>
        <v>37515</v>
      </c>
      <c r="G709" s="1">
        <f t="shared" si="92"/>
        <v>-4.6820720017421991E-3</v>
      </c>
      <c r="H709" s="34"/>
      <c r="K709" s="1">
        <f t="shared" si="93"/>
        <v>-4.6820720017421991E-3</v>
      </c>
      <c r="O709" s="1">
        <f t="shared" ca="1" si="87"/>
        <v>-4.8470512707286069E-3</v>
      </c>
      <c r="Q709" s="88">
        <f t="shared" si="88"/>
        <v>42109.834260000003</v>
      </c>
      <c r="W709" s="2"/>
    </row>
    <row r="710" spans="1:23">
      <c r="A710" s="60" t="s">
        <v>248</v>
      </c>
      <c r="B710" s="61" t="s">
        <v>168</v>
      </c>
      <c r="C710" s="62">
        <v>57128.392590000003</v>
      </c>
      <c r="D710" s="62">
        <v>1E-4</v>
      </c>
      <c r="E710" s="33">
        <f t="shared" si="85"/>
        <v>37515.459631295445</v>
      </c>
      <c r="F710" s="1">
        <f t="shared" si="86"/>
        <v>37515.5</v>
      </c>
      <c r="G710" s="1">
        <f t="shared" si="92"/>
        <v>-4.711814399342984E-3</v>
      </c>
      <c r="H710" s="34"/>
      <c r="K710" s="1">
        <f t="shared" si="93"/>
        <v>-4.711814399342984E-3</v>
      </c>
      <c r="O710" s="1">
        <f t="shared" ca="1" si="87"/>
        <v>-4.8470377422649554E-3</v>
      </c>
      <c r="Q710" s="88">
        <f t="shared" si="88"/>
        <v>42109.892590000003</v>
      </c>
      <c r="W710" s="2"/>
    </row>
    <row r="711" spans="1:23">
      <c r="A711" s="60" t="s">
        <v>248</v>
      </c>
      <c r="B711" s="61" t="s">
        <v>170</v>
      </c>
      <c r="C711" s="62">
        <v>57128.451009999997</v>
      </c>
      <c r="D711" s="62">
        <v>0</v>
      </c>
      <c r="E711" s="33">
        <f t="shared" si="85"/>
        <v>37515.960147555379</v>
      </c>
      <c r="F711" s="1">
        <f t="shared" si="86"/>
        <v>37516</v>
      </c>
      <c r="G711" s="1">
        <f t="shared" si="92"/>
        <v>-4.6515568028553389E-3</v>
      </c>
      <c r="H711" s="34"/>
      <c r="K711" s="1">
        <f t="shared" si="93"/>
        <v>-4.6515568028553389E-3</v>
      </c>
      <c r="O711" s="1">
        <f t="shared" ca="1" si="87"/>
        <v>-4.847024213801304E-3</v>
      </c>
      <c r="Q711" s="88">
        <f t="shared" si="88"/>
        <v>42109.951009999997</v>
      </c>
      <c r="W711" s="2"/>
    </row>
    <row r="712" spans="1:23">
      <c r="A712" s="60" t="s">
        <v>248</v>
      </c>
      <c r="B712" s="61" t="s">
        <v>168</v>
      </c>
      <c r="C712" s="62">
        <v>57128.509489999997</v>
      </c>
      <c r="D712" s="62">
        <v>1E-4</v>
      </c>
      <c r="E712" s="33">
        <f t="shared" si="85"/>
        <v>37516.461177868354</v>
      </c>
      <c r="F712" s="1">
        <f t="shared" si="86"/>
        <v>37516.5</v>
      </c>
      <c r="G712" s="1">
        <f t="shared" si="92"/>
        <v>-4.5312992006074637E-3</v>
      </c>
      <c r="H712" s="34"/>
      <c r="K712" s="1">
        <f t="shared" si="93"/>
        <v>-4.5312992006074637E-3</v>
      </c>
      <c r="O712" s="1">
        <f t="shared" ca="1" si="87"/>
        <v>-4.8470106853376526E-3</v>
      </c>
      <c r="Q712" s="88">
        <f t="shared" si="88"/>
        <v>42110.009489999997</v>
      </c>
      <c r="W712" s="2"/>
    </row>
    <row r="713" spans="1:23">
      <c r="A713" s="95" t="s">
        <v>99</v>
      </c>
      <c r="C713" s="100">
        <v>57130.31891962963</v>
      </c>
      <c r="D713" s="100">
        <v>1.0000000000000001E-5</v>
      </c>
      <c r="E713" s="33">
        <f t="shared" si="85"/>
        <v>37531.963556350696</v>
      </c>
      <c r="F713" s="1">
        <f t="shared" si="86"/>
        <v>37532</v>
      </c>
      <c r="G713" s="1">
        <f t="shared" si="92"/>
        <v>-4.2536839682725258E-3</v>
      </c>
      <c r="H713" s="34"/>
      <c r="M713" s="1">
        <f>+G713</f>
        <v>-4.2536839682725258E-3</v>
      </c>
      <c r="O713" s="1">
        <f t="shared" ca="1" si="87"/>
        <v>-4.846591302964459E-3</v>
      </c>
      <c r="Q713" s="88">
        <f t="shared" si="88"/>
        <v>42111.81891962963</v>
      </c>
    </row>
    <row r="714" spans="1:23">
      <c r="A714" s="60" t="s">
        <v>248</v>
      </c>
      <c r="B714" s="61" t="s">
        <v>170</v>
      </c>
      <c r="C714" s="62">
        <v>57161.365879999998</v>
      </c>
      <c r="D714" s="62">
        <v>0</v>
      </c>
      <c r="E714" s="33">
        <f t="shared" si="85"/>
        <v>37797.959935820385</v>
      </c>
      <c r="F714" s="1">
        <f t="shared" si="86"/>
        <v>37798</v>
      </c>
      <c r="G714" s="1">
        <f t="shared" si="92"/>
        <v>-4.6762704005232081E-3</v>
      </c>
      <c r="H714" s="34"/>
      <c r="K714" s="1">
        <f>+G714</f>
        <v>-4.6762704005232081E-3</v>
      </c>
      <c r="O714" s="1">
        <f t="shared" ca="1" si="87"/>
        <v>-4.8393941603019084E-3</v>
      </c>
      <c r="Q714" s="88">
        <f t="shared" si="88"/>
        <v>42142.865879999998</v>
      </c>
      <c r="W714" s="2"/>
    </row>
    <row r="715" spans="1:23">
      <c r="A715" s="95" t="s">
        <v>99</v>
      </c>
      <c r="C715" s="100">
        <v>57161.366379629631</v>
      </c>
      <c r="D715" s="100">
        <v>6.0000000000000002E-5</v>
      </c>
      <c r="E715" s="33">
        <f t="shared" si="85"/>
        <v>37797.964216422159</v>
      </c>
      <c r="F715" s="1">
        <f t="shared" si="86"/>
        <v>37798</v>
      </c>
      <c r="G715" s="1">
        <f t="shared" si="92"/>
        <v>-4.1766407666727901E-3</v>
      </c>
      <c r="H715" s="34"/>
      <c r="M715" s="1">
        <f>+G715</f>
        <v>-4.1766407666727901E-3</v>
      </c>
      <c r="O715" s="1">
        <f t="shared" ca="1" si="87"/>
        <v>-4.8393941603019084E-3</v>
      </c>
      <c r="Q715" s="88">
        <f t="shared" si="88"/>
        <v>42142.866379629631</v>
      </c>
    </row>
    <row r="716" spans="1:23">
      <c r="A716" s="95" t="s">
        <v>99</v>
      </c>
      <c r="C716" s="100">
        <v>57399.590849629632</v>
      </c>
      <c r="D716" s="100">
        <v>3.0000000000000001E-5</v>
      </c>
      <c r="E716" s="33">
        <f t="shared" si="85"/>
        <v>39838.964229472265</v>
      </c>
      <c r="F716" s="1">
        <f t="shared" si="86"/>
        <v>39839</v>
      </c>
      <c r="G716" s="1">
        <f t="shared" si="92"/>
        <v>-4.1751175667741336E-3</v>
      </c>
      <c r="H716" s="34"/>
      <c r="M716" s="1">
        <f>+G716</f>
        <v>-4.1751175667741336E-3</v>
      </c>
      <c r="O716" s="1">
        <f t="shared" ca="1" si="87"/>
        <v>-4.7841709716768474E-3</v>
      </c>
      <c r="Q716" s="88">
        <f t="shared" si="88"/>
        <v>42381.090849629632</v>
      </c>
    </row>
    <row r="717" spans="1:23">
      <c r="A717" s="95" t="s">
        <v>99</v>
      </c>
      <c r="C717" s="100">
        <v>57426.553009629628</v>
      </c>
      <c r="D717" s="100">
        <v>1.0000000000000001E-5</v>
      </c>
      <c r="E717" s="33">
        <f t="shared" si="85"/>
        <v>40069.963878298637</v>
      </c>
      <c r="F717" s="1">
        <f t="shared" si="86"/>
        <v>40070</v>
      </c>
      <c r="G717" s="1">
        <f t="shared" si="92"/>
        <v>-4.2161063756793737E-3</v>
      </c>
      <c r="H717" s="34"/>
      <c r="M717" s="1">
        <f>+G717</f>
        <v>-4.2161063756793737E-3</v>
      </c>
      <c r="O717" s="1">
        <f t="shared" ca="1" si="87"/>
        <v>-4.7779208214698953E-3</v>
      </c>
      <c r="Q717" s="88">
        <f t="shared" si="88"/>
        <v>42408.053009629628</v>
      </c>
    </row>
    <row r="718" spans="1:23">
      <c r="A718" s="63" t="s">
        <v>249</v>
      </c>
      <c r="B718" s="64" t="s">
        <v>170</v>
      </c>
      <c r="C718" s="65">
        <v>57515.376199999999</v>
      </c>
      <c r="D718" s="65">
        <v>6.0000000000000001E-3</v>
      </c>
      <c r="E718" s="33">
        <f t="shared" si="85"/>
        <v>40830.960986215716</v>
      </c>
      <c r="F718" s="1">
        <f t="shared" si="86"/>
        <v>40831</v>
      </c>
      <c r="G718" s="1">
        <f t="shared" si="92"/>
        <v>-4.553668804874178E-3</v>
      </c>
      <c r="H718" s="34"/>
      <c r="K718" s="1">
        <f t="shared" ref="K718:K734" si="94">+G718</f>
        <v>-4.553668804874178E-3</v>
      </c>
      <c r="O718" s="1">
        <f t="shared" ca="1" si="87"/>
        <v>-4.7573304997924476E-3</v>
      </c>
      <c r="Q718" s="88">
        <f t="shared" si="88"/>
        <v>42496.876199999999</v>
      </c>
      <c r="W718" s="2"/>
    </row>
    <row r="719" spans="1:23">
      <c r="A719" s="63" t="s">
        <v>249</v>
      </c>
      <c r="B719" s="64" t="s">
        <v>168</v>
      </c>
      <c r="C719" s="65">
        <v>57516.368300000002</v>
      </c>
      <c r="D719" s="65">
        <v>1E-3</v>
      </c>
      <c r="E719" s="33">
        <f t="shared" si="85"/>
        <v>40839.46085238376</v>
      </c>
      <c r="F719" s="1">
        <f t="shared" si="86"/>
        <v>40839.5</v>
      </c>
      <c r="G719" s="1">
        <f t="shared" si="92"/>
        <v>-4.5692896019318141E-3</v>
      </c>
      <c r="H719" s="34"/>
      <c r="K719" s="1">
        <f t="shared" si="94"/>
        <v>-4.5692896019318141E-3</v>
      </c>
      <c r="O719" s="1">
        <f t="shared" ca="1" si="87"/>
        <v>-4.7571005159103737E-3</v>
      </c>
      <c r="Q719" s="88">
        <f t="shared" si="88"/>
        <v>42497.868300000002</v>
      </c>
      <c r="W719" s="2"/>
    </row>
    <row r="720" spans="1:23">
      <c r="A720" s="71" t="s">
        <v>254</v>
      </c>
      <c r="B720" s="72" t="s">
        <v>168</v>
      </c>
      <c r="C720" s="73">
        <v>57841.431299999822</v>
      </c>
      <c r="D720" s="73">
        <v>2.0000000000000001E-4</v>
      </c>
      <c r="E720" s="33">
        <f t="shared" si="85"/>
        <v>43624.454296767261</v>
      </c>
      <c r="F720" s="1">
        <f t="shared" si="86"/>
        <v>43624.5</v>
      </c>
      <c r="G720" s="1">
        <f t="shared" si="92"/>
        <v>-5.3344577754614875E-3</v>
      </c>
      <c r="H720" s="34"/>
      <c r="K720" s="1">
        <f t="shared" si="94"/>
        <v>-5.3344577754614875E-3</v>
      </c>
      <c r="O720" s="1">
        <f t="shared" ca="1" si="87"/>
        <v>-4.6817469733720129E-3</v>
      </c>
      <c r="Q720" s="88">
        <f t="shared" si="88"/>
        <v>42822.931299999822</v>
      </c>
      <c r="W720" s="2"/>
    </row>
    <row r="721" spans="1:23">
      <c r="A721" s="71" t="s">
        <v>254</v>
      </c>
      <c r="B721" s="72" t="s">
        <v>170</v>
      </c>
      <c r="C721" s="73">
        <v>57841.490069999825</v>
      </c>
      <c r="D721" s="73">
        <v>0</v>
      </c>
      <c r="E721" s="33">
        <f t="shared" si="85"/>
        <v>43624.957811669716</v>
      </c>
      <c r="F721" s="1">
        <f t="shared" si="86"/>
        <v>43625</v>
      </c>
      <c r="G721" s="1">
        <f t="shared" si="92"/>
        <v>-4.9242001769016497E-3</v>
      </c>
      <c r="H721" s="34"/>
      <c r="K721" s="1">
        <f t="shared" si="94"/>
        <v>-4.9242001769016497E-3</v>
      </c>
      <c r="O721" s="1">
        <f t="shared" ca="1" si="87"/>
        <v>-4.6817334449083614E-3</v>
      </c>
      <c r="Q721" s="88">
        <f t="shared" si="88"/>
        <v>42822.990069999825</v>
      </c>
      <c r="W721" s="2"/>
    </row>
    <row r="722" spans="1:23">
      <c r="A722" s="71" t="s">
        <v>254</v>
      </c>
      <c r="B722" s="72" t="s">
        <v>168</v>
      </c>
      <c r="C722" s="73">
        <v>57841.548359999899</v>
      </c>
      <c r="D722" s="73">
        <v>2.0000000000000001E-4</v>
      </c>
      <c r="E722" s="33">
        <f t="shared" si="85"/>
        <v>43625.457214148861</v>
      </c>
      <c r="F722" s="1">
        <f t="shared" si="86"/>
        <v>43625.5</v>
      </c>
      <c r="G722" s="1">
        <f t="shared" si="92"/>
        <v>-4.9939425007323734E-3</v>
      </c>
      <c r="H722" s="34"/>
      <c r="K722" s="1">
        <f t="shared" si="94"/>
        <v>-4.9939425007323734E-3</v>
      </c>
      <c r="O722" s="1">
        <f t="shared" ca="1" si="87"/>
        <v>-4.68171991644471E-3</v>
      </c>
      <c r="Q722" s="88">
        <f t="shared" si="88"/>
        <v>42823.048359999899</v>
      </c>
      <c r="W722" s="2"/>
    </row>
    <row r="723" spans="1:23">
      <c r="A723" s="66" t="s">
        <v>250</v>
      </c>
      <c r="B723" s="67" t="s">
        <v>168</v>
      </c>
      <c r="C723" s="68">
        <v>57856.954400000002</v>
      </c>
      <c r="D723" s="69" t="s">
        <v>245</v>
      </c>
      <c r="E723" s="33">
        <f t="shared" si="85"/>
        <v>43757.449229248152</v>
      </c>
      <c r="F723" s="1">
        <f t="shared" si="86"/>
        <v>43757.5</v>
      </c>
      <c r="G723" s="1">
        <f t="shared" si="92"/>
        <v>-5.9259359986754134E-3</v>
      </c>
      <c r="H723" s="34"/>
      <c r="K723" s="1">
        <f t="shared" si="94"/>
        <v>-5.9259359986754134E-3</v>
      </c>
      <c r="O723" s="1">
        <f t="shared" ca="1" si="87"/>
        <v>-4.6781484020407375E-3</v>
      </c>
      <c r="Q723" s="88">
        <f t="shared" si="88"/>
        <v>42838.454400000002</v>
      </c>
      <c r="W723" s="2"/>
    </row>
    <row r="724" spans="1:23">
      <c r="A724" s="66" t="s">
        <v>250</v>
      </c>
      <c r="B724" s="67" t="s">
        <v>168</v>
      </c>
      <c r="C724" s="68">
        <v>57856.955800000003</v>
      </c>
      <c r="D724" s="69" t="s">
        <v>251</v>
      </c>
      <c r="E724" s="33">
        <f t="shared" si="85"/>
        <v>43757.461223817896</v>
      </c>
      <c r="F724" s="1">
        <f t="shared" si="86"/>
        <v>43757.5</v>
      </c>
      <c r="G724" s="1">
        <f t="shared" si="92"/>
        <v>-4.5259359976626001E-3</v>
      </c>
      <c r="H724" s="34"/>
      <c r="K724" s="1">
        <f t="shared" si="94"/>
        <v>-4.5259359976626001E-3</v>
      </c>
      <c r="O724" s="1">
        <f t="shared" ca="1" si="87"/>
        <v>-4.6781484020407375E-3</v>
      </c>
      <c r="Q724" s="88">
        <f t="shared" si="88"/>
        <v>42838.455800000003</v>
      </c>
      <c r="W724" s="2"/>
    </row>
    <row r="725" spans="1:23">
      <c r="A725" s="66" t="s">
        <v>250</v>
      </c>
      <c r="B725" s="67" t="s">
        <v>170</v>
      </c>
      <c r="C725" s="68">
        <v>57857.013800000001</v>
      </c>
      <c r="D725" s="69" t="s">
        <v>251</v>
      </c>
      <c r="E725" s="33">
        <f t="shared" ref="E725:E757" si="95">+(C725-C$7)/C$8</f>
        <v>43757.958141706942</v>
      </c>
      <c r="F725" s="1">
        <f t="shared" ref="F725:F788" si="96">ROUND(2*E725,0)/2</f>
        <v>43758</v>
      </c>
      <c r="G725" s="1">
        <f t="shared" si="92"/>
        <v>-4.8856783978408203E-3</v>
      </c>
      <c r="H725" s="34"/>
      <c r="K725" s="1">
        <f t="shared" si="94"/>
        <v>-4.8856783978408203E-3</v>
      </c>
      <c r="O725" s="1">
        <f t="shared" ref="O725:O757" ca="1" si="97">+C$11+C$12*F725</f>
        <v>-4.6781348735770861E-3</v>
      </c>
      <c r="Q725" s="88">
        <f t="shared" ref="Q725:Q757" si="98">+C725-15018.5</f>
        <v>42838.513800000001</v>
      </c>
      <c r="W725" s="2"/>
    </row>
    <row r="726" spans="1:23">
      <c r="A726" s="66" t="s">
        <v>250</v>
      </c>
      <c r="B726" s="67" t="s">
        <v>170</v>
      </c>
      <c r="C726" s="68">
        <v>57857.014199999998</v>
      </c>
      <c r="D726" s="69" t="s">
        <v>245</v>
      </c>
      <c r="E726" s="33">
        <f t="shared" si="95"/>
        <v>43757.961568726845</v>
      </c>
      <c r="F726" s="1">
        <f t="shared" si="96"/>
        <v>43758</v>
      </c>
      <c r="G726" s="1">
        <f t="shared" si="92"/>
        <v>-4.4856784006697126E-3</v>
      </c>
      <c r="H726" s="34"/>
      <c r="K726" s="1">
        <f t="shared" si="94"/>
        <v>-4.4856784006697126E-3</v>
      </c>
      <c r="O726" s="1">
        <f t="shared" ca="1" si="97"/>
        <v>-4.6781348735770861E-3</v>
      </c>
      <c r="Q726" s="88">
        <f t="shared" si="98"/>
        <v>42838.514199999998</v>
      </c>
      <c r="W726" s="2"/>
    </row>
    <row r="727" spans="1:23">
      <c r="A727" s="66" t="s">
        <v>250</v>
      </c>
      <c r="B727" s="67" t="s">
        <v>168</v>
      </c>
      <c r="C727" s="70">
        <v>57857.072</v>
      </c>
      <c r="D727" s="69" t="s">
        <v>245</v>
      </c>
      <c r="E727" s="33">
        <f t="shared" si="95"/>
        <v>43758.456773105972</v>
      </c>
      <c r="F727" s="1">
        <f t="shared" si="96"/>
        <v>43758.5</v>
      </c>
      <c r="G727" s="1">
        <f t="shared" si="92"/>
        <v>-5.0454208030714653E-3</v>
      </c>
      <c r="H727" s="34"/>
      <c r="K727" s="1">
        <f t="shared" si="94"/>
        <v>-5.0454208030714653E-3</v>
      </c>
      <c r="O727" s="1">
        <f t="shared" ca="1" si="97"/>
        <v>-4.6781213451134347E-3</v>
      </c>
      <c r="Q727" s="88">
        <f t="shared" si="98"/>
        <v>42838.572</v>
      </c>
      <c r="W727" s="2"/>
    </row>
    <row r="728" spans="1:23">
      <c r="A728" s="66" t="s">
        <v>250</v>
      </c>
      <c r="B728" s="67" t="s">
        <v>170</v>
      </c>
      <c r="C728" s="68">
        <v>57857.130599999997</v>
      </c>
      <c r="D728" s="69" t="s">
        <v>245</v>
      </c>
      <c r="E728" s="33">
        <f t="shared" si="95"/>
        <v>43758.958831524898</v>
      </c>
      <c r="F728" s="1">
        <f t="shared" si="96"/>
        <v>43759</v>
      </c>
      <c r="G728" s="1">
        <f t="shared" si="92"/>
        <v>-4.8051632038550451E-3</v>
      </c>
      <c r="H728" s="34"/>
      <c r="K728" s="1">
        <f t="shared" si="94"/>
        <v>-4.8051632038550451E-3</v>
      </c>
      <c r="O728" s="1">
        <f t="shared" ca="1" si="97"/>
        <v>-4.6781078166497833E-3</v>
      </c>
      <c r="Q728" s="88">
        <f t="shared" si="98"/>
        <v>42838.630599999997</v>
      </c>
      <c r="W728" s="2"/>
    </row>
    <row r="729" spans="1:23">
      <c r="A729" s="66" t="s">
        <v>250</v>
      </c>
      <c r="B729" s="67" t="s">
        <v>170</v>
      </c>
      <c r="C729" s="70">
        <v>57857.947999999997</v>
      </c>
      <c r="D729" s="69" t="s">
        <v>245</v>
      </c>
      <c r="E729" s="33">
        <f t="shared" si="95"/>
        <v>43765.961946740841</v>
      </c>
      <c r="F729" s="1">
        <f t="shared" si="96"/>
        <v>43766</v>
      </c>
      <c r="G729" s="1">
        <f t="shared" ref="G729:G760" si="99">+C729-(C$7+F729*C$8)</f>
        <v>-4.4415568045224063E-3</v>
      </c>
      <c r="H729" s="34"/>
      <c r="K729" s="1">
        <f t="shared" si="94"/>
        <v>-4.4415568045224063E-3</v>
      </c>
      <c r="O729" s="1">
        <f t="shared" ca="1" si="97"/>
        <v>-4.6779184181586636E-3</v>
      </c>
      <c r="Q729" s="88">
        <f t="shared" si="98"/>
        <v>42839.447999999997</v>
      </c>
      <c r="W729" s="2"/>
    </row>
    <row r="730" spans="1:23">
      <c r="A730" s="66" t="s">
        <v>250</v>
      </c>
      <c r="B730" s="67" t="s">
        <v>168</v>
      </c>
      <c r="C730" s="68">
        <v>57858.9401</v>
      </c>
      <c r="D730" s="69" t="s">
        <v>251</v>
      </c>
      <c r="E730" s="33">
        <f t="shared" si="95"/>
        <v>43774.461812908885</v>
      </c>
      <c r="F730" s="1">
        <f t="shared" si="96"/>
        <v>43774.5</v>
      </c>
      <c r="G730" s="1">
        <f t="shared" si="99"/>
        <v>-4.4571776015800424E-3</v>
      </c>
      <c r="H730" s="34"/>
      <c r="K730" s="1">
        <f t="shared" si="94"/>
        <v>-4.4571776015800424E-3</v>
      </c>
      <c r="O730" s="1">
        <f t="shared" ca="1" si="97"/>
        <v>-4.6776884342765897E-3</v>
      </c>
      <c r="Q730" s="88">
        <f t="shared" si="98"/>
        <v>42840.4401</v>
      </c>
      <c r="W730" s="2"/>
    </row>
    <row r="731" spans="1:23">
      <c r="A731" s="66" t="s">
        <v>250</v>
      </c>
      <c r="B731" s="67" t="s">
        <v>170</v>
      </c>
      <c r="C731" s="68">
        <v>57858.998200000002</v>
      </c>
      <c r="D731" s="69" t="s">
        <v>245</v>
      </c>
      <c r="E731" s="33">
        <f t="shared" si="95"/>
        <v>43774.959587552949</v>
      </c>
      <c r="F731" s="1">
        <f t="shared" si="96"/>
        <v>43775</v>
      </c>
      <c r="G731" s="1">
        <f t="shared" si="99"/>
        <v>-4.7169199970085174E-3</v>
      </c>
      <c r="H731" s="34"/>
      <c r="K731" s="1">
        <f t="shared" si="94"/>
        <v>-4.7169199970085174E-3</v>
      </c>
      <c r="O731" s="1">
        <f t="shared" ca="1" si="97"/>
        <v>-4.6776749058129383E-3</v>
      </c>
      <c r="Q731" s="88">
        <f t="shared" si="98"/>
        <v>42840.498200000002</v>
      </c>
      <c r="W731" s="2"/>
    </row>
    <row r="732" spans="1:23">
      <c r="A732" s="66" t="s">
        <v>250</v>
      </c>
      <c r="B732" s="67" t="s">
        <v>170</v>
      </c>
      <c r="C732" s="68">
        <v>57858.998299999999</v>
      </c>
      <c r="D732" s="69" t="s">
        <v>251</v>
      </c>
      <c r="E732" s="33">
        <f t="shared" si="95"/>
        <v>43774.960444307908</v>
      </c>
      <c r="F732" s="1">
        <f t="shared" si="96"/>
        <v>43775</v>
      </c>
      <c r="G732" s="1">
        <f t="shared" si="99"/>
        <v>-4.6169199995347299E-3</v>
      </c>
      <c r="H732" s="34"/>
      <c r="K732" s="1">
        <f t="shared" si="94"/>
        <v>-4.6169199995347299E-3</v>
      </c>
      <c r="O732" s="1">
        <f t="shared" ca="1" si="97"/>
        <v>-4.6776749058129383E-3</v>
      </c>
      <c r="Q732" s="88">
        <f t="shared" si="98"/>
        <v>42840.498299999999</v>
      </c>
      <c r="W732" s="2"/>
    </row>
    <row r="733" spans="1:23">
      <c r="A733" s="66" t="s">
        <v>250</v>
      </c>
      <c r="B733" s="67" t="s">
        <v>170</v>
      </c>
      <c r="C733" s="68">
        <v>57858.998500000002</v>
      </c>
      <c r="D733" s="69" t="s">
        <v>252</v>
      </c>
      <c r="E733" s="33">
        <f t="shared" si="95"/>
        <v>43774.962157817892</v>
      </c>
      <c r="F733" s="1">
        <f t="shared" si="96"/>
        <v>43775</v>
      </c>
      <c r="G733" s="1">
        <f t="shared" si="99"/>
        <v>-4.4169199973111972E-3</v>
      </c>
      <c r="H733" s="34"/>
      <c r="K733" s="1">
        <f t="shared" si="94"/>
        <v>-4.4169199973111972E-3</v>
      </c>
      <c r="O733" s="1">
        <f t="shared" ca="1" si="97"/>
        <v>-4.6776749058129383E-3</v>
      </c>
      <c r="Q733" s="88">
        <f t="shared" si="98"/>
        <v>42840.498500000002</v>
      </c>
      <c r="W733" s="2"/>
    </row>
    <row r="734" spans="1:23">
      <c r="A734" s="71" t="s">
        <v>254</v>
      </c>
      <c r="B734" s="72" t="s">
        <v>170</v>
      </c>
      <c r="C734" s="73">
        <v>57878.373639999889</v>
      </c>
      <c r="D734" s="73">
        <v>0</v>
      </c>
      <c r="E734" s="33">
        <f t="shared" si="95"/>
        <v>43940.959634872277</v>
      </c>
      <c r="F734" s="1">
        <f t="shared" si="96"/>
        <v>43941</v>
      </c>
      <c r="G734" s="1">
        <f t="shared" si="99"/>
        <v>-4.7113969121710397E-3</v>
      </c>
      <c r="H734" s="34"/>
      <c r="K734" s="1">
        <f t="shared" si="94"/>
        <v>-4.7113969121710397E-3</v>
      </c>
      <c r="O734" s="1">
        <f t="shared" ca="1" si="97"/>
        <v>-4.6731834558806692E-3</v>
      </c>
      <c r="Q734" s="88">
        <f t="shared" si="98"/>
        <v>42859.873639999889</v>
      </c>
      <c r="W734" s="2"/>
    </row>
    <row r="735" spans="1:23">
      <c r="A735" s="95" t="s">
        <v>99</v>
      </c>
      <c r="C735" s="100">
        <v>58165.504029629628</v>
      </c>
      <c r="D735" s="100">
        <v>1.0000000000000001E-5</v>
      </c>
      <c r="E735" s="33">
        <f t="shared" si="95"/>
        <v>46400.963550428794</v>
      </c>
      <c r="F735" s="1">
        <f t="shared" si="96"/>
        <v>46401</v>
      </c>
      <c r="G735" s="1">
        <f t="shared" si="99"/>
        <v>-4.254375169693958E-3</v>
      </c>
      <c r="H735" s="34"/>
      <c r="M735" s="1">
        <f>+G735</f>
        <v>-4.254375169693958E-3</v>
      </c>
      <c r="O735" s="1">
        <f t="shared" ca="1" si="97"/>
        <v>-4.606623414715726E-3</v>
      </c>
      <c r="Q735" s="88">
        <f t="shared" si="98"/>
        <v>43147.004029629628</v>
      </c>
    </row>
    <row r="736" spans="1:23">
      <c r="A736" s="71" t="s">
        <v>254</v>
      </c>
      <c r="B736" s="72" t="s">
        <v>170</v>
      </c>
      <c r="C736" s="73">
        <v>58186.513050000183</v>
      </c>
      <c r="D736" s="73">
        <v>0</v>
      </c>
      <c r="E736" s="33">
        <f t="shared" si="95"/>
        <v>46580.95937894495</v>
      </c>
      <c r="F736" s="1">
        <f t="shared" si="96"/>
        <v>46581</v>
      </c>
      <c r="G736" s="1">
        <f t="shared" si="99"/>
        <v>-4.7412686180905439E-3</v>
      </c>
      <c r="H736" s="34"/>
      <c r="K736" s="1">
        <f>+G736</f>
        <v>-4.7412686180905439E-3</v>
      </c>
      <c r="O736" s="1">
        <f t="shared" ca="1" si="97"/>
        <v>-4.6017531678012183E-3</v>
      </c>
      <c r="Q736" s="88">
        <f t="shared" si="98"/>
        <v>43168.013050000183</v>
      </c>
      <c r="W736" s="2"/>
    </row>
    <row r="737" spans="1:23">
      <c r="A737" s="95" t="s">
        <v>99</v>
      </c>
      <c r="C737" s="100">
        <v>58196.551419629628</v>
      </c>
      <c r="D737" s="100">
        <v>2.0000000000000002E-5</v>
      </c>
      <c r="E737" s="33">
        <f t="shared" si="95"/>
        <v>46666.96361077176</v>
      </c>
      <c r="F737" s="1">
        <f t="shared" si="96"/>
        <v>46667</v>
      </c>
      <c r="G737" s="1">
        <f t="shared" si="99"/>
        <v>-4.2473319699638523E-3</v>
      </c>
      <c r="H737" s="34"/>
      <c r="M737" s="1">
        <f>+G737</f>
        <v>-4.2473319699638523E-3</v>
      </c>
      <c r="O737" s="1">
        <f t="shared" ca="1" si="97"/>
        <v>-4.5994262720531753E-3</v>
      </c>
      <c r="Q737" s="88">
        <f t="shared" si="98"/>
        <v>43178.051419629628</v>
      </c>
    </row>
    <row r="738" spans="1:23">
      <c r="A738" s="56" t="s">
        <v>253</v>
      </c>
      <c r="B738" s="57" t="s">
        <v>168</v>
      </c>
      <c r="C738" s="56">
        <v>58199.994099999778</v>
      </c>
      <c r="D738" s="56" t="s">
        <v>130</v>
      </c>
      <c r="E738" s="33">
        <f t="shared" si="95"/>
        <v>46696.458946328188</v>
      </c>
      <c r="F738" s="1">
        <f t="shared" si="96"/>
        <v>46696.5</v>
      </c>
      <c r="G738" s="1">
        <f t="shared" si="99"/>
        <v>-4.791763421962969E-3</v>
      </c>
      <c r="H738" s="34"/>
      <c r="K738" s="1">
        <f t="shared" ref="K738:K757" si="100">+G738</f>
        <v>-4.791763421962969E-3</v>
      </c>
      <c r="O738" s="1">
        <f t="shared" ca="1" si="97"/>
        <v>-4.5986280926977423E-3</v>
      </c>
      <c r="Q738" s="88">
        <f t="shared" si="98"/>
        <v>43181.494099999778</v>
      </c>
      <c r="W738" s="2"/>
    </row>
    <row r="739" spans="1:23">
      <c r="A739" s="56" t="s">
        <v>253</v>
      </c>
      <c r="B739" s="57" t="s">
        <v>170</v>
      </c>
      <c r="C739" s="56">
        <v>58200.052699999884</v>
      </c>
      <c r="D739" s="56" t="s">
        <v>130</v>
      </c>
      <c r="E739" s="33">
        <f t="shared" si="95"/>
        <v>46696.961004748053</v>
      </c>
      <c r="F739" s="1">
        <f t="shared" si="96"/>
        <v>46697</v>
      </c>
      <c r="G739" s="1">
        <f t="shared" si="99"/>
        <v>-4.5515057136071846E-3</v>
      </c>
      <c r="H739" s="34"/>
      <c r="K739" s="1">
        <f t="shared" si="100"/>
        <v>-4.5515057136071846E-3</v>
      </c>
      <c r="O739" s="1">
        <f t="shared" ca="1" si="97"/>
        <v>-4.5986145642340909E-3</v>
      </c>
      <c r="Q739" s="88">
        <f t="shared" si="98"/>
        <v>43181.552699999884</v>
      </c>
      <c r="W739" s="2"/>
    </row>
    <row r="740" spans="1:23">
      <c r="A740" s="56" t="s">
        <v>253</v>
      </c>
      <c r="B740" s="57" t="s">
        <v>168</v>
      </c>
      <c r="C740" s="56">
        <v>58200.110799999908</v>
      </c>
      <c r="D740" s="56" t="s">
        <v>130</v>
      </c>
      <c r="E740" s="33">
        <f t="shared" si="95"/>
        <v>46697.458779392306</v>
      </c>
      <c r="F740" s="1">
        <f t="shared" si="96"/>
        <v>46697.5</v>
      </c>
      <c r="G740" s="1">
        <f t="shared" si="99"/>
        <v>-4.8112480944837444E-3</v>
      </c>
      <c r="H740" s="34"/>
      <c r="K740" s="1">
        <f t="shared" si="100"/>
        <v>-4.8112480944837444E-3</v>
      </c>
      <c r="O740" s="1">
        <f t="shared" ca="1" si="97"/>
        <v>-4.5986010357704395E-3</v>
      </c>
      <c r="Q740" s="88">
        <f t="shared" si="98"/>
        <v>43181.610799999908</v>
      </c>
      <c r="W740" s="2"/>
    </row>
    <row r="741" spans="1:23">
      <c r="A741" s="56" t="s">
        <v>253</v>
      </c>
      <c r="B741" s="57" t="s">
        <v>170</v>
      </c>
      <c r="C741" s="56">
        <v>58200.169300000183</v>
      </c>
      <c r="D741" s="56" t="s">
        <v>130</v>
      </c>
      <c r="E741" s="33">
        <f t="shared" si="95"/>
        <v>46697.959981058644</v>
      </c>
      <c r="F741" s="1">
        <f t="shared" si="96"/>
        <v>46698</v>
      </c>
      <c r="G741" s="1">
        <f t="shared" si="99"/>
        <v>-4.6709902162547223E-3</v>
      </c>
      <c r="H741" s="34"/>
      <c r="K741" s="1">
        <f t="shared" si="100"/>
        <v>-4.6709902162547223E-3</v>
      </c>
      <c r="O741" s="1">
        <f t="shared" ca="1" si="97"/>
        <v>-4.5985875073067881E-3</v>
      </c>
      <c r="Q741" s="88">
        <f t="shared" si="98"/>
        <v>43181.669300000183</v>
      </c>
      <c r="W741" s="2"/>
    </row>
    <row r="742" spans="1:23">
      <c r="A742" s="56" t="s">
        <v>253</v>
      </c>
      <c r="B742" s="57" t="s">
        <v>168</v>
      </c>
      <c r="C742" s="56">
        <v>58200.227700000163</v>
      </c>
      <c r="D742" s="56" t="s">
        <v>130</v>
      </c>
      <c r="E742" s="33">
        <f t="shared" si="95"/>
        <v>46698.460325967462</v>
      </c>
      <c r="F742" s="1">
        <f t="shared" si="96"/>
        <v>46698.5</v>
      </c>
      <c r="G742" s="1">
        <f t="shared" si="99"/>
        <v>-4.6307326410897076E-3</v>
      </c>
      <c r="H742" s="34"/>
      <c r="K742" s="1">
        <f t="shared" si="100"/>
        <v>-4.6307326410897076E-3</v>
      </c>
      <c r="O742" s="1">
        <f t="shared" ca="1" si="97"/>
        <v>-4.5985739788431367E-3</v>
      </c>
      <c r="Q742" s="88">
        <f t="shared" si="98"/>
        <v>43181.727700000163</v>
      </c>
      <c r="W742" s="2"/>
    </row>
    <row r="743" spans="1:23">
      <c r="A743" s="56" t="s">
        <v>253</v>
      </c>
      <c r="B743" s="57" t="s">
        <v>170</v>
      </c>
      <c r="C743" s="56">
        <v>58200.286100000143</v>
      </c>
      <c r="D743" s="56" t="s">
        <v>130</v>
      </c>
      <c r="E743" s="33">
        <f t="shared" si="95"/>
        <v>46698.96067087628</v>
      </c>
      <c r="F743" s="1">
        <f t="shared" si="96"/>
        <v>46699</v>
      </c>
      <c r="G743" s="1">
        <f t="shared" si="99"/>
        <v>-4.5904750586487353E-3</v>
      </c>
      <c r="H743" s="34"/>
      <c r="K743" s="1">
        <f t="shared" si="100"/>
        <v>-4.5904750586487353E-3</v>
      </c>
      <c r="O743" s="1">
        <f t="shared" ca="1" si="97"/>
        <v>-4.5985604503794852E-3</v>
      </c>
      <c r="Q743" s="88">
        <f t="shared" si="98"/>
        <v>43181.786100000143</v>
      </c>
      <c r="W743" s="2"/>
    </row>
    <row r="744" spans="1:23">
      <c r="A744" s="71" t="s">
        <v>255</v>
      </c>
      <c r="B744" s="72" t="s">
        <v>170</v>
      </c>
      <c r="C744" s="73">
        <v>58946.006000000001</v>
      </c>
      <c r="D744" s="73" t="s">
        <v>252</v>
      </c>
      <c r="E744" s="33">
        <f t="shared" si="95"/>
        <v>53087.953059573483</v>
      </c>
      <c r="F744" s="1">
        <f t="shared" si="96"/>
        <v>53088</v>
      </c>
      <c r="G744" s="1">
        <f t="shared" si="99"/>
        <v>-5.4788623965578154E-3</v>
      </c>
      <c r="H744" s="34"/>
      <c r="K744" s="1">
        <f t="shared" si="100"/>
        <v>-5.4788623965578154E-3</v>
      </c>
      <c r="O744" s="1">
        <f t="shared" ca="1" si="97"/>
        <v>-4.4256937418417526E-3</v>
      </c>
      <c r="Q744" s="88">
        <f t="shared" si="98"/>
        <v>43927.506000000001</v>
      </c>
      <c r="W744" s="2"/>
    </row>
    <row r="745" spans="1:23">
      <c r="A745" s="71" t="s">
        <v>255</v>
      </c>
      <c r="B745" s="72" t="s">
        <v>170</v>
      </c>
      <c r="C745" s="73">
        <v>58946.006999999998</v>
      </c>
      <c r="D745" s="73" t="s">
        <v>245</v>
      </c>
      <c r="E745" s="33">
        <f t="shared" si="95"/>
        <v>53087.961627123266</v>
      </c>
      <c r="F745" s="1">
        <f t="shared" si="96"/>
        <v>53088</v>
      </c>
      <c r="G745" s="1">
        <f t="shared" si="99"/>
        <v>-4.4788623999920674E-3</v>
      </c>
      <c r="H745" s="34"/>
      <c r="K745" s="1">
        <f t="shared" si="100"/>
        <v>-4.4788623999920674E-3</v>
      </c>
      <c r="O745" s="1">
        <f t="shared" ca="1" si="97"/>
        <v>-4.4256937418417526E-3</v>
      </c>
      <c r="Q745" s="88">
        <f t="shared" si="98"/>
        <v>43927.506999999998</v>
      </c>
      <c r="W745" s="2"/>
    </row>
    <row r="746" spans="1:23">
      <c r="A746" s="71" t="s">
        <v>255</v>
      </c>
      <c r="B746" s="72" t="s">
        <v>170</v>
      </c>
      <c r="C746" s="73">
        <v>58946.006999999998</v>
      </c>
      <c r="D746" s="73" t="s">
        <v>251</v>
      </c>
      <c r="E746" s="33">
        <f t="shared" si="95"/>
        <v>53087.961627123266</v>
      </c>
      <c r="F746" s="1">
        <f t="shared" si="96"/>
        <v>53088</v>
      </c>
      <c r="G746" s="1">
        <f t="shared" si="99"/>
        <v>-4.4788623999920674E-3</v>
      </c>
      <c r="H746" s="34"/>
      <c r="K746" s="1">
        <f t="shared" si="100"/>
        <v>-4.4788623999920674E-3</v>
      </c>
      <c r="O746" s="1">
        <f t="shared" ca="1" si="97"/>
        <v>-4.4256937418417526E-3</v>
      </c>
      <c r="Q746" s="88">
        <f t="shared" si="98"/>
        <v>43927.506999999998</v>
      </c>
      <c r="W746" s="2"/>
    </row>
    <row r="747" spans="1:23">
      <c r="A747" s="71" t="s">
        <v>255</v>
      </c>
      <c r="B747" s="72" t="s">
        <v>168</v>
      </c>
      <c r="C747" s="73">
        <v>58946.065000000002</v>
      </c>
      <c r="D747" s="73" t="s">
        <v>252</v>
      </c>
      <c r="E747" s="33">
        <f t="shared" si="95"/>
        <v>53088.45854501237</v>
      </c>
      <c r="F747" s="1">
        <f t="shared" si="96"/>
        <v>53088.5</v>
      </c>
      <c r="G747" s="1">
        <f t="shared" si="99"/>
        <v>-4.8386048001702875E-3</v>
      </c>
      <c r="H747" s="34"/>
      <c r="K747" s="1">
        <f t="shared" si="100"/>
        <v>-4.8386048001702875E-3</v>
      </c>
      <c r="O747" s="1">
        <f t="shared" ca="1" si="97"/>
        <v>-4.4256802133781012E-3</v>
      </c>
      <c r="Q747" s="88">
        <f t="shared" si="98"/>
        <v>43927.565000000002</v>
      </c>
      <c r="W747" s="2"/>
    </row>
    <row r="748" spans="1:23">
      <c r="A748" s="71" t="s">
        <v>255</v>
      </c>
      <c r="B748" s="72" t="s">
        <v>168</v>
      </c>
      <c r="C748" s="73">
        <v>58946.065000000002</v>
      </c>
      <c r="D748" s="73" t="s">
        <v>245</v>
      </c>
      <c r="E748" s="33">
        <f t="shared" si="95"/>
        <v>53088.45854501237</v>
      </c>
      <c r="F748" s="1">
        <f t="shared" si="96"/>
        <v>53088.5</v>
      </c>
      <c r="G748" s="1">
        <f t="shared" si="99"/>
        <v>-4.8386048001702875E-3</v>
      </c>
      <c r="H748" s="34"/>
      <c r="K748" s="1">
        <f t="shared" si="100"/>
        <v>-4.8386048001702875E-3</v>
      </c>
      <c r="O748" s="1">
        <f t="shared" ca="1" si="97"/>
        <v>-4.4256802133781012E-3</v>
      </c>
      <c r="Q748" s="88">
        <f t="shared" si="98"/>
        <v>43927.565000000002</v>
      </c>
      <c r="W748" s="2"/>
    </row>
    <row r="749" spans="1:23">
      <c r="A749" s="71" t="s">
        <v>255</v>
      </c>
      <c r="B749" s="72" t="s">
        <v>168</v>
      </c>
      <c r="C749" s="73">
        <v>58946.067000000003</v>
      </c>
      <c r="D749" s="73" t="s">
        <v>251</v>
      </c>
      <c r="E749" s="33">
        <f t="shared" si="95"/>
        <v>53088.475680111995</v>
      </c>
      <c r="F749" s="1">
        <f t="shared" si="96"/>
        <v>53088.5</v>
      </c>
      <c r="G749" s="1">
        <f t="shared" si="99"/>
        <v>-2.8386047997628339E-3</v>
      </c>
      <c r="H749" s="34"/>
      <c r="K749" s="1">
        <f t="shared" si="100"/>
        <v>-2.8386047997628339E-3</v>
      </c>
      <c r="O749" s="1">
        <f t="shared" ca="1" si="97"/>
        <v>-4.4256802133781012E-3</v>
      </c>
      <c r="Q749" s="88">
        <f t="shared" si="98"/>
        <v>43927.567000000003</v>
      </c>
      <c r="W749" s="2"/>
    </row>
    <row r="750" spans="1:23">
      <c r="A750" s="123" t="s">
        <v>1886</v>
      </c>
      <c r="B750" s="124" t="s">
        <v>170</v>
      </c>
      <c r="C750" s="125">
        <v>59323.94299999997</v>
      </c>
      <c r="D750" s="123" t="s">
        <v>308</v>
      </c>
      <c r="E750" s="33">
        <f t="shared" si="95"/>
        <v>56325.947132693043</v>
      </c>
      <c r="F750" s="1">
        <f t="shared" si="96"/>
        <v>56326</v>
      </c>
      <c r="G750" s="1">
        <f t="shared" si="99"/>
        <v>-6.1706448323093355E-3</v>
      </c>
      <c r="H750" s="34"/>
      <c r="K750" s="1">
        <f t="shared" si="100"/>
        <v>-6.1706448323093355E-3</v>
      </c>
      <c r="O750" s="1">
        <f t="shared" ca="1" si="97"/>
        <v>-4.3380834112352129E-3</v>
      </c>
      <c r="Q750" s="88">
        <f t="shared" si="98"/>
        <v>44305.44299999997</v>
      </c>
    </row>
    <row r="751" spans="1:23">
      <c r="A751" s="123" t="s">
        <v>1886</v>
      </c>
      <c r="B751" s="124" t="s">
        <v>170</v>
      </c>
      <c r="C751" s="125">
        <v>59323.944000000134</v>
      </c>
      <c r="D751" s="123" t="s">
        <v>252</v>
      </c>
      <c r="E751" s="33">
        <f t="shared" si="95"/>
        <v>56325.95570024426</v>
      </c>
      <c r="F751" s="1">
        <f t="shared" si="96"/>
        <v>56326</v>
      </c>
      <c r="G751" s="1">
        <f t="shared" si="99"/>
        <v>-5.1706446683965623E-3</v>
      </c>
      <c r="H751" s="34"/>
      <c r="K751" s="1">
        <f t="shared" si="100"/>
        <v>-5.1706446683965623E-3</v>
      </c>
      <c r="O751" s="1">
        <f t="shared" ca="1" si="97"/>
        <v>-4.3380834112352129E-3</v>
      </c>
      <c r="Q751" s="88">
        <f t="shared" si="98"/>
        <v>44305.444000000134</v>
      </c>
    </row>
    <row r="752" spans="1:23">
      <c r="A752" s="123" t="s">
        <v>1886</v>
      </c>
      <c r="B752" s="124" t="s">
        <v>170</v>
      </c>
      <c r="C752" s="125">
        <v>59323.944000000134</v>
      </c>
      <c r="D752" s="123" t="s">
        <v>1888</v>
      </c>
      <c r="E752" s="33">
        <f t="shared" si="95"/>
        <v>56325.95570024426</v>
      </c>
      <c r="F752" s="1">
        <f t="shared" si="96"/>
        <v>56326</v>
      </c>
      <c r="G752" s="1">
        <f t="shared" si="99"/>
        <v>-5.1706446683965623E-3</v>
      </c>
      <c r="H752" s="34"/>
      <c r="K752" s="1">
        <f t="shared" si="100"/>
        <v>-5.1706446683965623E-3</v>
      </c>
      <c r="O752" s="1">
        <f t="shared" ca="1" si="97"/>
        <v>-4.3380834112352129E-3</v>
      </c>
      <c r="Q752" s="88">
        <f t="shared" si="98"/>
        <v>44305.444000000134</v>
      </c>
    </row>
    <row r="753" spans="1:17">
      <c r="A753" s="123" t="s">
        <v>1886</v>
      </c>
      <c r="B753" s="124" t="s">
        <v>170</v>
      </c>
      <c r="C753" s="125">
        <v>59564.269799999893</v>
      </c>
      <c r="D753" s="123" t="s">
        <v>245</v>
      </c>
      <c r="E753" s="33">
        <f t="shared" si="95"/>
        <v>58384.958962737743</v>
      </c>
      <c r="F753" s="1">
        <f t="shared" si="96"/>
        <v>58385</v>
      </c>
      <c r="G753" s="1">
        <f t="shared" si="99"/>
        <v>-4.789848106156569E-3</v>
      </c>
      <c r="H753" s="34"/>
      <c r="K753" s="1">
        <f t="shared" si="100"/>
        <v>-4.789848106156569E-3</v>
      </c>
      <c r="O753" s="1">
        <f t="shared" ca="1" si="97"/>
        <v>-4.2823731979187013E-3</v>
      </c>
      <c r="Q753" s="88">
        <f t="shared" si="98"/>
        <v>44545.769799999893</v>
      </c>
    </row>
    <row r="754" spans="1:17">
      <c r="A754" s="123" t="s">
        <v>1886</v>
      </c>
      <c r="B754" s="124" t="s">
        <v>170</v>
      </c>
      <c r="C754" s="125">
        <v>59564.328300000168</v>
      </c>
      <c r="D754" s="123" t="s">
        <v>245</v>
      </c>
      <c r="E754" s="33">
        <f t="shared" si="95"/>
        <v>58385.460164404081</v>
      </c>
      <c r="F754" s="1">
        <f t="shared" si="96"/>
        <v>58385.5</v>
      </c>
      <c r="G754" s="1">
        <f t="shared" si="99"/>
        <v>-4.6495902352035046E-3</v>
      </c>
      <c r="H754" s="34"/>
      <c r="K754" s="1">
        <f t="shared" si="100"/>
        <v>-4.6495902352035046E-3</v>
      </c>
      <c r="O754" s="1">
        <f t="shared" ca="1" si="97"/>
        <v>-4.2823596694550499E-3</v>
      </c>
      <c r="Q754" s="88">
        <f t="shared" si="98"/>
        <v>44545.828300000168</v>
      </c>
    </row>
    <row r="755" spans="1:17">
      <c r="A755" s="87" t="s">
        <v>89</v>
      </c>
      <c r="B755" s="2" t="s">
        <v>170</v>
      </c>
      <c r="C755" s="86">
        <v>59601.970300000001</v>
      </c>
      <c r="D755" s="40">
        <v>1E-4</v>
      </c>
      <c r="E755" s="33">
        <f t="shared" si="95"/>
        <v>58707.959874408218</v>
      </c>
      <c r="F755" s="1">
        <f t="shared" si="96"/>
        <v>58708</v>
      </c>
      <c r="G755" s="1">
        <f t="shared" si="99"/>
        <v>-4.6834383974783123E-3</v>
      </c>
      <c r="H755" s="34"/>
      <c r="K755" s="1">
        <f t="shared" si="100"/>
        <v>-4.6834383974783123E-3</v>
      </c>
      <c r="O755" s="1">
        <f t="shared" ca="1" si="97"/>
        <v>-4.2736338103998893E-3</v>
      </c>
      <c r="Q755" s="88">
        <f t="shared" si="98"/>
        <v>44583.470300000001</v>
      </c>
    </row>
    <row r="756" spans="1:17">
      <c r="A756" s="87" t="s">
        <v>89</v>
      </c>
      <c r="B756" s="2" t="s">
        <v>168</v>
      </c>
      <c r="C756" s="86">
        <v>59602.028700000003</v>
      </c>
      <c r="D756" s="40">
        <v>2.0000000000000001E-4</v>
      </c>
      <c r="E756" s="33">
        <f t="shared" si="95"/>
        <v>58708.460219317225</v>
      </c>
      <c r="F756" s="1">
        <f t="shared" si="96"/>
        <v>58708.5</v>
      </c>
      <c r="G756" s="1">
        <f t="shared" si="99"/>
        <v>-4.6431808004854247E-3</v>
      </c>
      <c r="H756" s="34"/>
      <c r="K756" s="1">
        <f t="shared" si="100"/>
        <v>-4.6431808004854247E-3</v>
      </c>
      <c r="O756" s="1">
        <f t="shared" ca="1" si="97"/>
        <v>-4.2736202819362379E-3</v>
      </c>
      <c r="Q756" s="88">
        <f t="shared" si="98"/>
        <v>44583.528700000003</v>
      </c>
    </row>
    <row r="757" spans="1:17">
      <c r="A757" s="123" t="s">
        <v>1887</v>
      </c>
      <c r="B757" s="124" t="s">
        <v>168</v>
      </c>
      <c r="C757" s="125">
        <v>59642.468099999998</v>
      </c>
      <c r="D757" s="123">
        <v>1E-4</v>
      </c>
      <c r="E757" s="33">
        <f t="shared" si="95"/>
        <v>59054.926793165534</v>
      </c>
      <c r="F757" s="1">
        <f t="shared" si="96"/>
        <v>59055</v>
      </c>
      <c r="G757" s="1">
        <f t="shared" si="99"/>
        <v>-8.5446640005102381E-3</v>
      </c>
      <c r="H757" s="34"/>
      <c r="K757" s="1">
        <f t="shared" si="100"/>
        <v>-8.5446640005102381E-3</v>
      </c>
      <c r="O757" s="1">
        <f t="shared" ca="1" si="97"/>
        <v>-4.2642450566258098E-3</v>
      </c>
      <c r="Q757" s="88">
        <f t="shared" si="98"/>
        <v>44623.968099999998</v>
      </c>
    </row>
  </sheetData>
  <sheetProtection selectLockedCells="1" selectUnlockedCells="1"/>
  <sortState xmlns:xlrd2="http://schemas.microsoft.com/office/spreadsheetml/2017/richdata2" ref="A21:U757">
    <sortCondition ref="C21:C757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22"/>
  <sheetViews>
    <sheetView workbookViewId="0">
      <pane xSplit="14" ySplit="22" topLeftCell="O694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6" ht="20.25">
      <c r="A1" s="4" t="s">
        <v>126</v>
      </c>
    </row>
    <row r="2" spans="1:6">
      <c r="A2" s="1" t="s">
        <v>127</v>
      </c>
      <c r="B2" s="5" t="s">
        <v>128</v>
      </c>
      <c r="C2" s="6"/>
    </row>
    <row r="3" spans="1:6">
      <c r="C3" s="7"/>
    </row>
    <row r="4" spans="1:6">
      <c r="A4" s="8" t="s">
        <v>129</v>
      </c>
      <c r="C4" s="9" t="s">
        <v>130</v>
      </c>
      <c r="D4" s="10" t="s">
        <v>130</v>
      </c>
    </row>
    <row r="5" spans="1:6">
      <c r="A5" s="11" t="s">
        <v>131</v>
      </c>
      <c r="B5"/>
      <c r="C5" s="12">
        <v>-9.5</v>
      </c>
      <c r="D5" t="s">
        <v>132</v>
      </c>
    </row>
    <row r="6" spans="1:6">
      <c r="A6" s="8" t="s">
        <v>133</v>
      </c>
    </row>
    <row r="7" spans="1:6">
      <c r="A7" s="1" t="s">
        <v>134</v>
      </c>
      <c r="C7" s="13">
        <v>45730.556074</v>
      </c>
      <c r="D7" s="14" t="s">
        <v>135</v>
      </c>
    </row>
    <row r="8" spans="1:6">
      <c r="A8" s="1" t="s">
        <v>136</v>
      </c>
      <c r="C8" s="13">
        <v>0.1167196311</v>
      </c>
      <c r="D8" s="14">
        <v>3390</v>
      </c>
    </row>
    <row r="9" spans="1:6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6">
      <c r="A10"/>
      <c r="B10"/>
      <c r="C10" s="19" t="s">
        <v>138</v>
      </c>
      <c r="D10" s="19" t="s">
        <v>139</v>
      </c>
      <c r="E10"/>
    </row>
    <row r="11" spans="1:6">
      <c r="A11" t="s">
        <v>140</v>
      </c>
      <c r="B11"/>
      <c r="C11" s="20">
        <f ca="1">INTERCEPT(INDIRECT($D$9):G953,INDIRECT($C$9):F953)</f>
        <v>9.842840231500654E-4</v>
      </c>
      <c r="D11" s="2"/>
      <c r="E11"/>
    </row>
    <row r="12" spans="1:6">
      <c r="A12" t="s">
        <v>141</v>
      </c>
      <c r="B12"/>
      <c r="C12" s="20">
        <f ca="1">SLOPE(INDIRECT($D$9):G953,INDIRECT($C$9):F953)</f>
        <v>-1.2015689181699375E-7</v>
      </c>
      <c r="D12" s="2"/>
      <c r="E12"/>
    </row>
    <row r="13" spans="1:6">
      <c r="A13" t="s">
        <v>142</v>
      </c>
      <c r="B13"/>
      <c r="C13" s="2" t="s">
        <v>130</v>
      </c>
    </row>
    <row r="14" spans="1:6">
      <c r="A14"/>
      <c r="B14"/>
      <c r="C14"/>
    </row>
    <row r="15" spans="1:6">
      <c r="A15" s="21" t="s">
        <v>143</v>
      </c>
      <c r="B15"/>
      <c r="C15" s="22">
        <f ca="1">(C7+C11)+(C8+C12)*INT(MAX(F21:F3494))</f>
        <v>59642.472287104029</v>
      </c>
      <c r="E15" s="15" t="s">
        <v>144</v>
      </c>
      <c r="F15" s="12">
        <v>1</v>
      </c>
    </row>
    <row r="16" spans="1:6">
      <c r="A16" s="21" t="s">
        <v>145</v>
      </c>
      <c r="B16"/>
      <c r="C16" s="22">
        <f ca="1">+C8+C12</f>
        <v>0.11671951094310819</v>
      </c>
      <c r="E16" s="15" t="s">
        <v>146</v>
      </c>
      <c r="F16" s="20">
        <f ca="1">NOW()+15018.5+$C$5/24</f>
        <v>59971.486407986107</v>
      </c>
    </row>
    <row r="17" spans="1:23">
      <c r="A17" s="15" t="s">
        <v>147</v>
      </c>
      <c r="B17"/>
      <c r="C17">
        <f>COUNT(C21:C2152)</f>
        <v>689</v>
      </c>
      <c r="E17" s="15" t="s">
        <v>148</v>
      </c>
      <c r="F17" s="20">
        <f ca="1">ROUND(2*(F16-$C$7)/$C$8,0)/2+F15</f>
        <v>122010.5</v>
      </c>
    </row>
    <row r="18" spans="1:23">
      <c r="A18" s="21" t="s">
        <v>149</v>
      </c>
      <c r="B18"/>
      <c r="C18" s="23">
        <f ca="1">+C15</f>
        <v>59642.472287104029</v>
      </c>
      <c r="D18" s="24">
        <f ca="1">+C16</f>
        <v>0.11671951094310819</v>
      </c>
      <c r="E18" s="15" t="s">
        <v>150</v>
      </c>
      <c r="F18" s="18">
        <f ca="1">ROUND(2*(F16-$C$15)/$C$16,0)/2+F15</f>
        <v>2820</v>
      </c>
    </row>
    <row r="19" spans="1:23">
      <c r="E19" s="15" t="s">
        <v>151</v>
      </c>
      <c r="F19" s="25">
        <f ca="1">+$C$15+$C$16*F18-15018.5-$C$5/24</f>
        <v>44953.517141296928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120</v>
      </c>
      <c r="M20" s="27" t="s">
        <v>90</v>
      </c>
      <c r="N20" s="27" t="s">
        <v>91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 t="shared" ref="E21:E84" si="0">+(C21-C$7)/C$8</f>
        <v>25.498932544166173</v>
      </c>
      <c r="F21" s="1">
        <f t="shared" ref="F21:F84" si="1">ROUND(2*E21,0)/2</f>
        <v>25.5</v>
      </c>
      <c r="G21" s="1">
        <f t="shared" ref="G21:G52" si="2">+C21-(C$7+F21*C$8)</f>
        <v>-1.2459305435186252E-4</v>
      </c>
      <c r="H21" s="34"/>
      <c r="J21" s="1">
        <f>+G21</f>
        <v>-1.2459305435186252E-4</v>
      </c>
      <c r="O21" s="1">
        <f t="shared" ref="O21:O84" ca="1" si="3">+C$11+C$12*F21</f>
        <v>9.8122002240873208E-4</v>
      </c>
      <c r="Q21" s="88">
        <f t="shared" ref="Q21:Q84" si="4"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 t="shared" si="0"/>
        <v>34.499989093961119</v>
      </c>
      <c r="F22" s="1">
        <f t="shared" si="1"/>
        <v>34.5</v>
      </c>
      <c r="G22" s="1">
        <f t="shared" si="2"/>
        <v>-1.2729506124742329E-6</v>
      </c>
      <c r="H22" s="34"/>
      <c r="J22" s="1">
        <f>+G22</f>
        <v>-1.2729506124742329E-6</v>
      </c>
      <c r="O22" s="1">
        <f t="shared" ca="1" si="3"/>
        <v>9.8013861038237916E-4</v>
      </c>
      <c r="Q22" s="88">
        <f t="shared" si="4"/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 t="shared" si="0"/>
        <v>393.50043833372087</v>
      </c>
      <c r="F23" s="1">
        <f t="shared" si="1"/>
        <v>393.5</v>
      </c>
      <c r="G23" s="1">
        <f t="shared" si="2"/>
        <v>5.1162147428840399E-5</v>
      </c>
      <c r="H23" s="34"/>
      <c r="J23" s="1">
        <f>+G23</f>
        <v>5.1162147428840399E-5</v>
      </c>
      <c r="O23" s="1">
        <f t="shared" ca="1" si="3"/>
        <v>9.3700228622007838E-4</v>
      </c>
      <c r="Q23" s="88">
        <f t="shared" si="4"/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 t="shared" si="0"/>
        <v>4221.5008851240091</v>
      </c>
      <c r="F24" s="1">
        <f t="shared" si="1"/>
        <v>4221.5</v>
      </c>
      <c r="G24" s="1">
        <f t="shared" si="2"/>
        <v>1.0331135126762092E-4</v>
      </c>
      <c r="H24" s="34"/>
      <c r="J24" s="1">
        <f>+G24</f>
        <v>1.0331135126762092E-4</v>
      </c>
      <c r="O24" s="1">
        <f t="shared" ca="1" si="3"/>
        <v>4.7704170434462623E-4</v>
      </c>
      <c r="Q24" s="88">
        <f t="shared" si="4"/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 t="shared" si="0"/>
        <v>10072.015434942572</v>
      </c>
      <c r="F25" s="1">
        <f t="shared" si="1"/>
        <v>10072</v>
      </c>
      <c r="G25" s="1">
        <f t="shared" si="2"/>
        <v>1.8015608002315275E-3</v>
      </c>
      <c r="H25" s="34"/>
      <c r="K25" s="1">
        <f>+G25</f>
        <v>1.8015608002315275E-3</v>
      </c>
      <c r="O25" s="1">
        <f t="shared" ca="1" si="3"/>
        <v>-2.2593619123069571E-4</v>
      </c>
      <c r="Q25" s="88">
        <f t="shared" si="4"/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 t="shared" si="0"/>
        <v>16738.999923038635</v>
      </c>
      <c r="F26" s="1">
        <f t="shared" si="1"/>
        <v>16739</v>
      </c>
      <c r="G26" s="1">
        <f t="shared" si="2"/>
        <v>-8.9829045464284718E-6</v>
      </c>
      <c r="J26" s="1">
        <f t="shared" ref="J26:J72" si="5">+G26</f>
        <v>-8.9829045464284718E-6</v>
      </c>
      <c r="O26" s="1">
        <f t="shared" ca="1" si="3"/>
        <v>-1.0270221889745932E-3</v>
      </c>
      <c r="Q26" s="88">
        <f t="shared" si="4"/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 t="shared" si="0"/>
        <v>16763.99991637739</v>
      </c>
      <c r="F27" s="1">
        <f t="shared" si="1"/>
        <v>16764</v>
      </c>
      <c r="G27" s="1">
        <f t="shared" si="2"/>
        <v>-9.7603988251648843E-6</v>
      </c>
      <c r="J27" s="1">
        <f t="shared" si="5"/>
        <v>-9.7603988251648843E-6</v>
      </c>
      <c r="O27" s="1">
        <f t="shared" ca="1" si="3"/>
        <v>-1.0300261112700178E-3</v>
      </c>
      <c r="Q27" s="88">
        <f t="shared" si="4"/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 t="shared" si="0"/>
        <v>16772.999859147101</v>
      </c>
      <c r="F28" s="1">
        <f t="shared" si="1"/>
        <v>16773</v>
      </c>
      <c r="G28" s="1">
        <f t="shared" si="2"/>
        <v>-1.6440295439679176E-5</v>
      </c>
      <c r="J28" s="1">
        <f t="shared" si="5"/>
        <v>-1.6440295439679176E-5</v>
      </c>
      <c r="O28" s="1">
        <f t="shared" ca="1" si="3"/>
        <v>-1.0311075232963709E-3</v>
      </c>
      <c r="Q28" s="88">
        <f t="shared" si="4"/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 t="shared" si="0"/>
        <v>16780.999713080844</v>
      </c>
      <c r="F29" s="1">
        <f t="shared" si="1"/>
        <v>16781</v>
      </c>
      <c r="G29" s="1">
        <f t="shared" si="2"/>
        <v>-3.3489101042505354E-5</v>
      </c>
      <c r="J29" s="1">
        <f t="shared" si="5"/>
        <v>-3.3489101042505354E-5</v>
      </c>
      <c r="O29" s="1">
        <f t="shared" ca="1" si="3"/>
        <v>-1.0320687784309067E-3</v>
      </c>
      <c r="Q29" s="88">
        <f t="shared" si="4"/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 t="shared" si="0"/>
        <v>19174.000679308167</v>
      </c>
      <c r="F30" s="1">
        <f t="shared" si="1"/>
        <v>19174</v>
      </c>
      <c r="G30" s="1">
        <f t="shared" si="2"/>
        <v>7.9288598499260843E-5</v>
      </c>
      <c r="H30" s="34"/>
      <c r="J30" s="1">
        <f t="shared" si="5"/>
        <v>7.9288598499260843E-5</v>
      </c>
      <c r="O30" s="1">
        <f t="shared" ca="1" si="3"/>
        <v>-1.319604220548973E-3</v>
      </c>
      <c r="Q30" s="88">
        <f t="shared" si="4"/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 t="shared" si="0"/>
        <v>19174.001022009721</v>
      </c>
      <c r="F31" s="1">
        <f t="shared" si="1"/>
        <v>19174</v>
      </c>
      <c r="G31" s="1">
        <f t="shared" si="2"/>
        <v>1.1928859748877585E-4</v>
      </c>
      <c r="H31" s="34"/>
      <c r="J31" s="1">
        <f t="shared" si="5"/>
        <v>1.1928859748877585E-4</v>
      </c>
      <c r="O31" s="1">
        <f t="shared" ca="1" si="3"/>
        <v>-1.319604220548973E-3</v>
      </c>
      <c r="Q31" s="88">
        <f t="shared" si="4"/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 t="shared" si="0"/>
        <v>19208.000444065856</v>
      </c>
      <c r="F32" s="1">
        <f t="shared" si="1"/>
        <v>19208</v>
      </c>
      <c r="G32" s="1">
        <f t="shared" si="2"/>
        <v>5.1831200835295022E-5</v>
      </c>
      <c r="H32" s="34"/>
      <c r="J32" s="1">
        <f t="shared" si="5"/>
        <v>5.1831200835295022E-5</v>
      </c>
      <c r="O32" s="1">
        <f t="shared" ca="1" si="3"/>
        <v>-1.3236895548707508E-3</v>
      </c>
      <c r="Q32" s="88">
        <f t="shared" si="4"/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 t="shared" si="0"/>
        <v>19208.000615416633</v>
      </c>
      <c r="F33" s="1">
        <f t="shared" si="1"/>
        <v>19208</v>
      </c>
      <c r="G33" s="1">
        <f t="shared" si="2"/>
        <v>7.1831200330052525E-5</v>
      </c>
      <c r="H33" s="34"/>
      <c r="J33" s="1">
        <f t="shared" si="5"/>
        <v>7.1831200330052525E-5</v>
      </c>
      <c r="O33" s="1">
        <f t="shared" ca="1" si="3"/>
        <v>-1.3236895548707508E-3</v>
      </c>
      <c r="Q33" s="88">
        <f t="shared" si="4"/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 t="shared" si="0"/>
        <v>21736.001065890945</v>
      </c>
      <c r="F34" s="1">
        <f t="shared" si="1"/>
        <v>21736</v>
      </c>
      <c r="G34" s="1">
        <f t="shared" si="2"/>
        <v>1.2441039871191606E-4</v>
      </c>
      <c r="H34" s="34"/>
      <c r="J34" s="1">
        <f t="shared" si="5"/>
        <v>1.2441039871191606E-4</v>
      </c>
      <c r="O34" s="1">
        <f t="shared" ca="1" si="3"/>
        <v>-1.6274461773841107E-3</v>
      </c>
      <c r="Q34" s="88">
        <f t="shared" si="4"/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 t="shared" si="0"/>
        <v>21970.001120060089</v>
      </c>
      <c r="F35" s="1">
        <f t="shared" si="1"/>
        <v>21970</v>
      </c>
      <c r="G35" s="1">
        <f t="shared" si="2"/>
        <v>1.3073300215182826E-4</v>
      </c>
      <c r="H35" s="34"/>
      <c r="J35" s="1">
        <f t="shared" si="5"/>
        <v>1.3073300215182826E-4</v>
      </c>
      <c r="O35" s="1">
        <f t="shared" ca="1" si="3"/>
        <v>-1.6555628900692876E-3</v>
      </c>
      <c r="Q35" s="88">
        <f t="shared" si="4"/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 t="shared" si="0"/>
        <v>21971.001808623747</v>
      </c>
      <c r="F36" s="1">
        <f t="shared" si="1"/>
        <v>21971</v>
      </c>
      <c r="G36" s="1">
        <f t="shared" si="2"/>
        <v>2.1110189845785499E-4</v>
      </c>
      <c r="H36" s="34"/>
      <c r="J36" s="1">
        <f t="shared" si="5"/>
        <v>2.1110189845785499E-4</v>
      </c>
      <c r="O36" s="1">
        <f t="shared" ca="1" si="3"/>
        <v>-1.6556830469611045E-3</v>
      </c>
      <c r="Q36" s="88">
        <f t="shared" si="4"/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 t="shared" si="0"/>
        <v>21979.001319855935</v>
      </c>
      <c r="F37" s="1">
        <f t="shared" si="1"/>
        <v>21979</v>
      </c>
      <c r="G37" s="1">
        <f t="shared" si="2"/>
        <v>1.5405310114147142E-4</v>
      </c>
      <c r="H37" s="34"/>
      <c r="J37" s="1">
        <f t="shared" si="5"/>
        <v>1.5405310114147142E-4</v>
      </c>
      <c r="O37" s="1">
        <f t="shared" ca="1" si="3"/>
        <v>-1.6566443020956403E-3</v>
      </c>
      <c r="Q37" s="88">
        <f t="shared" si="4"/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 t="shared" si="0"/>
        <v>22079.000779158556</v>
      </c>
      <c r="F38" s="1">
        <f t="shared" si="1"/>
        <v>22079</v>
      </c>
      <c r="G38" s="1">
        <f t="shared" si="2"/>
        <v>9.0943096438422799E-5</v>
      </c>
      <c r="H38" s="34"/>
      <c r="J38" s="1">
        <f t="shared" si="5"/>
        <v>9.0943096438422799E-5</v>
      </c>
      <c r="O38" s="1">
        <f t="shared" ca="1" si="3"/>
        <v>-1.6686599912773396E-3</v>
      </c>
      <c r="Q38" s="88">
        <f t="shared" si="4"/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 t="shared" si="0"/>
        <v>22113.001057968577</v>
      </c>
      <c r="F39" s="1">
        <f t="shared" si="1"/>
        <v>22113</v>
      </c>
      <c r="G39" s="1">
        <f t="shared" si="2"/>
        <v>1.234857045346871E-4</v>
      </c>
      <c r="H39" s="34"/>
      <c r="J39" s="1">
        <f t="shared" si="5"/>
        <v>1.234857045346871E-4</v>
      </c>
      <c r="O39" s="1">
        <f t="shared" ca="1" si="3"/>
        <v>-1.6727453255991173E-3</v>
      </c>
      <c r="Q39" s="88">
        <f t="shared" si="4"/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 t="shared" si="0"/>
        <v>22130.001625750498</v>
      </c>
      <c r="F40" s="1">
        <f t="shared" si="1"/>
        <v>22130</v>
      </c>
      <c r="G40" s="1">
        <f t="shared" si="2"/>
        <v>1.8975699640577659E-4</v>
      </c>
      <c r="H40" s="34"/>
      <c r="J40" s="1">
        <f t="shared" si="5"/>
        <v>1.8975699640577659E-4</v>
      </c>
      <c r="O40" s="1">
        <f t="shared" ca="1" si="3"/>
        <v>-1.6747879927600062E-3</v>
      </c>
      <c r="Q40" s="88">
        <f t="shared" si="4"/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 t="shared" si="0"/>
        <v>22574.001486884386</v>
      </c>
      <c r="F41" s="1">
        <f t="shared" si="1"/>
        <v>22574</v>
      </c>
      <c r="G41" s="1">
        <f t="shared" si="2"/>
        <v>1.7354860028717667E-4</v>
      </c>
      <c r="H41" s="34"/>
      <c r="J41" s="1">
        <f t="shared" si="5"/>
        <v>1.7354860028717667E-4</v>
      </c>
      <c r="O41" s="1">
        <f t="shared" ca="1" si="3"/>
        <v>-1.7281376527267518E-3</v>
      </c>
      <c r="Q41" s="88">
        <f t="shared" si="4"/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 t="shared" si="0"/>
        <v>22626.001308532213</v>
      </c>
      <c r="F42" s="1">
        <f t="shared" si="1"/>
        <v>22626</v>
      </c>
      <c r="G42" s="1">
        <f t="shared" si="2"/>
        <v>1.5273139433702454E-4</v>
      </c>
      <c r="H42" s="34"/>
      <c r="J42" s="1">
        <f t="shared" si="5"/>
        <v>1.5273139433702454E-4</v>
      </c>
      <c r="O42" s="1">
        <f t="shared" ca="1" si="3"/>
        <v>-1.7343858111012354E-3</v>
      </c>
      <c r="Q42" s="88">
        <f t="shared" si="4"/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 t="shared" si="0"/>
        <v>22908.001000356147</v>
      </c>
      <c r="F43" s="1">
        <f t="shared" si="1"/>
        <v>22908</v>
      </c>
      <c r="G43" s="1">
        <f t="shared" si="2"/>
        <v>1.1676119902404025E-4</v>
      </c>
      <c r="H43" s="34"/>
      <c r="J43" s="1">
        <f t="shared" si="5"/>
        <v>1.1676119902404025E-4</v>
      </c>
      <c r="O43" s="1">
        <f t="shared" ca="1" si="3"/>
        <v>-1.7682700545936275E-3</v>
      </c>
      <c r="Q43" s="88">
        <f t="shared" si="4"/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 t="shared" si="0"/>
        <v>22925.001568138072</v>
      </c>
      <c r="F44" s="1">
        <f t="shared" si="1"/>
        <v>22925</v>
      </c>
      <c r="G44" s="1">
        <f t="shared" si="2"/>
        <v>1.8303249817108735E-4</v>
      </c>
      <c r="H44" s="34"/>
      <c r="J44" s="1">
        <f t="shared" si="5"/>
        <v>1.8303249817108735E-4</v>
      </c>
      <c r="O44" s="1">
        <f t="shared" ca="1" si="3"/>
        <v>-1.7703127217545164E-3</v>
      </c>
      <c r="Q44" s="88">
        <f t="shared" si="4"/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 t="shared" si="0"/>
        <v>22959.000990194203</v>
      </c>
      <c r="F45" s="1">
        <f t="shared" si="1"/>
        <v>22959</v>
      </c>
      <c r="G45" s="1">
        <f t="shared" si="2"/>
        <v>1.1557510151760653E-4</v>
      </c>
      <c r="H45" s="34"/>
      <c r="J45" s="1">
        <f t="shared" si="5"/>
        <v>1.1557510151760653E-4</v>
      </c>
      <c r="O45" s="1">
        <f t="shared" ca="1" si="3"/>
        <v>-1.7743980560762942E-3</v>
      </c>
      <c r="Q45" s="88">
        <f t="shared" si="4"/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 t="shared" si="0"/>
        <v>25291.000307145438</v>
      </c>
      <c r="F46" s="1">
        <f t="shared" si="1"/>
        <v>25291</v>
      </c>
      <c r="G46" s="1">
        <f t="shared" si="2"/>
        <v>3.5849901905748993E-5</v>
      </c>
      <c r="H46" s="34"/>
      <c r="J46" s="1">
        <f t="shared" si="5"/>
        <v>3.5849901905748993E-5</v>
      </c>
      <c r="O46" s="1">
        <f t="shared" ca="1" si="3"/>
        <v>-2.0546039277935238E-3</v>
      </c>
      <c r="Q46" s="88">
        <f t="shared" si="4"/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 t="shared" si="0"/>
        <v>25308.000018173472</v>
      </c>
      <c r="F47" s="1">
        <f t="shared" si="1"/>
        <v>25308</v>
      </c>
      <c r="G47" s="1">
        <f t="shared" si="2"/>
        <v>2.1212035790085793E-6</v>
      </c>
      <c r="H47" s="34"/>
      <c r="J47" s="1">
        <f t="shared" si="5"/>
        <v>2.1212035790085793E-6</v>
      </c>
      <c r="O47" s="1">
        <f t="shared" ca="1" si="3"/>
        <v>-2.0566465949544126E-3</v>
      </c>
      <c r="Q47" s="88">
        <f t="shared" si="4"/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 t="shared" si="0"/>
        <v>25471.00001929326</v>
      </c>
      <c r="F48" s="1">
        <f t="shared" si="1"/>
        <v>25471</v>
      </c>
      <c r="G48" s="1">
        <f t="shared" si="2"/>
        <v>2.2519016056321561E-6</v>
      </c>
      <c r="H48" s="34"/>
      <c r="J48" s="1">
        <f t="shared" si="5"/>
        <v>2.2519016056321561E-6</v>
      </c>
      <c r="O48" s="1">
        <f t="shared" ca="1" si="3"/>
        <v>-2.0762321683205826E-3</v>
      </c>
      <c r="Q48" s="88">
        <f t="shared" si="4"/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 t="shared" si="0"/>
        <v>25479.000387279335</v>
      </c>
      <c r="F49" s="1">
        <f t="shared" si="1"/>
        <v>25479</v>
      </c>
      <c r="G49" s="1">
        <f t="shared" si="2"/>
        <v>4.5203101763036102E-5</v>
      </c>
      <c r="H49" s="34"/>
      <c r="J49" s="1">
        <f t="shared" si="5"/>
        <v>4.5203101763036102E-5</v>
      </c>
      <c r="O49" s="1">
        <f t="shared" ca="1" si="3"/>
        <v>-2.0771934234551184E-3</v>
      </c>
      <c r="Q49" s="88">
        <f t="shared" si="4"/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 t="shared" si="0"/>
        <v>25487.999730321295</v>
      </c>
      <c r="F50" s="1">
        <f t="shared" si="1"/>
        <v>25488</v>
      </c>
      <c r="G50" s="1">
        <f t="shared" si="2"/>
        <v>-3.1476796721108258E-5</v>
      </c>
      <c r="H50" s="34"/>
      <c r="J50" s="1">
        <f t="shared" si="5"/>
        <v>-3.1476796721108258E-5</v>
      </c>
      <c r="O50" s="1">
        <f t="shared" ca="1" si="3"/>
        <v>-2.0782748354814715E-3</v>
      </c>
      <c r="Q50" s="88">
        <f t="shared" si="4"/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 t="shared" si="0"/>
        <v>26095.003019590575</v>
      </c>
      <c r="F51" s="1">
        <f t="shared" si="1"/>
        <v>26095</v>
      </c>
      <c r="G51" s="1">
        <f t="shared" si="2"/>
        <v>3.5244549508206546E-4</v>
      </c>
      <c r="J51" s="1">
        <f t="shared" si="5"/>
        <v>3.5244549508206546E-4</v>
      </c>
      <c r="O51" s="1">
        <f t="shared" ca="1" si="3"/>
        <v>-2.1512100688143867E-3</v>
      </c>
      <c r="Q51" s="88">
        <f t="shared" si="4"/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 t="shared" si="0"/>
        <v>26325.99929456085</v>
      </c>
      <c r="F52" s="1">
        <f t="shared" si="1"/>
        <v>26326</v>
      </c>
      <c r="G52" s="1">
        <f t="shared" si="2"/>
        <v>-8.2338599895592779E-5</v>
      </c>
      <c r="H52" s="34"/>
      <c r="J52" s="1">
        <f t="shared" si="5"/>
        <v>-8.2338599895592779E-5</v>
      </c>
      <c r="O52" s="1">
        <f t="shared" ca="1" si="3"/>
        <v>-2.1789663108241122E-3</v>
      </c>
      <c r="Q52" s="88">
        <f t="shared" si="4"/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 t="shared" si="0"/>
        <v>28879.99125967078</v>
      </c>
      <c r="F53" s="1">
        <f t="shared" si="1"/>
        <v>28880</v>
      </c>
      <c r="G53" s="1">
        <f t="shared" ref="G53:G84" si="6">+C53-(C$7+F53*C$8)</f>
        <v>-1.0201680051977746E-3</v>
      </c>
      <c r="H53" s="34"/>
      <c r="J53" s="1">
        <f t="shared" si="5"/>
        <v>-1.0201680051977746E-3</v>
      </c>
      <c r="O53" s="1">
        <f t="shared" ca="1" si="3"/>
        <v>-2.4858470125247141E-3</v>
      </c>
      <c r="Q53" s="88">
        <f t="shared" si="4"/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 t="shared" si="0"/>
        <v>28905.996311018163</v>
      </c>
      <c r="F54" s="1">
        <f t="shared" si="1"/>
        <v>28906</v>
      </c>
      <c r="G54" s="1">
        <f t="shared" si="6"/>
        <v>-4.3057659786427394E-4</v>
      </c>
      <c r="H54" s="34"/>
      <c r="J54" s="1">
        <f t="shared" si="5"/>
        <v>-4.3057659786427394E-4</v>
      </c>
      <c r="O54" s="1">
        <f t="shared" ca="1" si="3"/>
        <v>-2.4889710917119562E-3</v>
      </c>
      <c r="Q54" s="88">
        <f t="shared" si="4"/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 t="shared" si="0"/>
        <v>29058.995423778386</v>
      </c>
      <c r="F55" s="1">
        <f t="shared" si="1"/>
        <v>29059</v>
      </c>
      <c r="G55" s="1">
        <f t="shared" si="6"/>
        <v>-5.3413490240927786E-4</v>
      </c>
      <c r="H55" s="34"/>
      <c r="J55" s="1">
        <f t="shared" si="5"/>
        <v>-5.3413490240927786E-4</v>
      </c>
      <c r="O55" s="1">
        <f t="shared" ca="1" si="3"/>
        <v>-2.507355096159956E-3</v>
      </c>
      <c r="Q55" s="88">
        <f t="shared" si="4"/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 t="shared" si="0"/>
        <v>29187.995146088153</v>
      </c>
      <c r="F56" s="1">
        <f t="shared" si="1"/>
        <v>29188</v>
      </c>
      <c r="G56" s="1">
        <f t="shared" si="6"/>
        <v>-5.6654679792700335E-4</v>
      </c>
      <c r="H56" s="34"/>
      <c r="J56" s="1">
        <f t="shared" si="5"/>
        <v>-5.6654679792700335E-4</v>
      </c>
      <c r="O56" s="1">
        <f t="shared" ca="1" si="3"/>
        <v>-2.5228553352043483E-3</v>
      </c>
      <c r="Q56" s="88">
        <f t="shared" si="4"/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 t="shared" si="0"/>
        <v>29204.995713870136</v>
      </c>
      <c r="F57" s="1">
        <f t="shared" si="1"/>
        <v>29205</v>
      </c>
      <c r="G57" s="1">
        <f t="shared" si="6"/>
        <v>-5.0027549877995625E-4</v>
      </c>
      <c r="H57" s="34"/>
      <c r="J57" s="1">
        <f t="shared" si="5"/>
        <v>-5.0027549877995625E-4</v>
      </c>
      <c r="O57" s="1">
        <f t="shared" ca="1" si="3"/>
        <v>-2.5248980023652372E-3</v>
      </c>
      <c r="Q57" s="88">
        <f t="shared" si="4"/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 t="shared" si="0"/>
        <v>29290.498897061727</v>
      </c>
      <c r="F58" s="1">
        <f t="shared" si="1"/>
        <v>29290.5</v>
      </c>
      <c r="G58" s="1">
        <f t="shared" si="6"/>
        <v>-1.2873455125372857E-4</v>
      </c>
      <c r="J58" s="1">
        <f t="shared" si="5"/>
        <v>-1.2873455125372857E-4</v>
      </c>
      <c r="O58" s="1">
        <f t="shared" ca="1" si="3"/>
        <v>-2.5351714166155902E-3</v>
      </c>
      <c r="Q58" s="88">
        <f t="shared" si="4"/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 t="shared" si="0"/>
        <v>29632.495351503898</v>
      </c>
      <c r="F59" s="1">
        <f t="shared" si="1"/>
        <v>29632.5</v>
      </c>
      <c r="G59" s="1">
        <f t="shared" si="6"/>
        <v>-5.4257074953056872E-4</v>
      </c>
      <c r="H59" s="34"/>
      <c r="J59" s="1">
        <f t="shared" si="5"/>
        <v>-5.4257074953056872E-4</v>
      </c>
      <c r="O59" s="1">
        <f t="shared" ca="1" si="3"/>
        <v>-2.5762650736170021E-3</v>
      </c>
      <c r="Q59" s="88">
        <f t="shared" si="4"/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 t="shared" si="0"/>
        <v>31382.496598723399</v>
      </c>
      <c r="F60" s="1">
        <f t="shared" si="1"/>
        <v>31382.5</v>
      </c>
      <c r="G60" s="1">
        <f t="shared" si="6"/>
        <v>-3.9699574699625373E-4</v>
      </c>
      <c r="J60" s="1">
        <f t="shared" si="5"/>
        <v>-3.9699574699625373E-4</v>
      </c>
      <c r="O60" s="1">
        <f t="shared" ca="1" si="3"/>
        <v>-2.7865396342967412E-3</v>
      </c>
      <c r="Q60" s="88">
        <f t="shared" si="4"/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 t="shared" si="0"/>
        <v>31382.990945727874</v>
      </c>
      <c r="F61" s="1">
        <f t="shared" si="1"/>
        <v>31383</v>
      </c>
      <c r="G61" s="1">
        <f t="shared" si="6"/>
        <v>-1.056811299349647E-3</v>
      </c>
      <c r="J61" s="1">
        <f t="shared" si="5"/>
        <v>-1.056811299349647E-3</v>
      </c>
      <c r="O61" s="1">
        <f t="shared" ca="1" si="3"/>
        <v>-2.7865997127426495E-3</v>
      </c>
      <c r="Q61" s="88">
        <f t="shared" si="4"/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 t="shared" si="0"/>
        <v>31442.491647833864</v>
      </c>
      <c r="F62" s="1">
        <f t="shared" si="1"/>
        <v>31442.5</v>
      </c>
      <c r="G62" s="1">
        <f t="shared" si="6"/>
        <v>-9.7486175218364224E-4</v>
      </c>
      <c r="J62" s="1">
        <f t="shared" si="5"/>
        <v>-9.7486175218364224E-4</v>
      </c>
      <c r="O62" s="1">
        <f t="shared" ca="1" si="3"/>
        <v>-2.7937490478057605E-3</v>
      </c>
      <c r="Q62" s="88">
        <f t="shared" si="4"/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 t="shared" si="0"/>
        <v>31442.991992115727</v>
      </c>
      <c r="F63" s="1">
        <f t="shared" si="1"/>
        <v>31443</v>
      </c>
      <c r="G63" s="1">
        <f t="shared" si="6"/>
        <v>-9.3467730039265007E-4</v>
      </c>
      <c r="J63" s="1">
        <f t="shared" si="5"/>
        <v>-9.3467730039265007E-4</v>
      </c>
      <c r="O63" s="1">
        <f t="shared" ca="1" si="3"/>
        <v>-2.7938091262516692E-3</v>
      </c>
      <c r="Q63" s="88">
        <f t="shared" si="4"/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 t="shared" si="0"/>
        <v>31673.490493065798</v>
      </c>
      <c r="F64" s="1">
        <f t="shared" si="1"/>
        <v>31673.5</v>
      </c>
      <c r="G64" s="1">
        <f t="shared" si="6"/>
        <v>-1.1096458547399379E-3</v>
      </c>
      <c r="J64" s="1">
        <f t="shared" si="5"/>
        <v>-1.1096458547399379E-3</v>
      </c>
      <c r="O64" s="1">
        <f t="shared" ca="1" si="3"/>
        <v>-2.8215052898154865E-3</v>
      </c>
      <c r="Q64" s="88">
        <f t="shared" si="4"/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 t="shared" si="0"/>
        <v>31673.991694101605</v>
      </c>
      <c r="F65" s="1">
        <f t="shared" si="1"/>
        <v>31674</v>
      </c>
      <c r="G65" s="1">
        <f t="shared" si="6"/>
        <v>-9.6946139819920063E-4</v>
      </c>
      <c r="J65" s="1">
        <f t="shared" si="5"/>
        <v>-9.6946139819920063E-4</v>
      </c>
      <c r="O65" s="1">
        <f t="shared" ca="1" si="3"/>
        <v>-2.8215653682613947E-3</v>
      </c>
      <c r="Q65" s="88">
        <f t="shared" si="4"/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 t="shared" si="0"/>
        <v>32263.989275065462</v>
      </c>
      <c r="F66" s="1">
        <f t="shared" si="1"/>
        <v>32264</v>
      </c>
      <c r="G66" s="1">
        <f t="shared" si="6"/>
        <v>-1.2518104049377143E-3</v>
      </c>
      <c r="J66" s="1">
        <f t="shared" si="5"/>
        <v>-1.2518104049377143E-3</v>
      </c>
      <c r="O66" s="1">
        <f t="shared" ca="1" si="3"/>
        <v>-2.892457934433421E-3</v>
      </c>
      <c r="Q66" s="88">
        <f t="shared" si="4"/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 t="shared" si="0"/>
        <v>32263.989275065462</v>
      </c>
      <c r="F67" s="1">
        <f t="shared" si="1"/>
        <v>32264</v>
      </c>
      <c r="G67" s="1">
        <f t="shared" si="6"/>
        <v>-1.2518104049377143E-3</v>
      </c>
      <c r="H67" s="34"/>
      <c r="J67" s="1">
        <f t="shared" si="5"/>
        <v>-1.2518104049377143E-3</v>
      </c>
      <c r="O67" s="1">
        <f t="shared" ca="1" si="3"/>
        <v>-2.892457934433421E-3</v>
      </c>
      <c r="Q67" s="88">
        <f t="shared" si="4"/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 t="shared" si="0"/>
        <v>32391.990879073292</v>
      </c>
      <c r="F68" s="1">
        <f t="shared" si="1"/>
        <v>32392</v>
      </c>
      <c r="G68" s="1">
        <f t="shared" si="6"/>
        <v>-1.0645911970641464E-3</v>
      </c>
      <c r="J68" s="1">
        <f t="shared" si="5"/>
        <v>-1.0645911970641464E-3</v>
      </c>
      <c r="O68" s="1">
        <f t="shared" ca="1" si="3"/>
        <v>-2.9078380165859963E-3</v>
      </c>
      <c r="Q68" s="88">
        <f t="shared" si="4"/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 t="shared" si="0"/>
        <v>32451.992782215028</v>
      </c>
      <c r="F69" s="1">
        <f t="shared" si="1"/>
        <v>32452</v>
      </c>
      <c r="G69" s="1">
        <f t="shared" si="6"/>
        <v>-8.4245720063336194E-4</v>
      </c>
      <c r="J69" s="1">
        <f t="shared" si="5"/>
        <v>-8.4245720063336194E-4</v>
      </c>
      <c r="O69" s="1">
        <f t="shared" ca="1" si="3"/>
        <v>-2.9150474300950161E-3</v>
      </c>
      <c r="Q69" s="88">
        <f t="shared" si="4"/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 t="shared" si="0"/>
        <v>34681.987835720654</v>
      </c>
      <c r="F70" s="1">
        <f t="shared" si="1"/>
        <v>34682</v>
      </c>
      <c r="G70" s="1">
        <f t="shared" si="6"/>
        <v>-1.4198101998772472E-3</v>
      </c>
      <c r="H70" s="32"/>
      <c r="J70" s="1">
        <f t="shared" si="5"/>
        <v>-1.4198101998772472E-3</v>
      </c>
      <c r="O70" s="1">
        <f t="shared" ca="1" si="3"/>
        <v>-3.1829972988469124E-3</v>
      </c>
      <c r="Q70" s="88">
        <f t="shared" si="4"/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 t="shared" si="0"/>
        <v>34741.986311846726</v>
      </c>
      <c r="F71" s="1">
        <f t="shared" si="1"/>
        <v>34742</v>
      </c>
      <c r="G71" s="1">
        <f t="shared" si="6"/>
        <v>-1.5976762006175704E-3</v>
      </c>
      <c r="H71" s="32"/>
      <c r="J71" s="1">
        <f t="shared" si="5"/>
        <v>-1.5976762006175704E-3</v>
      </c>
      <c r="O71" s="1">
        <f t="shared" ca="1" si="3"/>
        <v>-3.1902067123559313E-3</v>
      </c>
      <c r="Q71" s="88">
        <f t="shared" si="4"/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 t="shared" si="0"/>
        <v>34937.985046458925</v>
      </c>
      <c r="F72" s="1">
        <f t="shared" si="1"/>
        <v>34938</v>
      </c>
      <c r="G72" s="1">
        <f t="shared" si="6"/>
        <v>-1.7453717955504544E-3</v>
      </c>
      <c r="H72" s="32"/>
      <c r="J72" s="1">
        <f t="shared" si="5"/>
        <v>-1.7453717955504544E-3</v>
      </c>
      <c r="O72" s="1">
        <f t="shared" ca="1" si="3"/>
        <v>-3.2137574631520621E-3</v>
      </c>
      <c r="Q72" s="88">
        <f t="shared" si="4"/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 t="shared" si="0"/>
        <v>34954.984757486964</v>
      </c>
      <c r="F73" s="1">
        <f t="shared" si="1"/>
        <v>34955</v>
      </c>
      <c r="G73" s="1">
        <f t="shared" si="6"/>
        <v>-1.7791005011531524E-3</v>
      </c>
      <c r="I73" s="1">
        <f t="shared" ref="I73:I118" si="7">+G73</f>
        <v>-1.7791005011531524E-3</v>
      </c>
      <c r="O73" s="1">
        <f t="shared" ca="1" si="3"/>
        <v>-3.215800130312951E-3</v>
      </c>
      <c r="Q73" s="88">
        <f t="shared" si="4"/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 t="shared" si="0"/>
        <v>34955.987159558455</v>
      </c>
      <c r="F74" s="1">
        <f t="shared" si="1"/>
        <v>34956</v>
      </c>
      <c r="G74" s="1">
        <f t="shared" si="6"/>
        <v>-1.4987316026235931E-3</v>
      </c>
      <c r="I74" s="1">
        <f t="shared" si="7"/>
        <v>-1.4987316026235931E-3</v>
      </c>
      <c r="O74" s="1">
        <f t="shared" ca="1" si="3"/>
        <v>-3.2159202872047684E-3</v>
      </c>
      <c r="Q74" s="88">
        <f t="shared" si="4"/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 t="shared" si="0"/>
        <v>34962.986838980869</v>
      </c>
      <c r="F75" s="1">
        <f t="shared" si="1"/>
        <v>34963</v>
      </c>
      <c r="G75" s="1">
        <f t="shared" si="6"/>
        <v>-1.5361492987722158E-3</v>
      </c>
      <c r="I75" s="1">
        <f t="shared" si="7"/>
        <v>-1.5361492987722158E-3</v>
      </c>
      <c r="O75" s="1">
        <f t="shared" ca="1" si="3"/>
        <v>-3.2167613854474876E-3</v>
      </c>
      <c r="Q75" s="88">
        <f t="shared" si="4"/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 t="shared" si="0"/>
        <v>34963.972105974215</v>
      </c>
      <c r="F76" s="1">
        <f t="shared" si="1"/>
        <v>34964</v>
      </c>
      <c r="G76" s="1">
        <f t="shared" si="6"/>
        <v>-3.2557804006501101E-3</v>
      </c>
      <c r="I76" s="1">
        <f t="shared" si="7"/>
        <v>-3.2557804006501101E-3</v>
      </c>
      <c r="O76" s="1">
        <f t="shared" ca="1" si="3"/>
        <v>-3.2168815423393041E-3</v>
      </c>
      <c r="Q76" s="88">
        <f t="shared" si="4"/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 t="shared" si="0"/>
        <v>34971.999890085317</v>
      </c>
      <c r="F77" s="1">
        <f t="shared" si="1"/>
        <v>34972</v>
      </c>
      <c r="G77" s="1">
        <f t="shared" si="6"/>
        <v>-1.282920129597187E-5</v>
      </c>
      <c r="I77" s="1">
        <f t="shared" si="7"/>
        <v>-1.282920129597187E-5</v>
      </c>
      <c r="O77" s="1">
        <f t="shared" ca="1" si="3"/>
        <v>-3.2178427974738398E-3</v>
      </c>
      <c r="Q77" s="88">
        <f t="shared" si="4"/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 t="shared" si="0"/>
        <v>35013.980831541543</v>
      </c>
      <c r="F78" s="1">
        <f t="shared" si="1"/>
        <v>35014</v>
      </c>
      <c r="G78" s="1">
        <f t="shared" si="6"/>
        <v>-2.237335400423035E-3</v>
      </c>
      <c r="I78" s="1">
        <f t="shared" si="7"/>
        <v>-2.237335400423035E-3</v>
      </c>
      <c r="O78" s="1">
        <f t="shared" ca="1" si="3"/>
        <v>-3.2228893869301542E-3</v>
      </c>
      <c r="Q78" s="88">
        <f t="shared" si="4"/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 t="shared" si="0"/>
        <v>35014.983233613035</v>
      </c>
      <c r="F79" s="1">
        <f t="shared" si="1"/>
        <v>35015</v>
      </c>
      <c r="G79" s="1">
        <f t="shared" si="6"/>
        <v>-1.9569665018934757E-3</v>
      </c>
      <c r="I79" s="1">
        <f t="shared" si="7"/>
        <v>-1.9569665018934757E-3</v>
      </c>
      <c r="O79" s="1">
        <f t="shared" ca="1" si="3"/>
        <v>-3.2230095438219707E-3</v>
      </c>
      <c r="Q79" s="88">
        <f t="shared" si="4"/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 t="shared" si="0"/>
        <v>35031.989798672344</v>
      </c>
      <c r="F80" s="1">
        <f t="shared" si="1"/>
        <v>35032</v>
      </c>
      <c r="G80" s="1">
        <f t="shared" si="6"/>
        <v>-1.1906951986020431E-3</v>
      </c>
      <c r="I80" s="1">
        <f t="shared" si="7"/>
        <v>-1.1906951986020431E-3</v>
      </c>
      <c r="O80" s="1">
        <f t="shared" ca="1" si="3"/>
        <v>-3.2250522109828596E-3</v>
      </c>
      <c r="Q80" s="88">
        <f t="shared" si="4"/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 t="shared" si="0"/>
        <v>35090.985872726917</v>
      </c>
      <c r="F81" s="1">
        <f t="shared" si="1"/>
        <v>35091</v>
      </c>
      <c r="G81" s="1">
        <f t="shared" si="6"/>
        <v>-1.6489301051478833E-3</v>
      </c>
      <c r="I81" s="1">
        <f t="shared" si="7"/>
        <v>-1.6489301051478833E-3</v>
      </c>
      <c r="O81" s="1">
        <f t="shared" ca="1" si="3"/>
        <v>-3.2321414676000628E-3</v>
      </c>
      <c r="Q81" s="88">
        <f t="shared" si="4"/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 t="shared" si="0"/>
        <v>35210.974257440073</v>
      </c>
      <c r="F82" s="1">
        <f t="shared" si="1"/>
        <v>35211</v>
      </c>
      <c r="G82" s="1">
        <f t="shared" si="6"/>
        <v>-3.0046620959183201E-3</v>
      </c>
      <c r="H82" s="34"/>
      <c r="I82" s="1">
        <f t="shared" si="7"/>
        <v>-3.0046620959183201E-3</v>
      </c>
      <c r="O82" s="1">
        <f t="shared" ca="1" si="3"/>
        <v>-3.2465602946181015E-3</v>
      </c>
      <c r="Q82" s="88">
        <f t="shared" si="4"/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 t="shared" si="0"/>
        <v>35210.982824979117</v>
      </c>
      <c r="F83" s="1">
        <f t="shared" si="1"/>
        <v>35211</v>
      </c>
      <c r="G83" s="1">
        <f t="shared" si="6"/>
        <v>-2.0046620993525721E-3</v>
      </c>
      <c r="I83" s="1">
        <f t="shared" si="7"/>
        <v>-2.0046620993525721E-3</v>
      </c>
      <c r="O83" s="1">
        <f t="shared" ca="1" si="3"/>
        <v>-3.2465602946181015E-3</v>
      </c>
      <c r="Q83" s="88">
        <f t="shared" si="4"/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 t="shared" si="0"/>
        <v>35211.985227050609</v>
      </c>
      <c r="F84" s="1">
        <f t="shared" si="1"/>
        <v>35212</v>
      </c>
      <c r="G84" s="1">
        <f t="shared" si="6"/>
        <v>-1.7242932008230127E-3</v>
      </c>
      <c r="I84" s="1">
        <f t="shared" si="7"/>
        <v>-1.7242932008230127E-3</v>
      </c>
      <c r="O84" s="1">
        <f t="shared" ca="1" si="3"/>
        <v>-3.2466804515099189E-3</v>
      </c>
      <c r="Q84" s="88">
        <f t="shared" si="4"/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 t="shared" ref="E85:E148" si="8">+(C85-C$7)/C$8</f>
        <v>35219.987308544522</v>
      </c>
      <c r="F85" s="1">
        <f t="shared" ref="F85:F148" si="9">ROUND(2*E85,0)/2</f>
        <v>35220</v>
      </c>
      <c r="G85" s="1">
        <f t="shared" ref="G85:G116" si="10">+C85-(C$7+F85*C$8)</f>
        <v>-1.4813419984420761E-3</v>
      </c>
      <c r="I85" s="1">
        <f t="shared" si="7"/>
        <v>-1.4813419984420761E-3</v>
      </c>
      <c r="O85" s="1">
        <f t="shared" ref="O85:O148" ca="1" si="11">+C$11+C$12*F85</f>
        <v>-3.2476417066444547E-3</v>
      </c>
      <c r="Q85" s="88">
        <f t="shared" ref="Q85:Q148" si="12"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 t="shared" si="8"/>
        <v>35227.980822499383</v>
      </c>
      <c r="F86" s="1">
        <f t="shared" si="9"/>
        <v>35228</v>
      </c>
      <c r="G86" s="1">
        <f t="shared" si="10"/>
        <v>-2.2383907999028452E-3</v>
      </c>
      <c r="I86" s="1">
        <f t="shared" si="7"/>
        <v>-2.2383907999028452E-3</v>
      </c>
      <c r="O86" s="1">
        <f t="shared" ca="1" si="11"/>
        <v>-3.2486029617789904E-3</v>
      </c>
      <c r="Q86" s="88">
        <f t="shared" si="12"/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 t="shared" si="8"/>
        <v>35228.983224570875</v>
      </c>
      <c r="F87" s="1">
        <f t="shared" si="9"/>
        <v>35229</v>
      </c>
      <c r="G87" s="1">
        <f t="shared" si="10"/>
        <v>-1.9580219013732858E-3</v>
      </c>
      <c r="I87" s="1">
        <f t="shared" si="7"/>
        <v>-1.9580219013732858E-3</v>
      </c>
      <c r="O87" s="1">
        <f t="shared" ca="1" si="11"/>
        <v>-3.2487231186708078E-3</v>
      </c>
      <c r="Q87" s="88">
        <f t="shared" si="12"/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 t="shared" si="8"/>
        <v>35236.968170986635</v>
      </c>
      <c r="F88" s="1">
        <f t="shared" si="9"/>
        <v>35237</v>
      </c>
      <c r="G88" s="1">
        <f t="shared" si="10"/>
        <v>-3.7150706993998028E-3</v>
      </c>
      <c r="I88" s="1">
        <f t="shared" si="7"/>
        <v>-3.7150706993998028E-3</v>
      </c>
      <c r="O88" s="1">
        <f t="shared" ca="1" si="11"/>
        <v>-3.2496843738053435E-3</v>
      </c>
      <c r="Q88" s="88">
        <f t="shared" si="12"/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 t="shared" si="8"/>
        <v>35313.981779711117</v>
      </c>
      <c r="F89" s="1">
        <f t="shared" si="9"/>
        <v>35314</v>
      </c>
      <c r="G89" s="1">
        <f t="shared" si="10"/>
        <v>-2.1266653930069879E-3</v>
      </c>
      <c r="I89" s="1">
        <f t="shared" si="7"/>
        <v>-2.1266653930069879E-3</v>
      </c>
      <c r="O89" s="1">
        <f t="shared" ca="1" si="11"/>
        <v>-3.2589364544752522E-3</v>
      </c>
      <c r="Q89" s="88">
        <f t="shared" si="12"/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 t="shared" si="8"/>
        <v>35373.980255837188</v>
      </c>
      <c r="F90" s="1">
        <f t="shared" si="9"/>
        <v>35374</v>
      </c>
      <c r="G90" s="1">
        <f t="shared" si="10"/>
        <v>-2.3045314010232687E-3</v>
      </c>
      <c r="I90" s="1">
        <f t="shared" si="7"/>
        <v>-2.3045314010232687E-3</v>
      </c>
      <c r="O90" s="1">
        <f t="shared" ca="1" si="11"/>
        <v>-3.2661458679842719E-3</v>
      </c>
      <c r="Q90" s="88">
        <f t="shared" si="12"/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 t="shared" si="8"/>
        <v>35382.976171863542</v>
      </c>
      <c r="F91" s="1">
        <f t="shared" si="9"/>
        <v>35383</v>
      </c>
      <c r="G91" s="1">
        <f t="shared" si="10"/>
        <v>-2.7812112966785207E-3</v>
      </c>
      <c r="I91" s="1">
        <f t="shared" si="7"/>
        <v>-2.7812112966785207E-3</v>
      </c>
      <c r="O91" s="1">
        <f t="shared" ca="1" si="11"/>
        <v>-3.2672272800106242E-3</v>
      </c>
      <c r="Q91" s="88">
        <f t="shared" si="12"/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 t="shared" si="8"/>
        <v>35390.986820896498</v>
      </c>
      <c r="F92" s="1">
        <f t="shared" si="9"/>
        <v>35391</v>
      </c>
      <c r="G92" s="1">
        <f t="shared" si="10"/>
        <v>-1.5382600977318361E-3</v>
      </c>
      <c r="I92" s="1">
        <f t="shared" si="7"/>
        <v>-1.5382600977318361E-3</v>
      </c>
      <c r="O92" s="1">
        <f t="shared" ca="1" si="11"/>
        <v>-3.2681885351451608E-3</v>
      </c>
      <c r="Q92" s="88">
        <f t="shared" si="12"/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 t="shared" si="8"/>
        <v>35425.976650469413</v>
      </c>
      <c r="F93" s="1">
        <f t="shared" si="9"/>
        <v>35426</v>
      </c>
      <c r="G93" s="1">
        <f t="shared" si="10"/>
        <v>-2.7253485968685709E-3</v>
      </c>
      <c r="I93" s="1">
        <f t="shared" si="7"/>
        <v>-2.7253485968685709E-3</v>
      </c>
      <c r="O93" s="1">
        <f t="shared" ca="1" si="11"/>
        <v>-3.2723940263587551E-3</v>
      </c>
      <c r="Q93" s="88">
        <f t="shared" si="12"/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 t="shared" si="8"/>
        <v>35433.97873196326</v>
      </c>
      <c r="F94" s="1">
        <f t="shared" si="9"/>
        <v>35434</v>
      </c>
      <c r="G94" s="1">
        <f t="shared" si="10"/>
        <v>-2.4823974017635919E-3</v>
      </c>
      <c r="I94" s="1">
        <f t="shared" si="7"/>
        <v>-2.4823974017635919E-3</v>
      </c>
      <c r="O94" s="1">
        <f t="shared" ca="1" si="11"/>
        <v>-3.2733552814932917E-3</v>
      </c>
      <c r="Q94" s="88">
        <f t="shared" si="12"/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 t="shared" si="8"/>
        <v>35536.994821773405</v>
      </c>
      <c r="F95" s="1">
        <f t="shared" si="9"/>
        <v>35537</v>
      </c>
      <c r="G95" s="1">
        <f t="shared" si="10"/>
        <v>-6.0440069501055405E-4</v>
      </c>
      <c r="I95" s="1">
        <f t="shared" si="7"/>
        <v>-6.0440069501055405E-4</v>
      </c>
      <c r="O95" s="1">
        <f t="shared" ca="1" si="11"/>
        <v>-3.2857314413504415E-3</v>
      </c>
      <c r="Q95" s="88">
        <f t="shared" si="12"/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 t="shared" si="8"/>
        <v>35690.987769066014</v>
      </c>
      <c r="F96" s="1">
        <f t="shared" si="9"/>
        <v>35691</v>
      </c>
      <c r="G96" s="1">
        <f t="shared" si="10"/>
        <v>-1.4275901048677042E-3</v>
      </c>
      <c r="I96" s="1">
        <f t="shared" si="7"/>
        <v>-1.4275901048677042E-3</v>
      </c>
      <c r="O96" s="1">
        <f t="shared" ca="1" si="11"/>
        <v>-3.3042356026902588E-3</v>
      </c>
      <c r="Q96" s="88">
        <f t="shared" si="12"/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 t="shared" si="8"/>
        <v>36943.981790908867</v>
      </c>
      <c r="F97" s="1">
        <f t="shared" si="9"/>
        <v>36944</v>
      </c>
      <c r="G97" s="1">
        <f t="shared" si="10"/>
        <v>-2.1253583981888369E-3</v>
      </c>
      <c r="I97" s="1">
        <f t="shared" si="7"/>
        <v>-2.1253583981888369E-3</v>
      </c>
      <c r="O97" s="1">
        <f t="shared" ca="1" si="11"/>
        <v>-3.4547921881369521E-3</v>
      </c>
      <c r="Q97" s="88">
        <f t="shared" si="12"/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 t="shared" si="8"/>
        <v>37209.995311577019</v>
      </c>
      <c r="F98" s="1">
        <f t="shared" si="9"/>
        <v>37210</v>
      </c>
      <c r="G98" s="1">
        <f t="shared" si="10"/>
        <v>-5.472310003824532E-4</v>
      </c>
      <c r="I98" s="1">
        <f t="shared" si="7"/>
        <v>-5.472310003824532E-4</v>
      </c>
      <c r="O98" s="1">
        <f t="shared" ca="1" si="11"/>
        <v>-3.4867539213602724E-3</v>
      </c>
      <c r="Q98" s="88">
        <f t="shared" si="12"/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 t="shared" si="8"/>
        <v>37260.989304137693</v>
      </c>
      <c r="F99" s="1">
        <f t="shared" si="9"/>
        <v>37261</v>
      </c>
      <c r="G99" s="1">
        <f t="shared" si="10"/>
        <v>-1.2484171020332724E-3</v>
      </c>
      <c r="I99" s="1">
        <f t="shared" si="7"/>
        <v>-1.2484171020332724E-3</v>
      </c>
      <c r="O99" s="1">
        <f t="shared" ca="1" si="11"/>
        <v>-3.492881922842939E-3</v>
      </c>
      <c r="Q99" s="88">
        <f t="shared" si="12"/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 t="shared" si="8"/>
        <v>37380.986256389893</v>
      </c>
      <c r="F100" s="1">
        <f t="shared" si="9"/>
        <v>37381</v>
      </c>
      <c r="G100" s="1">
        <f t="shared" si="10"/>
        <v>-1.6041491035139188E-3</v>
      </c>
      <c r="I100" s="1">
        <f t="shared" si="7"/>
        <v>-1.6041491035139188E-3</v>
      </c>
      <c r="O100" s="1">
        <f t="shared" ca="1" si="11"/>
        <v>-3.5073007498609785E-3</v>
      </c>
      <c r="Q100" s="88">
        <f t="shared" si="12"/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 t="shared" si="8"/>
        <v>37466.987213601627</v>
      </c>
      <c r="F101" s="1">
        <f t="shared" si="9"/>
        <v>37467</v>
      </c>
      <c r="G101" s="1">
        <f t="shared" si="10"/>
        <v>-1.4924237038940191E-3</v>
      </c>
      <c r="I101" s="1">
        <f t="shared" si="7"/>
        <v>-1.4924237038940191E-3</v>
      </c>
      <c r="O101" s="1">
        <f t="shared" ca="1" si="11"/>
        <v>-3.5176342425572394E-3</v>
      </c>
      <c r="Q101" s="88">
        <f t="shared" si="12"/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 t="shared" si="8"/>
        <v>37534.97920368256</v>
      </c>
      <c r="F102" s="1">
        <f t="shared" si="9"/>
        <v>37535</v>
      </c>
      <c r="G102" s="1">
        <f t="shared" si="10"/>
        <v>-2.4273384988191538E-3</v>
      </c>
      <c r="I102" s="1">
        <f t="shared" si="7"/>
        <v>-2.4273384988191538E-3</v>
      </c>
      <c r="O102" s="1">
        <f t="shared" ca="1" si="11"/>
        <v>-3.5258049112007949E-3</v>
      </c>
      <c r="Q102" s="88">
        <f t="shared" si="12"/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 t="shared" si="8"/>
        <v>37602.988328841639</v>
      </c>
      <c r="F103" s="1">
        <f t="shared" si="9"/>
        <v>37603</v>
      </c>
      <c r="G103" s="1">
        <f t="shared" si="10"/>
        <v>-1.3622533006127924E-3</v>
      </c>
      <c r="I103" s="1">
        <f t="shared" si="7"/>
        <v>-1.3622533006127924E-3</v>
      </c>
      <c r="O103" s="1">
        <f t="shared" ca="1" si="11"/>
        <v>-3.5339755798443504E-3</v>
      </c>
      <c r="Q103" s="88">
        <f t="shared" si="12"/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 t="shared" si="8"/>
        <v>37603.973595834985</v>
      </c>
      <c r="F104" s="1">
        <f t="shared" si="9"/>
        <v>37604</v>
      </c>
      <c r="G104" s="1">
        <f t="shared" si="10"/>
        <v>-3.0818844024906866E-3</v>
      </c>
      <c r="I104" s="1">
        <f t="shared" si="7"/>
        <v>-3.0818844024906866E-3</v>
      </c>
      <c r="O104" s="1">
        <f t="shared" ca="1" si="11"/>
        <v>-3.5340957367361679E-3</v>
      </c>
      <c r="Q104" s="88">
        <f t="shared" si="12"/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 t="shared" si="8"/>
        <v>37645.9802399084</v>
      </c>
      <c r="F105" s="1">
        <f t="shared" si="9"/>
        <v>37646</v>
      </c>
      <c r="G105" s="1">
        <f t="shared" si="10"/>
        <v>-2.3063906046445481E-3</v>
      </c>
      <c r="I105" s="1">
        <f t="shared" si="7"/>
        <v>-2.3063906046445481E-3</v>
      </c>
      <c r="O105" s="1">
        <f t="shared" ca="1" si="11"/>
        <v>-3.5391423261924813E-3</v>
      </c>
      <c r="Q105" s="88">
        <f t="shared" si="12"/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 t="shared" si="8"/>
        <v>37687.995451520925</v>
      </c>
      <c r="F106" s="1">
        <f t="shared" si="9"/>
        <v>37688</v>
      </c>
      <c r="G106" s="1">
        <f t="shared" si="10"/>
        <v>-5.3089679568074644E-4</v>
      </c>
      <c r="I106" s="1">
        <f t="shared" si="7"/>
        <v>-5.3089679568074644E-4</v>
      </c>
      <c r="O106" s="1">
        <f t="shared" ca="1" si="11"/>
        <v>-3.5441889156487948E-3</v>
      </c>
      <c r="Q106" s="88">
        <f t="shared" si="12"/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 t="shared" si="8"/>
        <v>37765.968624621564</v>
      </c>
      <c r="F107" s="1">
        <f t="shared" si="9"/>
        <v>37766</v>
      </c>
      <c r="G107" s="1">
        <f t="shared" si="10"/>
        <v>-3.662122595414985E-3</v>
      </c>
      <c r="I107" s="1">
        <f t="shared" si="7"/>
        <v>-3.662122595414985E-3</v>
      </c>
      <c r="O107" s="1">
        <f t="shared" ca="1" si="11"/>
        <v>-3.5535611532105209E-3</v>
      </c>
      <c r="Q107" s="88">
        <f t="shared" si="12"/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 t="shared" si="8"/>
        <v>37781.981355148419</v>
      </c>
      <c r="F108" s="1">
        <f t="shared" si="9"/>
        <v>37782</v>
      </c>
      <c r="G108" s="1">
        <f t="shared" si="10"/>
        <v>-2.1762202013633214E-3</v>
      </c>
      <c r="I108" s="1">
        <f t="shared" si="7"/>
        <v>-2.1762202013633214E-3</v>
      </c>
      <c r="O108" s="1">
        <f t="shared" ca="1" si="11"/>
        <v>-3.5554836634795924E-3</v>
      </c>
      <c r="Q108" s="88">
        <f t="shared" si="12"/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 t="shared" si="8"/>
        <v>37783.000892298063</v>
      </c>
      <c r="F109" s="1">
        <f t="shared" si="9"/>
        <v>37783</v>
      </c>
      <c r="G109" s="1">
        <f t="shared" si="10"/>
        <v>1.0414869757369161E-4</v>
      </c>
      <c r="I109" s="1">
        <f t="shared" si="7"/>
        <v>1.0414869757369161E-4</v>
      </c>
      <c r="O109" s="1">
        <f t="shared" ca="1" si="11"/>
        <v>-3.5556038203714098E-3</v>
      </c>
      <c r="Q109" s="88">
        <f t="shared" si="12"/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 t="shared" si="8"/>
        <v>37783.986159291402</v>
      </c>
      <c r="F110" s="1">
        <f t="shared" si="9"/>
        <v>37784</v>
      </c>
      <c r="G110" s="1">
        <f t="shared" si="10"/>
        <v>-1.6154824043042026E-3</v>
      </c>
      <c r="I110" s="1">
        <f t="shared" si="7"/>
        <v>-1.6154824043042026E-3</v>
      </c>
      <c r="O110" s="1">
        <f t="shared" ca="1" si="11"/>
        <v>-3.5557239772632263E-3</v>
      </c>
      <c r="Q110" s="88">
        <f t="shared" si="12"/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 t="shared" si="8"/>
        <v>37799.99032227922</v>
      </c>
      <c r="F111" s="1">
        <f t="shared" si="9"/>
        <v>37800</v>
      </c>
      <c r="G111" s="1">
        <f t="shared" si="10"/>
        <v>-1.1295799995423295E-3</v>
      </c>
      <c r="I111" s="1">
        <f t="shared" si="7"/>
        <v>-1.1295799995423295E-3</v>
      </c>
      <c r="O111" s="1">
        <f t="shared" ca="1" si="11"/>
        <v>-3.5576464875322986E-3</v>
      </c>
      <c r="Q111" s="88">
        <f t="shared" si="12"/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 t="shared" si="8"/>
        <v>37826.001370903927</v>
      </c>
      <c r="F112" s="1">
        <f t="shared" si="9"/>
        <v>37826</v>
      </c>
      <c r="G112" s="1">
        <f t="shared" si="10"/>
        <v>1.6001139738364145E-4</v>
      </c>
      <c r="I112" s="1">
        <f t="shared" si="7"/>
        <v>1.6001139738364145E-4</v>
      </c>
      <c r="O112" s="1">
        <f t="shared" ca="1" si="11"/>
        <v>-3.5607705667195406E-3</v>
      </c>
      <c r="Q112" s="88">
        <f t="shared" si="12"/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 t="shared" si="8"/>
        <v>37826.978070358229</v>
      </c>
      <c r="F113" s="1">
        <f t="shared" si="9"/>
        <v>37827</v>
      </c>
      <c r="G113" s="1">
        <f t="shared" si="10"/>
        <v>-2.5596197010600008E-3</v>
      </c>
      <c r="I113" s="1">
        <f t="shared" si="7"/>
        <v>-2.5596197010600008E-3</v>
      </c>
      <c r="O113" s="1">
        <f t="shared" ca="1" si="11"/>
        <v>-3.5608907236113572E-3</v>
      </c>
      <c r="Q113" s="88">
        <f t="shared" si="12"/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 t="shared" si="8"/>
        <v>37842.999368424127</v>
      </c>
      <c r="F114" s="1">
        <f t="shared" si="9"/>
        <v>37843</v>
      </c>
      <c r="G114" s="1">
        <f t="shared" si="10"/>
        <v>-7.3717303166631609E-5</v>
      </c>
      <c r="I114" s="1">
        <f t="shared" si="7"/>
        <v>-7.3717303166631609E-5</v>
      </c>
      <c r="O114" s="1">
        <f t="shared" ca="1" si="11"/>
        <v>-3.5628132338804295E-3</v>
      </c>
      <c r="Q114" s="88">
        <f t="shared" si="12"/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 t="shared" si="8"/>
        <v>37843.984635417539</v>
      </c>
      <c r="F115" s="1">
        <f t="shared" si="9"/>
        <v>37844</v>
      </c>
      <c r="G115" s="1">
        <f t="shared" si="10"/>
        <v>-1.7933483977685682E-3</v>
      </c>
      <c r="I115" s="1">
        <f t="shared" si="7"/>
        <v>-1.7933483977685682E-3</v>
      </c>
      <c r="O115" s="1">
        <f t="shared" ca="1" si="11"/>
        <v>-3.5629333907722461E-3</v>
      </c>
      <c r="Q115" s="88">
        <f t="shared" si="12"/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 t="shared" si="8"/>
        <v>37884.980309880353</v>
      </c>
      <c r="F116" s="1">
        <f t="shared" si="9"/>
        <v>37885</v>
      </c>
      <c r="G116" s="1">
        <f t="shared" si="10"/>
        <v>-2.2982235022936948E-3</v>
      </c>
      <c r="I116" s="1">
        <f t="shared" si="7"/>
        <v>-2.2982235022936948E-3</v>
      </c>
      <c r="O116" s="1">
        <f t="shared" ca="1" si="11"/>
        <v>-3.567859823336743E-3</v>
      </c>
      <c r="Q116" s="88">
        <f t="shared" si="12"/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 t="shared" si="8"/>
        <v>37893.976225906714</v>
      </c>
      <c r="F117" s="1">
        <f t="shared" si="9"/>
        <v>37894</v>
      </c>
      <c r="G117" s="1">
        <f t="shared" ref="G117:G148" si="13">+C117-(C$7+F117*C$8)</f>
        <v>-2.7749033979489468E-3</v>
      </c>
      <c r="I117" s="1">
        <f t="shared" si="7"/>
        <v>-2.7749033979489468E-3</v>
      </c>
      <c r="O117" s="1">
        <f t="shared" ca="1" si="11"/>
        <v>-3.5689412353630962E-3</v>
      </c>
      <c r="Q117" s="88">
        <f t="shared" si="12"/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 t="shared" si="8"/>
        <v>37894.970060439096</v>
      </c>
      <c r="F118" s="1">
        <f t="shared" si="9"/>
        <v>37895</v>
      </c>
      <c r="G118" s="1">
        <f t="shared" si="13"/>
        <v>-3.4945345032610931E-3</v>
      </c>
      <c r="I118" s="1">
        <f t="shared" si="7"/>
        <v>-3.4945345032610931E-3</v>
      </c>
      <c r="O118" s="1">
        <f t="shared" ca="1" si="11"/>
        <v>-3.5690613922549127E-3</v>
      </c>
      <c r="Q118" s="88">
        <f t="shared" si="12"/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 t="shared" si="8"/>
        <v>37909.976961878863</v>
      </c>
      <c r="F119" s="1">
        <f t="shared" si="9"/>
        <v>37910</v>
      </c>
      <c r="G119" s="1">
        <f t="shared" si="13"/>
        <v>-2.6890009976341389E-3</v>
      </c>
      <c r="J119" s="1">
        <f>+G119</f>
        <v>-2.6890009976341389E-3</v>
      </c>
      <c r="O119" s="1">
        <f t="shared" ca="1" si="11"/>
        <v>-3.5708637456321676E-3</v>
      </c>
      <c r="Q119" s="88">
        <f t="shared" si="12"/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 t="shared" si="8"/>
        <v>37910.981934212075</v>
      </c>
      <c r="F120" s="1">
        <f t="shared" si="9"/>
        <v>37911</v>
      </c>
      <c r="G120" s="1">
        <f t="shared" si="13"/>
        <v>-2.1086320994072594E-3</v>
      </c>
      <c r="J120" s="1">
        <f>+G120</f>
        <v>-2.1086320994072594E-3</v>
      </c>
      <c r="O120" s="1">
        <f t="shared" ca="1" si="11"/>
        <v>-3.570983902523985E-3</v>
      </c>
      <c r="Q120" s="88">
        <f t="shared" si="12"/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 t="shared" si="8"/>
        <v>37911.976625498406</v>
      </c>
      <c r="F121" s="1">
        <f t="shared" si="9"/>
        <v>37912</v>
      </c>
      <c r="G121" s="1">
        <f t="shared" si="13"/>
        <v>-2.7282631999696605E-3</v>
      </c>
      <c r="I121" s="1">
        <f t="shared" ref="I121:I152" si="14">+G121</f>
        <v>-2.7282631999696605E-3</v>
      </c>
      <c r="O121" s="1">
        <f t="shared" ca="1" si="11"/>
        <v>-3.5711040594158016E-3</v>
      </c>
      <c r="Q121" s="88">
        <f t="shared" si="12"/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 t="shared" si="8"/>
        <v>37919.987274531421</v>
      </c>
      <c r="F122" s="1">
        <f t="shared" si="9"/>
        <v>37920</v>
      </c>
      <c r="G122" s="1">
        <f t="shared" si="13"/>
        <v>-1.4853120010229759E-3</v>
      </c>
      <c r="I122" s="1">
        <f t="shared" si="14"/>
        <v>-1.4853120010229759E-3</v>
      </c>
      <c r="O122" s="1">
        <f t="shared" ca="1" si="11"/>
        <v>-3.5720653145503382E-3</v>
      </c>
      <c r="Q122" s="88">
        <f t="shared" si="12"/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 t="shared" si="8"/>
        <v>37928.974623018672</v>
      </c>
      <c r="F123" s="1">
        <f t="shared" si="9"/>
        <v>37929</v>
      </c>
      <c r="G123" s="1">
        <f t="shared" si="13"/>
        <v>-2.9619919005199336E-3</v>
      </c>
      <c r="I123" s="1">
        <f t="shared" si="14"/>
        <v>-2.9619919005199336E-3</v>
      </c>
      <c r="O123" s="1">
        <f t="shared" ca="1" si="11"/>
        <v>-3.5731467265766904E-3</v>
      </c>
      <c r="Q123" s="88">
        <f t="shared" si="12"/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 t="shared" si="8"/>
        <v>37936.976704512577</v>
      </c>
      <c r="F124" s="1">
        <f t="shared" si="9"/>
        <v>37937</v>
      </c>
      <c r="G124" s="1">
        <f t="shared" si="13"/>
        <v>-2.719040698138997E-3</v>
      </c>
      <c r="I124" s="1">
        <f t="shared" si="14"/>
        <v>-2.719040698138997E-3</v>
      </c>
      <c r="O124" s="1">
        <f t="shared" ca="1" si="11"/>
        <v>-3.574107981711227E-3</v>
      </c>
      <c r="Q124" s="88">
        <f t="shared" si="12"/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 t="shared" si="8"/>
        <v>37970.981267092087</v>
      </c>
      <c r="F125" s="1">
        <f t="shared" si="9"/>
        <v>37971</v>
      </c>
      <c r="G125" s="1">
        <f t="shared" si="13"/>
        <v>-2.1864981026737951E-3</v>
      </c>
      <c r="I125" s="1">
        <f t="shared" si="14"/>
        <v>-2.1864981026737951E-3</v>
      </c>
      <c r="O125" s="1">
        <f t="shared" ca="1" si="11"/>
        <v>-3.5781933160330048E-3</v>
      </c>
      <c r="Q125" s="88">
        <f t="shared" si="12"/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 t="shared" si="8"/>
        <v>37971.975101624535</v>
      </c>
      <c r="F126" s="1">
        <f t="shared" si="9"/>
        <v>37972</v>
      </c>
      <c r="G126" s="1">
        <f t="shared" si="13"/>
        <v>-2.9061292007099837E-3</v>
      </c>
      <c r="I126" s="1">
        <f t="shared" si="14"/>
        <v>-2.9061292007099837E-3</v>
      </c>
      <c r="O126" s="1">
        <f t="shared" ca="1" si="11"/>
        <v>-3.5783134729248213E-3</v>
      </c>
      <c r="Q126" s="88">
        <f t="shared" si="12"/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 t="shared" si="8"/>
        <v>38114.95019366972</v>
      </c>
      <c r="F127" s="1">
        <f t="shared" si="9"/>
        <v>38115</v>
      </c>
      <c r="G127" s="1">
        <f t="shared" si="13"/>
        <v>-5.813376497826539E-3</v>
      </c>
      <c r="I127" s="1">
        <f t="shared" si="14"/>
        <v>-5.813376497826539E-3</v>
      </c>
      <c r="O127" s="1">
        <f t="shared" ca="1" si="11"/>
        <v>-3.5954959084546515E-3</v>
      </c>
      <c r="Q127" s="88">
        <f t="shared" si="12"/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 t="shared" si="8"/>
        <v>38114.95019366972</v>
      </c>
      <c r="F128" s="1">
        <f t="shared" si="9"/>
        <v>38115</v>
      </c>
      <c r="G128" s="1">
        <f t="shared" si="13"/>
        <v>-5.813376497826539E-3</v>
      </c>
      <c r="I128" s="1">
        <f t="shared" si="14"/>
        <v>-5.813376497826539E-3</v>
      </c>
      <c r="O128" s="1">
        <f t="shared" ca="1" si="11"/>
        <v>-3.5954959084546515E-3</v>
      </c>
      <c r="Q128" s="88">
        <f t="shared" si="12"/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 t="shared" si="8"/>
        <v>38123.980379852313</v>
      </c>
      <c r="F129" s="1">
        <f t="shared" si="9"/>
        <v>38124</v>
      </c>
      <c r="G129" s="1">
        <f t="shared" si="13"/>
        <v>-2.2900563999428414E-3</v>
      </c>
      <c r="I129" s="1">
        <f t="shared" si="14"/>
        <v>-2.2900563999428414E-3</v>
      </c>
      <c r="O129" s="1">
        <f t="shared" ca="1" si="11"/>
        <v>-3.5965773204810047E-3</v>
      </c>
      <c r="Q129" s="88">
        <f t="shared" si="12"/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 t="shared" si="8"/>
        <v>38123.980379852313</v>
      </c>
      <c r="F130" s="1">
        <f t="shared" si="9"/>
        <v>38124</v>
      </c>
      <c r="G130" s="1">
        <f t="shared" si="13"/>
        <v>-2.2900563999428414E-3</v>
      </c>
      <c r="I130" s="1">
        <f t="shared" si="14"/>
        <v>-2.2900563999428414E-3</v>
      </c>
      <c r="O130" s="1">
        <f t="shared" ca="1" si="11"/>
        <v>-3.5965773204810047E-3</v>
      </c>
      <c r="Q130" s="88">
        <f t="shared" si="12"/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 t="shared" si="8"/>
        <v>38133.978697950159</v>
      </c>
      <c r="F131" s="1">
        <f t="shared" si="9"/>
        <v>38134</v>
      </c>
      <c r="G131" s="1">
        <f t="shared" si="13"/>
        <v>-2.486367397068534E-3</v>
      </c>
      <c r="I131" s="1">
        <f t="shared" si="14"/>
        <v>-2.486367397068534E-3</v>
      </c>
      <c r="O131" s="1">
        <f t="shared" ca="1" si="11"/>
        <v>-3.5977788893991744E-3</v>
      </c>
      <c r="Q131" s="88">
        <f t="shared" si="12"/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 t="shared" si="8"/>
        <v>38133.978697950159</v>
      </c>
      <c r="F132" s="1">
        <f t="shared" si="9"/>
        <v>38134</v>
      </c>
      <c r="G132" s="1">
        <f t="shared" si="13"/>
        <v>-2.486367397068534E-3</v>
      </c>
      <c r="I132" s="1">
        <f t="shared" si="14"/>
        <v>-2.486367397068534E-3</v>
      </c>
      <c r="O132" s="1">
        <f t="shared" ca="1" si="11"/>
        <v>-3.5977788893991744E-3</v>
      </c>
      <c r="Q132" s="88">
        <f t="shared" si="12"/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 t="shared" si="8"/>
        <v>38192.98333954384</v>
      </c>
      <c r="F133" s="1">
        <f t="shared" si="9"/>
        <v>38193</v>
      </c>
      <c r="G133" s="1">
        <f t="shared" si="13"/>
        <v>-1.9446022997726686E-3</v>
      </c>
      <c r="I133" s="1">
        <f t="shared" si="14"/>
        <v>-1.9446022997726686E-3</v>
      </c>
      <c r="O133" s="1">
        <f t="shared" ca="1" si="11"/>
        <v>-3.6048681460163767E-3</v>
      </c>
      <c r="Q133" s="88">
        <f t="shared" si="12"/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 t="shared" si="8"/>
        <v>38192.98333954384</v>
      </c>
      <c r="F134" s="1">
        <f t="shared" si="9"/>
        <v>38193</v>
      </c>
      <c r="G134" s="1">
        <f t="shared" si="13"/>
        <v>-1.9446022997726686E-3</v>
      </c>
      <c r="I134" s="1">
        <f t="shared" si="14"/>
        <v>-1.9446022997726686E-3</v>
      </c>
      <c r="O134" s="1">
        <f t="shared" ca="1" si="11"/>
        <v>-3.6048681460163767E-3</v>
      </c>
      <c r="Q134" s="88">
        <f t="shared" si="12"/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 t="shared" si="8"/>
        <v>38193.960038998077</v>
      </c>
      <c r="F135" s="1">
        <f t="shared" si="9"/>
        <v>38194</v>
      </c>
      <c r="G135" s="1">
        <f t="shared" si="13"/>
        <v>-4.6642334054922685E-3</v>
      </c>
      <c r="I135" s="1">
        <f t="shared" si="14"/>
        <v>-4.6642334054922685E-3</v>
      </c>
      <c r="O135" s="1">
        <f t="shared" ca="1" si="11"/>
        <v>-3.6049883029081941E-3</v>
      </c>
      <c r="Q135" s="88">
        <f t="shared" si="12"/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 t="shared" si="8"/>
        <v>38193.960038998077</v>
      </c>
      <c r="F136" s="1">
        <f t="shared" si="9"/>
        <v>38194</v>
      </c>
      <c r="G136" s="1">
        <f t="shared" si="13"/>
        <v>-4.6642334054922685E-3</v>
      </c>
      <c r="I136" s="1">
        <f t="shared" si="14"/>
        <v>-4.6642334054922685E-3</v>
      </c>
      <c r="O136" s="1">
        <f t="shared" ca="1" si="11"/>
        <v>-3.6049883029081941E-3</v>
      </c>
      <c r="Q136" s="88">
        <f t="shared" si="12"/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 t="shared" si="8"/>
        <v>38200.976853498643</v>
      </c>
      <c r="F137" s="1">
        <f t="shared" si="9"/>
        <v>38201</v>
      </c>
      <c r="G137" s="1">
        <f t="shared" si="13"/>
        <v>-2.7016511012334377E-3</v>
      </c>
      <c r="I137" s="1">
        <f t="shared" si="14"/>
        <v>-2.7016511012334377E-3</v>
      </c>
      <c r="O137" s="1">
        <f t="shared" ca="1" si="11"/>
        <v>-3.6058294011509133E-3</v>
      </c>
      <c r="Q137" s="88">
        <f t="shared" si="12"/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 t="shared" si="8"/>
        <v>38200.976853498643</v>
      </c>
      <c r="F138" s="1">
        <f t="shared" si="9"/>
        <v>38201</v>
      </c>
      <c r="G138" s="1">
        <f t="shared" si="13"/>
        <v>-2.7016511012334377E-3</v>
      </c>
      <c r="I138" s="1">
        <f t="shared" si="14"/>
        <v>-2.7016511012334377E-3</v>
      </c>
      <c r="O138" s="1">
        <f t="shared" ca="1" si="11"/>
        <v>-3.6058294011509133E-3</v>
      </c>
      <c r="Q138" s="88">
        <f t="shared" si="12"/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 t="shared" si="8"/>
        <v>38201.987823109244</v>
      </c>
      <c r="F139" s="1">
        <f t="shared" si="9"/>
        <v>38202</v>
      </c>
      <c r="G139" s="1">
        <f t="shared" si="13"/>
        <v>-1.4212821988621727E-3</v>
      </c>
      <c r="I139" s="1">
        <f t="shared" si="14"/>
        <v>-1.4212821988621727E-3</v>
      </c>
      <c r="O139" s="1">
        <f t="shared" ca="1" si="11"/>
        <v>-3.6059495580427299E-3</v>
      </c>
      <c r="Q139" s="88">
        <f t="shared" si="12"/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 t="shared" si="8"/>
        <v>38201.987823109244</v>
      </c>
      <c r="F140" s="1">
        <f t="shared" si="9"/>
        <v>38202</v>
      </c>
      <c r="G140" s="1">
        <f t="shared" si="13"/>
        <v>-1.4212821988621727E-3</v>
      </c>
      <c r="I140" s="1">
        <f t="shared" si="14"/>
        <v>-1.4212821988621727E-3</v>
      </c>
      <c r="O140" s="1">
        <f t="shared" ca="1" si="11"/>
        <v>-3.6059495580427299E-3</v>
      </c>
      <c r="Q140" s="88">
        <f t="shared" si="12"/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 t="shared" si="8"/>
        <v>38202.981657641627</v>
      </c>
      <c r="F141" s="1">
        <f t="shared" si="9"/>
        <v>38203</v>
      </c>
      <c r="G141" s="1">
        <f t="shared" si="13"/>
        <v>-2.1409133041743189E-3</v>
      </c>
      <c r="I141" s="1">
        <f t="shared" si="14"/>
        <v>-2.1409133041743189E-3</v>
      </c>
      <c r="O141" s="1">
        <f t="shared" ca="1" si="11"/>
        <v>-3.6060697149345473E-3</v>
      </c>
      <c r="Q141" s="88">
        <f t="shared" si="12"/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 t="shared" si="8"/>
        <v>38202.981657641627</v>
      </c>
      <c r="F142" s="1">
        <f t="shared" si="9"/>
        <v>38203</v>
      </c>
      <c r="G142" s="1">
        <f t="shared" si="13"/>
        <v>-2.1409133041743189E-3</v>
      </c>
      <c r="I142" s="1">
        <f t="shared" si="14"/>
        <v>-2.1409133041743189E-3</v>
      </c>
      <c r="O142" s="1">
        <f t="shared" ca="1" si="11"/>
        <v>-3.6060697149345473E-3</v>
      </c>
      <c r="Q142" s="88">
        <f t="shared" si="12"/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 t="shared" si="8"/>
        <v>38210.966604057387</v>
      </c>
      <c r="F143" s="1">
        <f t="shared" si="9"/>
        <v>38211</v>
      </c>
      <c r="G143" s="1">
        <f t="shared" si="13"/>
        <v>-3.8979621022008359E-3</v>
      </c>
      <c r="I143" s="1">
        <f t="shared" si="14"/>
        <v>-3.8979621022008359E-3</v>
      </c>
      <c r="O143" s="1">
        <f t="shared" ca="1" si="11"/>
        <v>-3.607030970069083E-3</v>
      </c>
      <c r="Q143" s="88">
        <f t="shared" si="12"/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 t="shared" si="8"/>
        <v>38210.966604057387</v>
      </c>
      <c r="F144" s="1">
        <f t="shared" si="9"/>
        <v>38211</v>
      </c>
      <c r="G144" s="1">
        <f t="shared" si="13"/>
        <v>-3.8979621022008359E-3</v>
      </c>
      <c r="I144" s="1">
        <f t="shared" si="14"/>
        <v>-3.8979621022008359E-3</v>
      </c>
      <c r="O144" s="1">
        <f t="shared" ca="1" si="11"/>
        <v>-3.607030970069083E-3</v>
      </c>
      <c r="Q144" s="88">
        <f t="shared" si="12"/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 t="shared" si="8"/>
        <v>38236.994787760246</v>
      </c>
      <c r="F145" s="1">
        <f t="shared" si="9"/>
        <v>38237</v>
      </c>
      <c r="G145" s="1">
        <f t="shared" si="13"/>
        <v>-6.0837069759145379E-4</v>
      </c>
      <c r="I145" s="1">
        <f t="shared" si="14"/>
        <v>-6.0837069759145379E-4</v>
      </c>
      <c r="O145" s="1">
        <f t="shared" ca="1" si="11"/>
        <v>-3.610155049256325E-3</v>
      </c>
      <c r="Q145" s="88">
        <f t="shared" si="12"/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 t="shared" si="8"/>
        <v>38236.994787760246</v>
      </c>
      <c r="F146" s="1">
        <f t="shared" si="9"/>
        <v>38237</v>
      </c>
      <c r="G146" s="1">
        <f t="shared" si="13"/>
        <v>-6.0837069759145379E-4</v>
      </c>
      <c r="I146" s="1">
        <f t="shared" si="14"/>
        <v>-6.0837069759145379E-4</v>
      </c>
      <c r="O146" s="1">
        <f t="shared" ca="1" si="11"/>
        <v>-3.610155049256325E-3</v>
      </c>
      <c r="Q146" s="88">
        <f t="shared" si="12"/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 t="shared" si="8"/>
        <v>38243.977332104514</v>
      </c>
      <c r="F147" s="1">
        <f t="shared" si="9"/>
        <v>38244</v>
      </c>
      <c r="G147" s="1">
        <f t="shared" si="13"/>
        <v>-2.6457884014234878E-3</v>
      </c>
      <c r="I147" s="1">
        <f t="shared" si="14"/>
        <v>-2.6457884014234878E-3</v>
      </c>
      <c r="O147" s="1">
        <f t="shared" ca="1" si="11"/>
        <v>-3.6109961474990434E-3</v>
      </c>
      <c r="Q147" s="88">
        <f t="shared" si="12"/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 t="shared" si="8"/>
        <v>38243.977332104514</v>
      </c>
      <c r="F148" s="1">
        <f t="shared" si="9"/>
        <v>38244</v>
      </c>
      <c r="G148" s="1">
        <f t="shared" si="13"/>
        <v>-2.6457884014234878E-3</v>
      </c>
      <c r="I148" s="1">
        <f t="shared" si="14"/>
        <v>-2.6457884014234878E-3</v>
      </c>
      <c r="O148" s="1">
        <f t="shared" ca="1" si="11"/>
        <v>-3.6109961474990434E-3</v>
      </c>
      <c r="Q148" s="88">
        <f t="shared" si="12"/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 t="shared" ref="E149:E212" si="15">+(C149-C$7)/C$8</f>
        <v>38245.982136247498</v>
      </c>
      <c r="F149" s="1">
        <f t="shared" ref="F149:F212" si="16">ROUND(2*E149,0)/2</f>
        <v>38246</v>
      </c>
      <c r="G149" s="1">
        <f t="shared" ref="G149:G180" si="17">+C149-(C$7+F149*C$8)</f>
        <v>-2.0850506043643691E-3</v>
      </c>
      <c r="I149" s="1">
        <f t="shared" si="14"/>
        <v>-2.0850506043643691E-3</v>
      </c>
      <c r="O149" s="1">
        <f t="shared" ref="O149:O212" ca="1" si="18">+C$11+C$12*F149</f>
        <v>-3.6112364612826782E-3</v>
      </c>
      <c r="Q149" s="88">
        <f t="shared" ref="Q149:Q212" si="19"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 t="shared" si="15"/>
        <v>38245.982136247498</v>
      </c>
      <c r="F150" s="1">
        <f t="shared" si="16"/>
        <v>38246</v>
      </c>
      <c r="G150" s="1">
        <f t="shared" si="17"/>
        <v>-2.0850506043643691E-3</v>
      </c>
      <c r="I150" s="1">
        <f t="shared" si="14"/>
        <v>-2.0850506043643691E-3</v>
      </c>
      <c r="O150" s="1">
        <f t="shared" ca="1" si="18"/>
        <v>-3.6112364612826782E-3</v>
      </c>
      <c r="Q150" s="88">
        <f t="shared" si="19"/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 t="shared" si="15"/>
        <v>38260.975329624715</v>
      </c>
      <c r="F151" s="1">
        <f t="shared" si="16"/>
        <v>38261</v>
      </c>
      <c r="G151" s="1">
        <f t="shared" si="17"/>
        <v>-2.8795171019737609E-3</v>
      </c>
      <c r="I151" s="1">
        <f t="shared" si="14"/>
        <v>-2.8795171019737609E-3</v>
      </c>
      <c r="O151" s="1">
        <f t="shared" ca="1" si="18"/>
        <v>-3.6130388146599322E-3</v>
      </c>
      <c r="Q151" s="88">
        <f t="shared" si="19"/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 t="shared" si="15"/>
        <v>38260.975329624715</v>
      </c>
      <c r="F152" s="1">
        <f t="shared" si="16"/>
        <v>38261</v>
      </c>
      <c r="G152" s="1">
        <f t="shared" si="17"/>
        <v>-2.8795171019737609E-3</v>
      </c>
      <c r="I152" s="1">
        <f t="shared" si="14"/>
        <v>-2.8795171019737609E-3</v>
      </c>
      <c r="O152" s="1">
        <f t="shared" ca="1" si="18"/>
        <v>-3.6130388146599322E-3</v>
      </c>
      <c r="Q152" s="88">
        <f t="shared" si="19"/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 t="shared" si="15"/>
        <v>38261.986299235308</v>
      </c>
      <c r="F153" s="1">
        <f t="shared" si="16"/>
        <v>38262</v>
      </c>
      <c r="G153" s="1">
        <f t="shared" si="17"/>
        <v>-1.5991481996024959E-3</v>
      </c>
      <c r="I153" s="1">
        <f t="shared" ref="I153:I181" si="20">+G153</f>
        <v>-1.5991481996024959E-3</v>
      </c>
      <c r="O153" s="1">
        <f t="shared" ca="1" si="18"/>
        <v>-3.6131589715517496E-3</v>
      </c>
      <c r="Q153" s="88">
        <f t="shared" si="19"/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 t="shared" si="15"/>
        <v>38261.986299235308</v>
      </c>
      <c r="F154" s="1">
        <f t="shared" si="16"/>
        <v>38262</v>
      </c>
      <c r="G154" s="1">
        <f t="shared" si="17"/>
        <v>-1.5991481996024959E-3</v>
      </c>
      <c r="I154" s="1">
        <f t="shared" si="20"/>
        <v>-1.5991481996024959E-3</v>
      </c>
      <c r="O154" s="1">
        <f t="shared" ca="1" si="18"/>
        <v>-3.6131589715517496E-3</v>
      </c>
      <c r="Q154" s="88">
        <f t="shared" si="19"/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 t="shared" si="15"/>
        <v>38303.967240691534</v>
      </c>
      <c r="F155" s="1">
        <f t="shared" si="16"/>
        <v>38304</v>
      </c>
      <c r="G155" s="1">
        <f t="shared" si="17"/>
        <v>-3.823654398729559E-3</v>
      </c>
      <c r="I155" s="1">
        <f t="shared" si="20"/>
        <v>-3.823654398729559E-3</v>
      </c>
      <c r="O155" s="1">
        <f t="shared" ca="1" si="18"/>
        <v>-3.6182055610080631E-3</v>
      </c>
      <c r="Q155" s="88">
        <f t="shared" si="19"/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 t="shared" si="15"/>
        <v>38303.967240691534</v>
      </c>
      <c r="F156" s="1">
        <f t="shared" si="16"/>
        <v>38304</v>
      </c>
      <c r="G156" s="1">
        <f t="shared" si="17"/>
        <v>-3.823654398729559E-3</v>
      </c>
      <c r="I156" s="1">
        <f t="shared" si="20"/>
        <v>-3.823654398729559E-3</v>
      </c>
      <c r="O156" s="1">
        <f t="shared" ca="1" si="18"/>
        <v>-3.6182055610080631E-3</v>
      </c>
      <c r="Q156" s="88">
        <f t="shared" si="19"/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 t="shared" si="15"/>
        <v>38372.978767922112</v>
      </c>
      <c r="F157" s="1">
        <f t="shared" si="16"/>
        <v>38373</v>
      </c>
      <c r="G157" s="1">
        <f t="shared" si="17"/>
        <v>-2.4782003019936383E-3</v>
      </c>
      <c r="I157" s="1">
        <f t="shared" si="20"/>
        <v>-2.4782003019936383E-3</v>
      </c>
      <c r="O157" s="1">
        <f t="shared" ca="1" si="18"/>
        <v>-3.626496386543436E-3</v>
      </c>
      <c r="Q157" s="88">
        <f t="shared" si="19"/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 t="shared" si="15"/>
        <v>38372.978767922112</v>
      </c>
      <c r="F158" s="1">
        <f t="shared" si="16"/>
        <v>38373</v>
      </c>
      <c r="G158" s="1">
        <f t="shared" si="17"/>
        <v>-2.4782003019936383E-3</v>
      </c>
      <c r="I158" s="1">
        <f t="shared" si="20"/>
        <v>-2.4782003019936383E-3</v>
      </c>
      <c r="O158" s="1">
        <f t="shared" ca="1" si="18"/>
        <v>-3.626496386543436E-3</v>
      </c>
      <c r="Q158" s="88">
        <f t="shared" si="19"/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 t="shared" si="15"/>
        <v>38380.980849416024</v>
      </c>
      <c r="F159" s="1">
        <f t="shared" si="16"/>
        <v>38381</v>
      </c>
      <c r="G159" s="1">
        <f t="shared" si="17"/>
        <v>-2.2352490996127017E-3</v>
      </c>
      <c r="I159" s="1">
        <f t="shared" si="20"/>
        <v>-2.2352490996127017E-3</v>
      </c>
      <c r="O159" s="1">
        <f t="shared" ca="1" si="18"/>
        <v>-3.6274576416779718E-3</v>
      </c>
      <c r="Q159" s="88">
        <f t="shared" si="19"/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 t="shared" si="15"/>
        <v>38380.980849416024</v>
      </c>
      <c r="F160" s="1">
        <f t="shared" si="16"/>
        <v>38381</v>
      </c>
      <c r="G160" s="1">
        <f t="shared" si="17"/>
        <v>-2.2352490996127017E-3</v>
      </c>
      <c r="I160" s="1">
        <f t="shared" si="20"/>
        <v>-2.2352490996127017E-3</v>
      </c>
      <c r="O160" s="1">
        <f t="shared" ca="1" si="18"/>
        <v>-3.6274576416779718E-3</v>
      </c>
      <c r="Q160" s="88">
        <f t="shared" si="19"/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 t="shared" si="15"/>
        <v>38577.982842853598</v>
      </c>
      <c r="F161" s="1">
        <f t="shared" si="16"/>
        <v>38578</v>
      </c>
      <c r="G161" s="1">
        <f t="shared" si="17"/>
        <v>-2.0025757985422388E-3</v>
      </c>
      <c r="I161" s="1">
        <f t="shared" si="20"/>
        <v>-2.0025757985422388E-3</v>
      </c>
      <c r="O161" s="1">
        <f t="shared" ca="1" si="18"/>
        <v>-3.65112854936592E-3</v>
      </c>
      <c r="Q161" s="88">
        <f t="shared" si="19"/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 t="shared" si="15"/>
        <v>38577.982842853598</v>
      </c>
      <c r="F162" s="1">
        <f t="shared" si="16"/>
        <v>38578</v>
      </c>
      <c r="G162" s="1">
        <f t="shared" si="17"/>
        <v>-2.0025757985422388E-3</v>
      </c>
      <c r="I162" s="1">
        <f t="shared" si="20"/>
        <v>-2.0025757985422388E-3</v>
      </c>
      <c r="O162" s="1">
        <f t="shared" ca="1" si="18"/>
        <v>-3.65112854936592E-3</v>
      </c>
      <c r="Q162" s="88">
        <f t="shared" si="19"/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 t="shared" si="15"/>
        <v>38586.97019134085</v>
      </c>
      <c r="F163" s="1">
        <f t="shared" si="16"/>
        <v>38587</v>
      </c>
      <c r="G163" s="1">
        <f t="shared" si="17"/>
        <v>-3.4792556980391964E-3</v>
      </c>
      <c r="I163" s="1">
        <f t="shared" si="20"/>
        <v>-3.4792556980391964E-3</v>
      </c>
      <c r="O163" s="1">
        <f t="shared" ca="1" si="18"/>
        <v>-3.6522099613922722E-3</v>
      </c>
      <c r="Q163" s="88">
        <f t="shared" si="19"/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 t="shared" si="15"/>
        <v>38586.97019134085</v>
      </c>
      <c r="F164" s="1">
        <f t="shared" si="16"/>
        <v>38587</v>
      </c>
      <c r="G164" s="1">
        <f t="shared" si="17"/>
        <v>-3.4792556980391964E-3</v>
      </c>
      <c r="I164" s="1">
        <f t="shared" si="20"/>
        <v>-3.4792556980391964E-3</v>
      </c>
      <c r="O164" s="1">
        <f t="shared" ca="1" si="18"/>
        <v>-3.6522099613922722E-3</v>
      </c>
      <c r="Q164" s="88">
        <f t="shared" si="19"/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 t="shared" si="15"/>
        <v>38646.968667466921</v>
      </c>
      <c r="F165" s="1">
        <f t="shared" si="16"/>
        <v>38647</v>
      </c>
      <c r="G165" s="1">
        <f t="shared" si="17"/>
        <v>-3.6571217060554773E-3</v>
      </c>
      <c r="I165" s="1">
        <f t="shared" si="20"/>
        <v>-3.6571217060554773E-3</v>
      </c>
      <c r="O165" s="1">
        <f t="shared" ca="1" si="18"/>
        <v>-3.659419374901292E-3</v>
      </c>
      <c r="Q165" s="88">
        <f t="shared" si="19"/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 t="shared" si="15"/>
        <v>38646.968667466921</v>
      </c>
      <c r="F166" s="1">
        <f t="shared" si="16"/>
        <v>38647</v>
      </c>
      <c r="G166" s="1">
        <f t="shared" si="17"/>
        <v>-3.6571217060554773E-3</v>
      </c>
      <c r="I166" s="1">
        <f t="shared" si="20"/>
        <v>-3.6571217060554773E-3</v>
      </c>
      <c r="O166" s="1">
        <f t="shared" ca="1" si="18"/>
        <v>-3.659419374901292E-3</v>
      </c>
      <c r="Q166" s="88">
        <f t="shared" si="19"/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 t="shared" si="15"/>
        <v>38689.969146072784</v>
      </c>
      <c r="F167" s="1">
        <f t="shared" si="16"/>
        <v>38690</v>
      </c>
      <c r="G167" s="1">
        <f t="shared" si="17"/>
        <v>-3.6012589989695698E-3</v>
      </c>
      <c r="I167" s="1">
        <f t="shared" si="20"/>
        <v>-3.6012589989695698E-3</v>
      </c>
      <c r="O167" s="1">
        <f t="shared" ca="1" si="18"/>
        <v>-3.6645861212494229E-3</v>
      </c>
      <c r="Q167" s="88">
        <f t="shared" si="19"/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 t="shared" si="15"/>
        <v>38689.969146072784</v>
      </c>
      <c r="F168" s="1">
        <f t="shared" si="16"/>
        <v>38690</v>
      </c>
      <c r="G168" s="1">
        <f t="shared" si="17"/>
        <v>-3.6012589989695698E-3</v>
      </c>
      <c r="I168" s="1">
        <f t="shared" si="20"/>
        <v>-3.6012589989695698E-3</v>
      </c>
      <c r="O168" s="1">
        <f t="shared" ca="1" si="18"/>
        <v>-3.6645861212494229E-3</v>
      </c>
      <c r="Q168" s="88">
        <f t="shared" si="19"/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 t="shared" si="15"/>
        <v>38706.975711132094</v>
      </c>
      <c r="F169" s="1">
        <f t="shared" si="16"/>
        <v>38707</v>
      </c>
      <c r="G169" s="1">
        <f t="shared" si="17"/>
        <v>-2.8349877029540949E-3</v>
      </c>
      <c r="I169" s="1">
        <f t="shared" si="20"/>
        <v>-2.8349877029540949E-3</v>
      </c>
      <c r="O169" s="1">
        <f t="shared" ca="1" si="18"/>
        <v>-3.6666287884103118E-3</v>
      </c>
      <c r="Q169" s="88">
        <f t="shared" si="19"/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 t="shared" si="15"/>
        <v>38706.975711132094</v>
      </c>
      <c r="F170" s="1">
        <f t="shared" si="16"/>
        <v>38707</v>
      </c>
      <c r="G170" s="1">
        <f t="shared" si="17"/>
        <v>-2.8349877029540949E-3</v>
      </c>
      <c r="I170" s="1">
        <f t="shared" si="20"/>
        <v>-2.8349877029540949E-3</v>
      </c>
      <c r="O170" s="1">
        <f t="shared" ca="1" si="18"/>
        <v>-3.6666287884103118E-3</v>
      </c>
      <c r="Q170" s="88">
        <f t="shared" si="19"/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 t="shared" si="15"/>
        <v>38723.97370865236</v>
      </c>
      <c r="F171" s="1">
        <f t="shared" si="16"/>
        <v>38724</v>
      </c>
      <c r="G171" s="1">
        <f t="shared" si="17"/>
        <v>-3.0687163962284103E-3</v>
      </c>
      <c r="I171" s="1">
        <f t="shared" si="20"/>
        <v>-3.0687163962284103E-3</v>
      </c>
      <c r="O171" s="1">
        <f t="shared" ca="1" si="18"/>
        <v>-3.6686714555712006E-3</v>
      </c>
      <c r="Q171" s="88">
        <f t="shared" si="19"/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 t="shared" si="15"/>
        <v>38723.97370865236</v>
      </c>
      <c r="F172" s="1">
        <f t="shared" si="16"/>
        <v>38724</v>
      </c>
      <c r="G172" s="1">
        <f t="shared" si="17"/>
        <v>-3.0687163962284103E-3</v>
      </c>
      <c r="I172" s="1">
        <f t="shared" si="20"/>
        <v>-3.0687163962284103E-3</v>
      </c>
      <c r="O172" s="1">
        <f t="shared" ca="1" si="18"/>
        <v>-3.6686714555712006E-3</v>
      </c>
      <c r="Q172" s="88">
        <f t="shared" si="19"/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 t="shared" si="15"/>
        <v>38740.971706172561</v>
      </c>
      <c r="F173" s="1">
        <f t="shared" si="16"/>
        <v>38741</v>
      </c>
      <c r="G173" s="1">
        <f t="shared" si="17"/>
        <v>-3.302445104054641E-3</v>
      </c>
      <c r="I173" s="1">
        <f t="shared" si="20"/>
        <v>-3.302445104054641E-3</v>
      </c>
      <c r="O173" s="1">
        <f t="shared" ca="1" si="18"/>
        <v>-3.6707141227320895E-3</v>
      </c>
      <c r="Q173" s="88">
        <f t="shared" si="19"/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 t="shared" si="15"/>
        <v>38740.971706172561</v>
      </c>
      <c r="F174" s="1">
        <f t="shared" si="16"/>
        <v>38741</v>
      </c>
      <c r="G174" s="1">
        <f t="shared" si="17"/>
        <v>-3.302445104054641E-3</v>
      </c>
      <c r="I174" s="1">
        <f t="shared" si="20"/>
        <v>-3.302445104054641E-3</v>
      </c>
      <c r="O174" s="1">
        <f t="shared" ca="1" si="18"/>
        <v>-3.6707141227320895E-3</v>
      </c>
      <c r="Q174" s="88">
        <f t="shared" si="19"/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 t="shared" si="15"/>
        <v>40225.966118564953</v>
      </c>
      <c r="F175" s="1">
        <f t="shared" si="16"/>
        <v>40226</v>
      </c>
      <c r="G175" s="1">
        <f t="shared" si="17"/>
        <v>-3.9546285988762975E-3</v>
      </c>
      <c r="I175" s="1">
        <f t="shared" si="20"/>
        <v>-3.9546285988762975E-3</v>
      </c>
      <c r="O175" s="1">
        <f t="shared" ca="1" si="18"/>
        <v>-3.8491471070803253E-3</v>
      </c>
      <c r="Q175" s="88">
        <f t="shared" si="19"/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 t="shared" si="15"/>
        <v>40387.969714890576</v>
      </c>
      <c r="F176" s="1">
        <f t="shared" si="16"/>
        <v>40388</v>
      </c>
      <c r="G176" s="1">
        <f t="shared" si="17"/>
        <v>-3.5348668025108054E-3</v>
      </c>
      <c r="I176" s="1">
        <f t="shared" si="20"/>
        <v>-3.5348668025108054E-3</v>
      </c>
      <c r="O176" s="1">
        <f t="shared" ca="1" si="18"/>
        <v>-3.8686125235546783E-3</v>
      </c>
      <c r="Q176" s="88">
        <f t="shared" si="19"/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 t="shared" si="15"/>
        <v>40576.978194373347</v>
      </c>
      <c r="F177" s="1">
        <f t="shared" si="16"/>
        <v>40577</v>
      </c>
      <c r="G177" s="1">
        <f t="shared" si="17"/>
        <v>-2.5451446999795735E-3</v>
      </c>
      <c r="I177" s="1">
        <f t="shared" si="20"/>
        <v>-2.5451446999795735E-3</v>
      </c>
      <c r="O177" s="1">
        <f t="shared" ca="1" si="18"/>
        <v>-3.8913221761080899E-3</v>
      </c>
      <c r="Q177" s="88">
        <f t="shared" si="19"/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 t="shared" si="15"/>
        <v>40712.970742074263</v>
      </c>
      <c r="F178" s="1">
        <f t="shared" si="16"/>
        <v>40713</v>
      </c>
      <c r="G178" s="1">
        <f t="shared" si="17"/>
        <v>-3.4149743005400524E-3</v>
      </c>
      <c r="I178" s="1">
        <f t="shared" si="20"/>
        <v>-3.4149743005400524E-3</v>
      </c>
      <c r="O178" s="1">
        <f t="shared" ca="1" si="18"/>
        <v>-3.9076635133952009E-3</v>
      </c>
      <c r="Q178" s="88">
        <f t="shared" si="19"/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 t="shared" si="15"/>
        <v>40739.975625231418</v>
      </c>
      <c r="F179" s="1">
        <f t="shared" si="16"/>
        <v>40740</v>
      </c>
      <c r="G179" s="1">
        <f t="shared" si="17"/>
        <v>-2.8450139943743125E-3</v>
      </c>
      <c r="I179" s="1">
        <f t="shared" si="20"/>
        <v>-2.8450139943743125E-3</v>
      </c>
      <c r="O179" s="1">
        <f t="shared" ca="1" si="18"/>
        <v>-3.9109077494742604E-3</v>
      </c>
      <c r="Q179" s="88">
        <f t="shared" si="19"/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 t="shared" si="15"/>
        <v>40746.975304653773</v>
      </c>
      <c r="F180" s="1">
        <f t="shared" si="16"/>
        <v>40747</v>
      </c>
      <c r="G180" s="1">
        <f t="shared" si="17"/>
        <v>-2.8824317050748505E-3</v>
      </c>
      <c r="I180" s="1">
        <f t="shared" si="20"/>
        <v>-2.8824317050748505E-3</v>
      </c>
      <c r="O180" s="1">
        <f t="shared" ca="1" si="18"/>
        <v>-3.9117488477169787E-3</v>
      </c>
      <c r="Q180" s="88">
        <f t="shared" si="19"/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 t="shared" si="15"/>
        <v>40746.975304653773</v>
      </c>
      <c r="F181" s="1">
        <f t="shared" si="16"/>
        <v>40747</v>
      </c>
      <c r="G181" s="1">
        <f t="shared" ref="G181:G212" si="21">+C181-(C$7+F181*C$8)</f>
        <v>-2.8824317050748505E-3</v>
      </c>
      <c r="I181" s="1">
        <f t="shared" si="20"/>
        <v>-2.8824317050748505E-3</v>
      </c>
      <c r="O181" s="1">
        <f t="shared" ca="1" si="18"/>
        <v>-3.9117488477169787E-3</v>
      </c>
      <c r="Q181" s="88">
        <f t="shared" si="19"/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 t="shared" si="15"/>
        <v>40747.969139186222</v>
      </c>
      <c r="F182" s="1">
        <f t="shared" si="16"/>
        <v>40748</v>
      </c>
      <c r="G182" s="1">
        <f t="shared" si="21"/>
        <v>-3.6020628031110391E-3</v>
      </c>
      <c r="H182" s="1">
        <f>+G182</f>
        <v>-3.6020628031110391E-3</v>
      </c>
      <c r="O182" s="1">
        <f t="shared" ca="1" si="18"/>
        <v>-3.9118690046087961E-3</v>
      </c>
      <c r="Q182" s="88">
        <f t="shared" si="19"/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 t="shared" si="15"/>
        <v>40763.973302174039</v>
      </c>
      <c r="F183" s="1">
        <f t="shared" si="16"/>
        <v>40764</v>
      </c>
      <c r="G183" s="1">
        <f t="shared" si="21"/>
        <v>-3.1161603983491659E-3</v>
      </c>
      <c r="I183" s="1">
        <f>+G183</f>
        <v>-3.1161603983491659E-3</v>
      </c>
      <c r="O183" s="1">
        <f t="shared" ca="1" si="18"/>
        <v>-3.9137915148778684E-3</v>
      </c>
      <c r="Q183" s="88">
        <f t="shared" si="19"/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 t="shared" si="15"/>
        <v>40764.984271784575</v>
      </c>
      <c r="F184" s="1">
        <f t="shared" si="16"/>
        <v>40765</v>
      </c>
      <c r="G184" s="1">
        <f t="shared" si="21"/>
        <v>-1.8357915032538585E-3</v>
      </c>
      <c r="I184" s="1">
        <f>+G184</f>
        <v>-1.8357915032538585E-3</v>
      </c>
      <c r="O184" s="1">
        <f t="shared" ca="1" si="18"/>
        <v>-3.913911671769685E-3</v>
      </c>
      <c r="Q184" s="88">
        <f t="shared" si="19"/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 t="shared" si="15"/>
        <v>40788.973381188145</v>
      </c>
      <c r="F185" s="1">
        <f t="shared" si="16"/>
        <v>40789</v>
      </c>
      <c r="G185" s="1">
        <f t="shared" si="21"/>
        <v>-3.1069378965185024E-3</v>
      </c>
      <c r="H185" s="34"/>
      <c r="J185" s="1">
        <f>+G185</f>
        <v>-3.1069378965185024E-3</v>
      </c>
      <c r="O185" s="1">
        <f t="shared" ca="1" si="18"/>
        <v>-3.9167954371732931E-3</v>
      </c>
      <c r="Q185" s="88">
        <f t="shared" si="19"/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 t="shared" si="15"/>
        <v>40789.475438977781</v>
      </c>
      <c r="F186" s="1">
        <f t="shared" si="16"/>
        <v>40789.5</v>
      </c>
      <c r="G186" s="1">
        <f t="shared" si="21"/>
        <v>-2.8667534497799352E-3</v>
      </c>
      <c r="H186" s="34"/>
      <c r="J186" s="1">
        <f>+G186</f>
        <v>-2.8667534497799352E-3</v>
      </c>
      <c r="O186" s="1">
        <f t="shared" ca="1" si="18"/>
        <v>-3.9168555156192013E-3</v>
      </c>
      <c r="Q186" s="88">
        <f t="shared" si="19"/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 t="shared" si="15"/>
        <v>40789.973212997917</v>
      </c>
      <c r="F187" s="1">
        <f t="shared" si="16"/>
        <v>40790</v>
      </c>
      <c r="G187" s="1">
        <f t="shared" si="21"/>
        <v>-3.1265689976862632E-3</v>
      </c>
      <c r="H187" s="34"/>
      <c r="J187" s="1">
        <f>+G187</f>
        <v>-3.1265689976862632E-3</v>
      </c>
      <c r="O187" s="1">
        <f t="shared" ca="1" si="18"/>
        <v>-3.9169155940651096E-3</v>
      </c>
      <c r="Q187" s="88">
        <f t="shared" si="19"/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 t="shared" si="15"/>
        <v>40884.972656497732</v>
      </c>
      <c r="F188" s="1">
        <f t="shared" si="16"/>
        <v>40885</v>
      </c>
      <c r="G188" s="1">
        <f t="shared" si="21"/>
        <v>-3.1915234940242954E-3</v>
      </c>
      <c r="I188" s="1">
        <f>+G188</f>
        <v>-3.1915234940242954E-3</v>
      </c>
      <c r="O188" s="1">
        <f t="shared" ca="1" si="18"/>
        <v>-3.9283304987877245E-3</v>
      </c>
      <c r="Q188" s="88">
        <f t="shared" si="19"/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 t="shared" si="15"/>
        <v>40926.970733032045</v>
      </c>
      <c r="F189" s="1">
        <f t="shared" si="16"/>
        <v>40927</v>
      </c>
      <c r="G189" s="1">
        <f t="shared" si="21"/>
        <v>-3.4160297072958201E-3</v>
      </c>
      <c r="I189" s="1">
        <f>+G189</f>
        <v>-3.4160297072958201E-3</v>
      </c>
      <c r="O189" s="1">
        <f t="shared" ca="1" si="18"/>
        <v>-3.933377088244038E-3</v>
      </c>
      <c r="Q189" s="88">
        <f t="shared" si="19"/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 t="shared" si="15"/>
        <v>40927.973135103595</v>
      </c>
      <c r="F190" s="1">
        <f t="shared" si="16"/>
        <v>40928</v>
      </c>
      <c r="G190" s="1">
        <f t="shared" si="21"/>
        <v>-3.1356608014903031E-3</v>
      </c>
      <c r="I190" s="1">
        <f>+G190</f>
        <v>-3.1356608014903031E-3</v>
      </c>
      <c r="O190" s="1">
        <f t="shared" ca="1" si="18"/>
        <v>-3.9334972451358554E-3</v>
      </c>
      <c r="Q190" s="88">
        <f t="shared" si="19"/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 t="shared" si="15"/>
        <v>40935.975216597508</v>
      </c>
      <c r="F191" s="1">
        <f t="shared" si="16"/>
        <v>40936</v>
      </c>
      <c r="G191" s="1">
        <f t="shared" si="21"/>
        <v>-2.8927095991093665E-3</v>
      </c>
      <c r="I191" s="1">
        <f>+G191</f>
        <v>-2.8927095991093665E-3</v>
      </c>
      <c r="O191" s="1">
        <f t="shared" ca="1" si="18"/>
        <v>-3.9344585002703911E-3</v>
      </c>
      <c r="Q191" s="88">
        <f t="shared" si="19"/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 t="shared" si="15"/>
        <v>40943.977298091348</v>
      </c>
      <c r="F192" s="1">
        <f t="shared" si="16"/>
        <v>40944</v>
      </c>
      <c r="G192" s="1">
        <f t="shared" si="21"/>
        <v>-2.6497584040043876E-3</v>
      </c>
      <c r="I192" s="1">
        <f>+G192</f>
        <v>-2.6497584040043876E-3</v>
      </c>
      <c r="O192" s="1">
        <f t="shared" ca="1" si="18"/>
        <v>-3.9354197554049269E-3</v>
      </c>
      <c r="Q192" s="88">
        <f t="shared" si="19"/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 t="shared" si="15"/>
        <v>40960.972725349893</v>
      </c>
      <c r="F193" s="1">
        <f t="shared" si="16"/>
        <v>40961</v>
      </c>
      <c r="G193" s="1">
        <f t="shared" si="21"/>
        <v>-3.1834870969760232E-3</v>
      </c>
      <c r="H193" s="34"/>
      <c r="J193" s="1">
        <f>+G193</f>
        <v>-3.1834870969760232E-3</v>
      </c>
      <c r="O193" s="1">
        <f t="shared" ca="1" si="18"/>
        <v>-3.9374624225658158E-3</v>
      </c>
      <c r="Q193" s="88">
        <f t="shared" si="19"/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 t="shared" si="15"/>
        <v>40961.468785862206</v>
      </c>
      <c r="F194" s="1">
        <f t="shared" si="16"/>
        <v>40961.5</v>
      </c>
      <c r="G194" s="1">
        <f t="shared" si="21"/>
        <v>-3.6433026471058838E-3</v>
      </c>
      <c r="H194" s="34"/>
      <c r="J194" s="1">
        <f>+G194</f>
        <v>-3.6433026471058838E-3</v>
      </c>
      <c r="O194" s="1">
        <f t="shared" ca="1" si="18"/>
        <v>-3.937522501011724E-3</v>
      </c>
      <c r="Q194" s="88">
        <f t="shared" si="19"/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 t="shared" si="15"/>
        <v>40985.975374625727</v>
      </c>
      <c r="F195" s="1">
        <f t="shared" si="16"/>
        <v>40986</v>
      </c>
      <c r="G195" s="1">
        <f t="shared" si="21"/>
        <v>-2.8742646027239971E-3</v>
      </c>
      <c r="I195" s="1">
        <f>+G195</f>
        <v>-2.8742646027239971E-3</v>
      </c>
      <c r="O195" s="1">
        <f t="shared" ca="1" si="18"/>
        <v>-3.9404663448612404E-3</v>
      </c>
      <c r="Q195" s="88">
        <f t="shared" si="19"/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 t="shared" si="15"/>
        <v>40986.977776697218</v>
      </c>
      <c r="F196" s="1">
        <f t="shared" si="16"/>
        <v>40987</v>
      </c>
      <c r="G196" s="1">
        <f t="shared" si="21"/>
        <v>-2.5938957041944377E-3</v>
      </c>
      <c r="I196" s="1">
        <f>+G196</f>
        <v>-2.5938957041944377E-3</v>
      </c>
      <c r="O196" s="1">
        <f t="shared" ca="1" si="18"/>
        <v>-3.9405865017530578E-3</v>
      </c>
      <c r="Q196" s="88">
        <f t="shared" si="19"/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 t="shared" si="15"/>
        <v>40987.971611229666</v>
      </c>
      <c r="F197" s="1">
        <f t="shared" si="16"/>
        <v>40988</v>
      </c>
      <c r="G197" s="1">
        <f t="shared" si="21"/>
        <v>-3.3135268022306263E-3</v>
      </c>
      <c r="I197" s="1">
        <f>+G197</f>
        <v>-3.3135268022306263E-3</v>
      </c>
      <c r="O197" s="1">
        <f t="shared" ca="1" si="18"/>
        <v>-3.9407066586448743E-3</v>
      </c>
      <c r="Q197" s="88">
        <f t="shared" si="19"/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 t="shared" si="15"/>
        <v>40995.973692723572</v>
      </c>
      <c r="F198" s="1">
        <f t="shared" si="16"/>
        <v>40996</v>
      </c>
      <c r="G198" s="1">
        <f t="shared" si="21"/>
        <v>-3.0705755998496898E-3</v>
      </c>
      <c r="I198" s="1">
        <f>+G198</f>
        <v>-3.0705755998496898E-3</v>
      </c>
      <c r="O198" s="1">
        <f t="shared" ca="1" si="18"/>
        <v>-3.9416679137794109E-3</v>
      </c>
      <c r="Q198" s="88">
        <f t="shared" si="19"/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 t="shared" si="15"/>
        <v>41003.544827002101</v>
      </c>
      <c r="F199" s="1">
        <f t="shared" si="16"/>
        <v>41003.5</v>
      </c>
      <c r="H199" s="34"/>
      <c r="O199" s="1">
        <f t="shared" ca="1" si="18"/>
        <v>-3.9425690904680384E-3</v>
      </c>
      <c r="Q199" s="88">
        <f t="shared" si="19"/>
        <v>35497.974699999999</v>
      </c>
      <c r="U199" s="1">
        <f>+C199-(C$7+F199*C$8)</f>
        <v>5.2321911498438567E-3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 t="shared" si="15"/>
        <v>41012.971690243779</v>
      </c>
      <c r="F200" s="1">
        <f t="shared" si="16"/>
        <v>41013</v>
      </c>
      <c r="G200" s="1">
        <f t="shared" ref="G200:G231" si="22">+C200-(C$7+F200*C$8)</f>
        <v>-3.3043043003999628E-3</v>
      </c>
      <c r="I200" s="1">
        <f t="shared" ref="I200:I230" si="23">+G200</f>
        <v>-3.3043043003999628E-3</v>
      </c>
      <c r="O200" s="1">
        <f t="shared" ca="1" si="18"/>
        <v>-3.9437105809402998E-3</v>
      </c>
      <c r="Q200" s="88">
        <f t="shared" si="19"/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 t="shared" si="15"/>
        <v>41013.974092315329</v>
      </c>
      <c r="F201" s="1">
        <f t="shared" si="16"/>
        <v>41014</v>
      </c>
      <c r="G201" s="1">
        <f t="shared" si="22"/>
        <v>-3.0239353945944458E-3</v>
      </c>
      <c r="I201" s="1">
        <f t="shared" si="23"/>
        <v>-3.0239353945944458E-3</v>
      </c>
      <c r="O201" s="1">
        <f t="shared" ca="1" si="18"/>
        <v>-3.9438307378321163E-3</v>
      </c>
      <c r="Q201" s="88">
        <f t="shared" si="19"/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 t="shared" si="15"/>
        <v>41020.973771737685</v>
      </c>
      <c r="F202" s="1">
        <f t="shared" si="16"/>
        <v>41021</v>
      </c>
      <c r="G202" s="1">
        <f t="shared" si="22"/>
        <v>-3.0613531052949838E-3</v>
      </c>
      <c r="I202" s="1">
        <f t="shared" si="23"/>
        <v>-3.0613531052949838E-3</v>
      </c>
      <c r="O202" s="1">
        <f t="shared" ca="1" si="18"/>
        <v>-3.9446718360748355E-3</v>
      </c>
      <c r="Q202" s="88">
        <f t="shared" si="19"/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 t="shared" si="15"/>
        <v>41021.984741348278</v>
      </c>
      <c r="F203" s="1">
        <f t="shared" si="16"/>
        <v>41022</v>
      </c>
      <c r="G203" s="1">
        <f t="shared" si="22"/>
        <v>-1.7809842029237188E-3</v>
      </c>
      <c r="I203" s="1">
        <f t="shared" si="23"/>
        <v>-1.7809842029237188E-3</v>
      </c>
      <c r="O203" s="1">
        <f t="shared" ca="1" si="18"/>
        <v>-3.9447919929666521E-3</v>
      </c>
      <c r="Q203" s="88">
        <f t="shared" si="19"/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 t="shared" si="15"/>
        <v>41028.967285692546</v>
      </c>
      <c r="F204" s="1">
        <f t="shared" si="16"/>
        <v>41029</v>
      </c>
      <c r="G204" s="1">
        <f t="shared" si="22"/>
        <v>-3.8184018994797952E-3</v>
      </c>
      <c r="I204" s="1">
        <f t="shared" si="23"/>
        <v>-3.8184018994797952E-3</v>
      </c>
      <c r="O204" s="1">
        <f t="shared" ca="1" si="18"/>
        <v>-3.9456330912093713E-3</v>
      </c>
      <c r="Q204" s="88">
        <f t="shared" si="19"/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 t="shared" si="15"/>
        <v>41030.989224913683</v>
      </c>
      <c r="F205" s="1">
        <f t="shared" si="16"/>
        <v>41031</v>
      </c>
      <c r="G205" s="1">
        <f t="shared" si="22"/>
        <v>-1.2576641020132229E-3</v>
      </c>
      <c r="I205" s="1">
        <f t="shared" si="23"/>
        <v>-1.2576641020132229E-3</v>
      </c>
      <c r="O205" s="1">
        <f t="shared" ca="1" si="18"/>
        <v>-3.9458734049930052E-3</v>
      </c>
      <c r="Q205" s="88">
        <f t="shared" si="19"/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 t="shared" si="15"/>
        <v>41038.974171329442</v>
      </c>
      <c r="F206" s="1">
        <f t="shared" si="16"/>
        <v>41039</v>
      </c>
      <c r="G206" s="1">
        <f t="shared" si="22"/>
        <v>-3.0147129000397399E-3</v>
      </c>
      <c r="I206" s="1">
        <f t="shared" si="23"/>
        <v>-3.0147129000397399E-3</v>
      </c>
      <c r="O206" s="1">
        <f t="shared" ca="1" si="18"/>
        <v>-3.9468346601275409E-3</v>
      </c>
      <c r="Q206" s="88">
        <f t="shared" si="19"/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 t="shared" si="15"/>
        <v>41045.973850751856</v>
      </c>
      <c r="F207" s="1">
        <f t="shared" si="16"/>
        <v>41046</v>
      </c>
      <c r="G207" s="1">
        <f t="shared" si="22"/>
        <v>-3.0521305961883627E-3</v>
      </c>
      <c r="I207" s="1">
        <f t="shared" si="23"/>
        <v>-3.0521305961883627E-3</v>
      </c>
      <c r="O207" s="1">
        <f t="shared" ca="1" si="18"/>
        <v>-3.9476757583702601E-3</v>
      </c>
      <c r="Q207" s="88">
        <f t="shared" si="19"/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 t="shared" si="15"/>
        <v>41071.976331837461</v>
      </c>
      <c r="F208" s="1">
        <f t="shared" si="16"/>
        <v>41072</v>
      </c>
      <c r="G208" s="1">
        <f t="shared" si="22"/>
        <v>-2.7625392031040974E-3</v>
      </c>
      <c r="I208" s="1">
        <f t="shared" si="23"/>
        <v>-2.7625392031040974E-3</v>
      </c>
      <c r="O208" s="1">
        <f t="shared" ca="1" si="18"/>
        <v>-3.9507998375575022E-3</v>
      </c>
      <c r="Q208" s="88">
        <f t="shared" si="19"/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 t="shared" si="15"/>
        <v>41079.969845792264</v>
      </c>
      <c r="F209" s="1">
        <f t="shared" si="16"/>
        <v>41080</v>
      </c>
      <c r="G209" s="1">
        <f t="shared" si="22"/>
        <v>-3.5195880045648664E-3</v>
      </c>
      <c r="I209" s="1">
        <f t="shared" si="23"/>
        <v>-3.5195880045648664E-3</v>
      </c>
      <c r="O209" s="1">
        <f t="shared" ca="1" si="18"/>
        <v>-3.9517610926920379E-3</v>
      </c>
      <c r="Q209" s="88">
        <f t="shared" si="19"/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 t="shared" si="15"/>
        <v>41080.980815402858</v>
      </c>
      <c r="F210" s="1">
        <f t="shared" si="16"/>
        <v>41081</v>
      </c>
      <c r="G210" s="1">
        <f t="shared" si="22"/>
        <v>-2.2392191021936014E-3</v>
      </c>
      <c r="I210" s="1">
        <f t="shared" si="23"/>
        <v>-2.2392191021936014E-3</v>
      </c>
      <c r="O210" s="1">
        <f t="shared" ca="1" si="18"/>
        <v>-3.9518812495838553E-3</v>
      </c>
      <c r="Q210" s="88">
        <f t="shared" si="19"/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 t="shared" si="15"/>
        <v>41081.98321747435</v>
      </c>
      <c r="F211" s="1">
        <f t="shared" si="16"/>
        <v>41082</v>
      </c>
      <c r="G211" s="1">
        <f t="shared" si="22"/>
        <v>-1.9588502036640421E-3</v>
      </c>
      <c r="I211" s="1">
        <f t="shared" si="23"/>
        <v>-1.9588502036640421E-3</v>
      </c>
      <c r="O211" s="1">
        <f t="shared" ca="1" si="18"/>
        <v>-3.9520014064756718E-3</v>
      </c>
      <c r="Q211" s="88">
        <f t="shared" si="19"/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 t="shared" si="15"/>
        <v>41107.968563481867</v>
      </c>
      <c r="F212" s="1">
        <f t="shared" si="16"/>
        <v>41108</v>
      </c>
      <c r="G212" s="1">
        <f t="shared" si="22"/>
        <v>-3.6692587964353152E-3</v>
      </c>
      <c r="I212" s="1">
        <f t="shared" si="23"/>
        <v>-3.6692587964353152E-3</v>
      </c>
      <c r="O212" s="1">
        <f t="shared" ca="1" si="18"/>
        <v>-3.9551254856629138E-3</v>
      </c>
      <c r="Q212" s="88">
        <f t="shared" si="19"/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 t="shared" ref="E213:E276" si="24">+(C213-C$7)/C$8</f>
        <v>41123.981294008729</v>
      </c>
      <c r="F213" s="1">
        <f t="shared" ref="F213:F276" si="25">ROUND(2*E213,0)/2</f>
        <v>41124</v>
      </c>
      <c r="G213" s="1">
        <f t="shared" si="22"/>
        <v>-2.1833564023836516E-3</v>
      </c>
      <c r="I213" s="1">
        <f t="shared" si="23"/>
        <v>-2.1833564023836516E-3</v>
      </c>
      <c r="O213" s="1">
        <f t="shared" ref="O213:O276" ca="1" si="26">+C$11+C$12*F213</f>
        <v>-3.9570479959319862E-3</v>
      </c>
      <c r="Q213" s="88">
        <f t="shared" ref="Q213:Q276" si="27"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 t="shared" si="24"/>
        <v>41175.977688640953</v>
      </c>
      <c r="F214" s="1">
        <f t="shared" si="25"/>
        <v>41176</v>
      </c>
      <c r="G214" s="1">
        <f t="shared" si="22"/>
        <v>-2.6041735982289538E-3</v>
      </c>
      <c r="I214" s="1">
        <f t="shared" si="23"/>
        <v>-2.6041735982289538E-3</v>
      </c>
      <c r="O214" s="1">
        <f t="shared" ca="1" si="26"/>
        <v>-3.9632961543064693E-3</v>
      </c>
      <c r="Q214" s="88">
        <f t="shared" si="27"/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 t="shared" si="24"/>
        <v>41191.973284089661</v>
      </c>
      <c r="F215" s="1">
        <f t="shared" si="25"/>
        <v>41192</v>
      </c>
      <c r="G215" s="1">
        <f t="shared" si="22"/>
        <v>-3.1182711973087862E-3</v>
      </c>
      <c r="I215" s="1">
        <f t="shared" si="23"/>
        <v>-3.1182711973087862E-3</v>
      </c>
      <c r="O215" s="1">
        <f t="shared" ca="1" si="26"/>
        <v>-3.9652186645755417E-3</v>
      </c>
      <c r="Q215" s="88">
        <f t="shared" si="27"/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 t="shared" si="24"/>
        <v>41192.975686161153</v>
      </c>
      <c r="F216" s="1">
        <f t="shared" si="25"/>
        <v>41193</v>
      </c>
      <c r="G216" s="1">
        <f t="shared" si="22"/>
        <v>-2.8379022987792268E-3</v>
      </c>
      <c r="I216" s="1">
        <f t="shared" si="23"/>
        <v>-2.8379022987792268E-3</v>
      </c>
      <c r="O216" s="1">
        <f t="shared" ca="1" si="26"/>
        <v>-3.9653388214673582E-3</v>
      </c>
      <c r="Q216" s="88">
        <f t="shared" si="27"/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 t="shared" si="24"/>
        <v>41200.969200115956</v>
      </c>
      <c r="F217" s="1">
        <f t="shared" si="25"/>
        <v>41201</v>
      </c>
      <c r="G217" s="1">
        <f t="shared" si="22"/>
        <v>-3.5949511075159535E-3</v>
      </c>
      <c r="I217" s="1">
        <f t="shared" si="23"/>
        <v>-3.5949511075159535E-3</v>
      </c>
      <c r="O217" s="1">
        <f t="shared" ca="1" si="26"/>
        <v>-3.966300076601894E-3</v>
      </c>
      <c r="Q217" s="88">
        <f t="shared" si="27"/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 t="shared" si="24"/>
        <v>41200.969200115956</v>
      </c>
      <c r="F218" s="1">
        <f t="shared" si="25"/>
        <v>41201</v>
      </c>
      <c r="G218" s="1">
        <f t="shared" si="22"/>
        <v>-3.5949511075159535E-3</v>
      </c>
      <c r="I218" s="1">
        <f t="shared" si="23"/>
        <v>-3.5949511075159535E-3</v>
      </c>
      <c r="O218" s="1">
        <f t="shared" ca="1" si="26"/>
        <v>-3.966300076601894E-3</v>
      </c>
      <c r="Q218" s="88">
        <f t="shared" si="27"/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 t="shared" si="24"/>
        <v>41207.96887953837</v>
      </c>
      <c r="F219" s="1">
        <f t="shared" si="25"/>
        <v>41208</v>
      </c>
      <c r="G219" s="1">
        <f t="shared" si="22"/>
        <v>-3.6323688036645763E-3</v>
      </c>
      <c r="I219" s="1">
        <f t="shared" si="23"/>
        <v>-3.6323688036645763E-3</v>
      </c>
      <c r="O219" s="1">
        <f t="shared" ca="1" si="26"/>
        <v>-3.9671411748446132E-3</v>
      </c>
      <c r="Q219" s="88">
        <f t="shared" si="27"/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 t="shared" si="24"/>
        <v>41208.979849148971</v>
      </c>
      <c r="F220" s="1">
        <f t="shared" si="25"/>
        <v>41209</v>
      </c>
      <c r="G220" s="1">
        <f t="shared" si="22"/>
        <v>-2.3519999012933113E-3</v>
      </c>
      <c r="I220" s="1">
        <f t="shared" si="23"/>
        <v>-2.3519999012933113E-3</v>
      </c>
      <c r="O220" s="1">
        <f t="shared" ca="1" si="26"/>
        <v>-3.9672613317364306E-3</v>
      </c>
      <c r="Q220" s="88">
        <f t="shared" si="27"/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 t="shared" si="24"/>
        <v>41216.973363103774</v>
      </c>
      <c r="F221" s="1">
        <f t="shared" si="25"/>
        <v>41217</v>
      </c>
      <c r="G221" s="1">
        <f t="shared" si="22"/>
        <v>-3.1090487027540803E-3</v>
      </c>
      <c r="I221" s="1">
        <f t="shared" si="23"/>
        <v>-3.1090487027540803E-3</v>
      </c>
      <c r="O221" s="1">
        <f t="shared" ca="1" si="26"/>
        <v>-3.9682225868709663E-3</v>
      </c>
      <c r="Q221" s="88">
        <f t="shared" si="27"/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 t="shared" si="24"/>
        <v>41251.971760215733</v>
      </c>
      <c r="F222" s="1">
        <f t="shared" si="25"/>
        <v>41252</v>
      </c>
      <c r="G222" s="1">
        <f t="shared" si="22"/>
        <v>-3.296137205325067E-3</v>
      </c>
      <c r="I222" s="1">
        <f t="shared" si="23"/>
        <v>-3.296137205325067E-3</v>
      </c>
      <c r="O222" s="1">
        <f t="shared" ca="1" si="26"/>
        <v>-3.9724280780845606E-3</v>
      </c>
      <c r="Q222" s="88">
        <f t="shared" si="27"/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 t="shared" si="24"/>
        <v>41259.973841709638</v>
      </c>
      <c r="F223" s="1">
        <f t="shared" si="25"/>
        <v>41260</v>
      </c>
      <c r="G223" s="1">
        <f t="shared" si="22"/>
        <v>-3.0531860029441305E-3</v>
      </c>
      <c r="I223" s="1">
        <f t="shared" si="23"/>
        <v>-3.0531860029441305E-3</v>
      </c>
      <c r="O223" s="1">
        <f t="shared" ca="1" si="26"/>
        <v>-3.9733893332190972E-3</v>
      </c>
      <c r="Q223" s="88">
        <f t="shared" si="27"/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 t="shared" si="24"/>
        <v>41267.97592320355</v>
      </c>
      <c r="F224" s="1">
        <f t="shared" si="25"/>
        <v>41268</v>
      </c>
      <c r="G224" s="1">
        <f t="shared" si="22"/>
        <v>-2.8102348005631939E-3</v>
      </c>
      <c r="I224" s="1">
        <f t="shared" si="23"/>
        <v>-2.8102348005631939E-3</v>
      </c>
      <c r="O224" s="1">
        <f t="shared" ca="1" si="26"/>
        <v>-3.9743505883536329E-3</v>
      </c>
      <c r="Q224" s="88">
        <f t="shared" si="27"/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 t="shared" si="24"/>
        <v>41269.97215980749</v>
      </c>
      <c r="F225" s="1">
        <f t="shared" si="25"/>
        <v>41270</v>
      </c>
      <c r="G225" s="1">
        <f t="shared" si="22"/>
        <v>-3.2494970000698231E-3</v>
      </c>
      <c r="I225" s="1">
        <f t="shared" si="23"/>
        <v>-3.2494970000698231E-3</v>
      </c>
      <c r="O225" s="1">
        <f t="shared" ca="1" si="26"/>
        <v>-3.9745909021372669E-3</v>
      </c>
      <c r="Q225" s="88">
        <f t="shared" si="27"/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 t="shared" si="24"/>
        <v>41277.974241301396</v>
      </c>
      <c r="F226" s="1">
        <f t="shared" si="25"/>
        <v>41278</v>
      </c>
      <c r="G226" s="1">
        <f t="shared" si="22"/>
        <v>-3.0065457976888865E-3</v>
      </c>
      <c r="I226" s="1">
        <f t="shared" si="23"/>
        <v>-3.0065457976888865E-3</v>
      </c>
      <c r="O226" s="1">
        <f t="shared" ca="1" si="26"/>
        <v>-3.9755521572718026E-3</v>
      </c>
      <c r="Q226" s="88">
        <f t="shared" si="27"/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 t="shared" si="24"/>
        <v>41284.956785645663</v>
      </c>
      <c r="F227" s="1">
        <f t="shared" si="25"/>
        <v>41285</v>
      </c>
      <c r="G227" s="1">
        <f t="shared" si="22"/>
        <v>-5.0439634942449629E-3</v>
      </c>
      <c r="I227" s="1">
        <f t="shared" si="23"/>
        <v>-5.0439634942449629E-3</v>
      </c>
      <c r="O227" s="1">
        <f t="shared" ca="1" si="26"/>
        <v>-3.9763932555145218E-3</v>
      </c>
      <c r="Q227" s="88">
        <f t="shared" si="27"/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 t="shared" si="24"/>
        <v>41286.987292405836</v>
      </c>
      <c r="F228" s="1">
        <f t="shared" si="25"/>
        <v>41287</v>
      </c>
      <c r="G228" s="1">
        <f t="shared" si="22"/>
        <v>-1.4832257002126426E-3</v>
      </c>
      <c r="I228" s="1">
        <f t="shared" si="23"/>
        <v>-1.4832257002126426E-3</v>
      </c>
      <c r="O228" s="1">
        <f t="shared" ca="1" si="26"/>
        <v>-3.9766335692981557E-3</v>
      </c>
      <c r="Q228" s="88">
        <f t="shared" si="27"/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 t="shared" si="24"/>
        <v>41303.968154847957</v>
      </c>
      <c r="F229" s="1">
        <f t="shared" si="25"/>
        <v>41304</v>
      </c>
      <c r="G229" s="1">
        <f t="shared" si="22"/>
        <v>-3.7169544011703692E-3</v>
      </c>
      <c r="I229" s="1">
        <f t="shared" si="23"/>
        <v>-3.7169544011703692E-3</v>
      </c>
      <c r="O229" s="1">
        <f t="shared" ca="1" si="26"/>
        <v>-3.9786762364590446E-3</v>
      </c>
      <c r="Q229" s="88">
        <f t="shared" si="27"/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 t="shared" si="24"/>
        <v>41310.96783427037</v>
      </c>
      <c r="F230" s="1">
        <f t="shared" si="25"/>
        <v>41311</v>
      </c>
      <c r="G230" s="1">
        <f t="shared" si="22"/>
        <v>-3.754372097318992E-3</v>
      </c>
      <c r="I230" s="1">
        <f t="shared" si="23"/>
        <v>-3.754372097318992E-3</v>
      </c>
      <c r="O230" s="1">
        <f t="shared" ca="1" si="26"/>
        <v>-3.9795173347017638E-3</v>
      </c>
      <c r="Q230" s="88">
        <f t="shared" si="27"/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 t="shared" si="24"/>
        <v>41311.973663357465</v>
      </c>
      <c r="F231" s="1">
        <f t="shared" si="25"/>
        <v>41312</v>
      </c>
      <c r="G231" s="1">
        <f t="shared" si="22"/>
        <v>-3.074003201618325E-3</v>
      </c>
      <c r="H231" s="32"/>
      <c r="J231" s="1">
        <f>+G231</f>
        <v>-3.074003201618325E-3</v>
      </c>
      <c r="O231" s="1">
        <f t="shared" ca="1" si="26"/>
        <v>-3.9796374915935804E-3</v>
      </c>
      <c r="Q231" s="88">
        <f t="shared" si="27"/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 t="shared" si="24"/>
        <v>41319.852372288726</v>
      </c>
      <c r="F232" s="1">
        <f t="shared" si="25"/>
        <v>41320</v>
      </c>
      <c r="O232" s="1">
        <f t="shared" ca="1" si="26"/>
        <v>-3.980598746728117E-3</v>
      </c>
      <c r="Q232" s="88">
        <f t="shared" si="27"/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 t="shared" si="24"/>
        <v>41336.987450434121</v>
      </c>
      <c r="F233" s="1">
        <f t="shared" si="25"/>
        <v>41337</v>
      </c>
      <c r="G233" s="1">
        <f t="shared" ref="G233:G264" si="28">+C233-(C$7+F233*C$8)</f>
        <v>-1.4647806965513155E-3</v>
      </c>
      <c r="H233" s="1">
        <f>+G233</f>
        <v>-1.4647806965513155E-3</v>
      </c>
      <c r="O233" s="1">
        <f t="shared" ca="1" si="26"/>
        <v>-3.9826414138890058E-3</v>
      </c>
      <c r="Q233" s="88">
        <f t="shared" si="27"/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 t="shared" si="24"/>
        <v>41337.964149888423</v>
      </c>
      <c r="F234" s="1">
        <f t="shared" si="25"/>
        <v>41338</v>
      </c>
      <c r="G234" s="1">
        <f t="shared" si="28"/>
        <v>-4.1844117949949577E-3</v>
      </c>
      <c r="I234" s="1">
        <f t="shared" ref="I234:I248" si="29">+G234</f>
        <v>-4.1844117949949577E-3</v>
      </c>
      <c r="O234" s="1">
        <f t="shared" ca="1" si="26"/>
        <v>-3.9827615707808224E-3</v>
      </c>
      <c r="Q234" s="88">
        <f t="shared" si="27"/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 t="shared" si="24"/>
        <v>41344.97239684988</v>
      </c>
      <c r="F235" s="1">
        <f t="shared" si="25"/>
        <v>41345</v>
      </c>
      <c r="G235" s="1">
        <f t="shared" si="28"/>
        <v>-3.2218295018537901E-3</v>
      </c>
      <c r="I235" s="1">
        <f t="shared" si="29"/>
        <v>-3.2218295018537901E-3</v>
      </c>
      <c r="O235" s="1">
        <f t="shared" ca="1" si="26"/>
        <v>-3.9836026690235416E-3</v>
      </c>
      <c r="Q235" s="88">
        <f t="shared" si="27"/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 t="shared" si="24"/>
        <v>41345.966231382328</v>
      </c>
      <c r="F236" s="1">
        <f t="shared" si="25"/>
        <v>41346</v>
      </c>
      <c r="G236" s="1">
        <f t="shared" si="28"/>
        <v>-3.9414605998899788E-3</v>
      </c>
      <c r="I236" s="1">
        <f t="shared" si="29"/>
        <v>-3.9414605998899788E-3</v>
      </c>
      <c r="O236" s="1">
        <f t="shared" ca="1" si="26"/>
        <v>-3.9837228259153581E-3</v>
      </c>
      <c r="Q236" s="88">
        <f t="shared" si="27"/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 t="shared" si="24"/>
        <v>41353.976880415277</v>
      </c>
      <c r="F237" s="1">
        <f t="shared" si="25"/>
        <v>41354</v>
      </c>
      <c r="G237" s="1">
        <f t="shared" si="28"/>
        <v>-2.6985094009432942E-3</v>
      </c>
      <c r="I237" s="1">
        <f t="shared" si="29"/>
        <v>-2.6985094009432942E-3</v>
      </c>
      <c r="O237" s="1">
        <f t="shared" ca="1" si="26"/>
        <v>-3.9846840810498947E-3</v>
      </c>
      <c r="Q237" s="88">
        <f t="shared" si="27"/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 t="shared" si="24"/>
        <v>41354.979282486769</v>
      </c>
      <c r="F238" s="1">
        <f t="shared" si="25"/>
        <v>41355</v>
      </c>
      <c r="G238" s="1">
        <f t="shared" si="28"/>
        <v>-2.4181405024137348E-3</v>
      </c>
      <c r="I238" s="1">
        <f t="shared" si="29"/>
        <v>-2.4181405024137348E-3</v>
      </c>
      <c r="O238" s="1">
        <f t="shared" ca="1" si="26"/>
        <v>-3.9848042379417112E-3</v>
      </c>
      <c r="Q238" s="88">
        <f t="shared" si="27"/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 t="shared" si="24"/>
        <v>41396.968791482039</v>
      </c>
      <c r="F239" s="1">
        <f t="shared" si="25"/>
        <v>41397</v>
      </c>
      <c r="G239" s="1">
        <f t="shared" si="28"/>
        <v>-3.6426467049750499E-3</v>
      </c>
      <c r="I239" s="1">
        <f t="shared" si="29"/>
        <v>-3.6426467049750499E-3</v>
      </c>
      <c r="O239" s="1">
        <f t="shared" ca="1" si="26"/>
        <v>-3.9898508273980247E-3</v>
      </c>
      <c r="Q239" s="88">
        <f t="shared" si="27"/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 t="shared" si="24"/>
        <v>41465.971751173573</v>
      </c>
      <c r="F240" s="1">
        <f t="shared" si="25"/>
        <v>41466</v>
      </c>
      <c r="G240" s="1">
        <f t="shared" si="28"/>
        <v>-3.2971925975289196E-3</v>
      </c>
      <c r="I240" s="1">
        <f t="shared" si="29"/>
        <v>-3.2971925975289196E-3</v>
      </c>
      <c r="O240" s="1">
        <f t="shared" ca="1" si="26"/>
        <v>-3.9981416529333976E-3</v>
      </c>
      <c r="Q240" s="88">
        <f t="shared" si="27"/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 t="shared" si="24"/>
        <v>41466.965585706021</v>
      </c>
      <c r="F241" s="1">
        <f t="shared" si="25"/>
        <v>41467</v>
      </c>
      <c r="G241" s="1">
        <f t="shared" si="28"/>
        <v>-4.0168236955651082E-3</v>
      </c>
      <c r="I241" s="1">
        <f t="shared" si="29"/>
        <v>-4.0168236955651082E-3</v>
      </c>
      <c r="O241" s="1">
        <f t="shared" ca="1" si="26"/>
        <v>-3.998261809825215E-3</v>
      </c>
      <c r="Q241" s="88">
        <f t="shared" si="27"/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 t="shared" si="24"/>
        <v>41473.965265128376</v>
      </c>
      <c r="F242" s="1">
        <f t="shared" si="25"/>
        <v>41474</v>
      </c>
      <c r="G242" s="1">
        <f t="shared" si="28"/>
        <v>-4.0542414062656462E-3</v>
      </c>
      <c r="I242" s="1">
        <f t="shared" si="29"/>
        <v>-4.0542414062656462E-3</v>
      </c>
      <c r="O242" s="1">
        <f t="shared" ca="1" si="26"/>
        <v>-3.9991029080679334E-3</v>
      </c>
      <c r="Q242" s="88">
        <f t="shared" si="27"/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 t="shared" si="24"/>
        <v>41474.967667199933</v>
      </c>
      <c r="F243" s="1">
        <f t="shared" si="25"/>
        <v>41475</v>
      </c>
      <c r="G243" s="1">
        <f t="shared" si="28"/>
        <v>-3.7738725004601292E-3</v>
      </c>
      <c r="I243" s="1">
        <f t="shared" si="29"/>
        <v>-3.7738725004601292E-3</v>
      </c>
      <c r="O243" s="1">
        <f t="shared" ca="1" si="26"/>
        <v>-3.9992230649597508E-3</v>
      </c>
      <c r="Q243" s="88">
        <f t="shared" si="27"/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 t="shared" si="24"/>
        <v>41524.967825228152</v>
      </c>
      <c r="F244" s="1">
        <f t="shared" si="25"/>
        <v>41525</v>
      </c>
      <c r="G244" s="1">
        <f t="shared" si="28"/>
        <v>-3.7554275040747598E-3</v>
      </c>
      <c r="I244" s="1">
        <f t="shared" si="29"/>
        <v>-3.7554275040747598E-3</v>
      </c>
      <c r="O244" s="1">
        <f t="shared" ca="1" si="26"/>
        <v>-4.0052309095506E-3</v>
      </c>
      <c r="Q244" s="88">
        <f t="shared" si="27"/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 t="shared" si="24"/>
        <v>41525.970227299644</v>
      </c>
      <c r="F245" s="1">
        <f t="shared" si="25"/>
        <v>41526</v>
      </c>
      <c r="G245" s="1">
        <f t="shared" si="28"/>
        <v>-3.4750586055452004E-3</v>
      </c>
      <c r="I245" s="1">
        <f t="shared" si="29"/>
        <v>-3.4750586055452004E-3</v>
      </c>
      <c r="O245" s="1">
        <f t="shared" ca="1" si="26"/>
        <v>-4.0053510664424174E-3</v>
      </c>
      <c r="Q245" s="88">
        <f t="shared" si="27"/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 t="shared" si="24"/>
        <v>41542.993927437099</v>
      </c>
      <c r="F246" s="1">
        <f t="shared" si="25"/>
        <v>41543</v>
      </c>
      <c r="G246" s="1">
        <f t="shared" si="28"/>
        <v>-7.0878730184631422E-4</v>
      </c>
      <c r="I246" s="1">
        <f t="shared" si="29"/>
        <v>-7.0878730184631422E-4</v>
      </c>
      <c r="O246" s="1">
        <f t="shared" ca="1" si="26"/>
        <v>-4.0073937336033063E-3</v>
      </c>
      <c r="Q246" s="88">
        <f t="shared" si="27"/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 t="shared" si="24"/>
        <v>41567.968303834015</v>
      </c>
      <c r="F247" s="1">
        <f t="shared" si="25"/>
        <v>41568</v>
      </c>
      <c r="G247" s="1">
        <f t="shared" si="28"/>
        <v>-3.6995648042648099E-3</v>
      </c>
      <c r="I247" s="1">
        <f t="shared" si="29"/>
        <v>-3.6995648042648099E-3</v>
      </c>
      <c r="O247" s="1">
        <f t="shared" ca="1" si="26"/>
        <v>-4.0103976558987309E-3</v>
      </c>
      <c r="Q247" s="88">
        <f t="shared" si="27"/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 t="shared" si="24"/>
        <v>41577.983757010014</v>
      </c>
      <c r="F248" s="1">
        <f t="shared" si="25"/>
        <v>41578</v>
      </c>
      <c r="G248" s="1">
        <f t="shared" si="28"/>
        <v>-1.895875800983049E-3</v>
      </c>
      <c r="I248" s="1">
        <f t="shared" si="29"/>
        <v>-1.895875800983049E-3</v>
      </c>
      <c r="O248" s="1">
        <f t="shared" ca="1" si="26"/>
        <v>-4.0115992248169006E-3</v>
      </c>
      <c r="Q248" s="88">
        <f t="shared" si="27"/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 t="shared" si="24"/>
        <v>41670.974112597229</v>
      </c>
      <c r="F249" s="1">
        <f t="shared" si="25"/>
        <v>41671</v>
      </c>
      <c r="G249" s="1">
        <f t="shared" si="28"/>
        <v>-3.0215681035770103E-3</v>
      </c>
      <c r="H249" s="32"/>
      <c r="J249" s="1">
        <f>+G249</f>
        <v>-3.0215681035770103E-3</v>
      </c>
      <c r="O249" s="1">
        <f t="shared" ca="1" si="26"/>
        <v>-4.0227738157558816E-3</v>
      </c>
      <c r="Q249" s="88">
        <f t="shared" si="27"/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 t="shared" si="24"/>
        <v>41670.975826105059</v>
      </c>
      <c r="F250" s="1">
        <f t="shared" si="25"/>
        <v>41671</v>
      </c>
      <c r="G250" s="1">
        <f t="shared" si="28"/>
        <v>-2.8215681013534777E-3</v>
      </c>
      <c r="I250" s="1">
        <f>+G250</f>
        <v>-2.8215681013534777E-3</v>
      </c>
      <c r="O250" s="1">
        <f t="shared" ca="1" si="26"/>
        <v>-4.0227738157558816E-3</v>
      </c>
      <c r="Q250" s="88">
        <f t="shared" si="27"/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 t="shared" si="24"/>
        <v>41696.96973965162</v>
      </c>
      <c r="F251" s="1">
        <f t="shared" si="25"/>
        <v>41697</v>
      </c>
      <c r="G251" s="1">
        <f t="shared" si="28"/>
        <v>-3.5319766975590028E-3</v>
      </c>
      <c r="I251" s="1">
        <f>+G251</f>
        <v>-3.5319766975590028E-3</v>
      </c>
      <c r="O251" s="1">
        <f t="shared" ca="1" si="26"/>
        <v>-4.0258978949431236E-3</v>
      </c>
      <c r="Q251" s="88">
        <f t="shared" si="27"/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 t="shared" si="24"/>
        <v>41713.97630471093</v>
      </c>
      <c r="F252" s="1">
        <f t="shared" si="25"/>
        <v>41714</v>
      </c>
      <c r="G252" s="1">
        <f t="shared" si="28"/>
        <v>-2.7657054015435278E-3</v>
      </c>
      <c r="I252" s="1">
        <f>+G252</f>
        <v>-2.7657054015435278E-3</v>
      </c>
      <c r="O252" s="1">
        <f t="shared" ca="1" si="26"/>
        <v>-4.0279405621040125E-3</v>
      </c>
      <c r="Q252" s="88">
        <f t="shared" si="27"/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 t="shared" si="24"/>
        <v>41756.974213055073</v>
      </c>
      <c r="F253" s="1">
        <f t="shared" si="25"/>
        <v>41757</v>
      </c>
      <c r="G253" s="1">
        <f t="shared" si="28"/>
        <v>-3.0098427014308982E-3</v>
      </c>
      <c r="H253" s="32"/>
      <c r="J253" s="1">
        <f>+G253</f>
        <v>-3.0098427014308982E-3</v>
      </c>
      <c r="O253" s="1">
        <f t="shared" ca="1" si="26"/>
        <v>-4.0331073084521425E-3</v>
      </c>
      <c r="Q253" s="88">
        <f t="shared" si="27"/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 t="shared" si="24"/>
        <v>41756.976783316793</v>
      </c>
      <c r="F254" s="1">
        <f t="shared" si="25"/>
        <v>41757</v>
      </c>
      <c r="G254" s="1">
        <f t="shared" si="28"/>
        <v>-2.709842701733578E-3</v>
      </c>
      <c r="I254" s="1">
        <f t="shared" ref="I254:I285" si="30">+G254</f>
        <v>-2.709842701733578E-3</v>
      </c>
      <c r="O254" s="1">
        <f t="shared" ca="1" si="26"/>
        <v>-4.0331073084521425E-3</v>
      </c>
      <c r="Q254" s="88">
        <f t="shared" si="27"/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 t="shared" si="24"/>
        <v>41764.961729732553</v>
      </c>
      <c r="F255" s="1">
        <f t="shared" si="25"/>
        <v>41765</v>
      </c>
      <c r="G255" s="1">
        <f t="shared" si="28"/>
        <v>-4.466891499760095E-3</v>
      </c>
      <c r="I255" s="1">
        <f t="shared" si="30"/>
        <v>-4.466891499760095E-3</v>
      </c>
      <c r="O255" s="1">
        <f t="shared" ca="1" si="26"/>
        <v>-4.0340685635866791E-3</v>
      </c>
      <c r="Q255" s="88">
        <f t="shared" si="27"/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 t="shared" si="24"/>
        <v>41765.972699343089</v>
      </c>
      <c r="F256" s="1">
        <f t="shared" si="25"/>
        <v>41766</v>
      </c>
      <c r="G256" s="1">
        <f t="shared" si="28"/>
        <v>-3.1865226046647877E-3</v>
      </c>
      <c r="I256" s="1">
        <f t="shared" si="30"/>
        <v>-3.1865226046647877E-3</v>
      </c>
      <c r="O256" s="1">
        <f t="shared" ca="1" si="26"/>
        <v>-4.0341887204784956E-3</v>
      </c>
      <c r="Q256" s="88">
        <f t="shared" si="27"/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 t="shared" si="24"/>
        <v>41773.96621329795</v>
      </c>
      <c r="F257" s="1">
        <f t="shared" si="25"/>
        <v>41774</v>
      </c>
      <c r="G257" s="1">
        <f t="shared" si="28"/>
        <v>-3.9435713988495991E-3</v>
      </c>
      <c r="I257" s="1">
        <f t="shared" si="30"/>
        <v>-3.9435713988495991E-3</v>
      </c>
      <c r="O257" s="1">
        <f t="shared" ca="1" si="26"/>
        <v>-4.0351499756130314E-3</v>
      </c>
      <c r="Q257" s="88">
        <f t="shared" si="27"/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 t="shared" si="24"/>
        <v>42047.981815460014</v>
      </c>
      <c r="F258" s="1">
        <f t="shared" si="25"/>
        <v>42048</v>
      </c>
      <c r="G258" s="1">
        <f t="shared" si="28"/>
        <v>-2.1224927986622788E-3</v>
      </c>
      <c r="I258" s="1">
        <f t="shared" si="30"/>
        <v>-2.1224927986622788E-3</v>
      </c>
      <c r="O258" s="1">
        <f t="shared" ca="1" si="26"/>
        <v>-4.0680729639708882E-3</v>
      </c>
      <c r="Q258" s="88">
        <f t="shared" si="27"/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 t="shared" si="24"/>
        <v>43352.963664395924</v>
      </c>
      <c r="F259" s="1">
        <f t="shared" si="25"/>
        <v>43353</v>
      </c>
      <c r="G259" s="1">
        <f t="shared" si="28"/>
        <v>-4.2410783062223345E-3</v>
      </c>
      <c r="I259" s="1">
        <f t="shared" si="30"/>
        <v>-4.2410783062223345E-3</v>
      </c>
      <c r="O259" s="1">
        <f t="shared" ca="1" si="26"/>
        <v>-4.2248777077920647E-3</v>
      </c>
      <c r="Q259" s="88">
        <f t="shared" si="27"/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 t="shared" si="24"/>
        <v>43369.96166191619</v>
      </c>
      <c r="F260" s="1">
        <f t="shared" si="25"/>
        <v>43370</v>
      </c>
      <c r="G260" s="1">
        <f t="shared" si="28"/>
        <v>-4.47480699949665E-3</v>
      </c>
      <c r="I260" s="1">
        <f t="shared" si="30"/>
        <v>-4.47480699949665E-3</v>
      </c>
      <c r="O260" s="1">
        <f t="shared" ca="1" si="26"/>
        <v>-4.2269203749529536E-3</v>
      </c>
      <c r="Q260" s="88">
        <f t="shared" si="27"/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 t="shared" si="24"/>
        <v>43403.974792034809</v>
      </c>
      <c r="F261" s="1">
        <f t="shared" si="25"/>
        <v>43404</v>
      </c>
      <c r="G261" s="1">
        <f t="shared" si="28"/>
        <v>-2.9422644001897424E-3</v>
      </c>
      <c r="I261" s="1">
        <f t="shared" si="30"/>
        <v>-2.9422644001897424E-3</v>
      </c>
      <c r="O261" s="1">
        <f t="shared" ca="1" si="26"/>
        <v>-4.2310057092747313E-3</v>
      </c>
      <c r="Q261" s="88">
        <f t="shared" si="27"/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 t="shared" si="24"/>
        <v>43592.957568900325</v>
      </c>
      <c r="F262" s="1">
        <f t="shared" si="25"/>
        <v>43593</v>
      </c>
      <c r="G262" s="1">
        <f t="shared" si="28"/>
        <v>-4.9525423019076698E-3</v>
      </c>
      <c r="I262" s="1">
        <f t="shared" si="30"/>
        <v>-4.9525423019076698E-3</v>
      </c>
      <c r="O262" s="1">
        <f t="shared" ca="1" si="26"/>
        <v>-4.2537153618281438E-3</v>
      </c>
      <c r="Q262" s="88">
        <f t="shared" si="27"/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 t="shared" si="24"/>
        <v>43618.977185064141</v>
      </c>
      <c r="F263" s="1">
        <f t="shared" si="25"/>
        <v>43619</v>
      </c>
      <c r="G263" s="1">
        <f t="shared" si="28"/>
        <v>-2.6629508938640356E-3</v>
      </c>
      <c r="I263" s="1">
        <f t="shared" si="30"/>
        <v>-2.6629508938640356E-3</v>
      </c>
      <c r="O263" s="1">
        <f t="shared" ca="1" si="26"/>
        <v>-4.2568394410153849E-3</v>
      </c>
      <c r="Q263" s="88">
        <f t="shared" si="27"/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 t="shared" si="24"/>
        <v>43625.968296947452</v>
      </c>
      <c r="F264" s="1">
        <f t="shared" si="25"/>
        <v>43626</v>
      </c>
      <c r="G264" s="1">
        <f t="shared" si="28"/>
        <v>-3.7003686011303216E-3</v>
      </c>
      <c r="I264" s="1">
        <f t="shared" si="30"/>
        <v>-3.7003686011303216E-3</v>
      </c>
      <c r="O264" s="1">
        <f t="shared" ca="1" si="26"/>
        <v>-4.2576805392581041E-3</v>
      </c>
      <c r="Q264" s="88">
        <f t="shared" si="27"/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 t="shared" si="24"/>
        <v>43626.979266557988</v>
      </c>
      <c r="F265" s="1">
        <f t="shared" si="25"/>
        <v>43627</v>
      </c>
      <c r="G265" s="1">
        <f t="shared" ref="G265:G296" si="31">+C265-(C$7+F265*C$8)</f>
        <v>-2.4199997060350142E-3</v>
      </c>
      <c r="I265" s="1">
        <f t="shared" si="30"/>
        <v>-2.4199997060350142E-3</v>
      </c>
      <c r="O265" s="1">
        <f t="shared" ca="1" si="26"/>
        <v>-4.2578006961499215E-3</v>
      </c>
      <c r="Q265" s="88">
        <f t="shared" si="27"/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 t="shared" si="24"/>
        <v>43634.981348051893</v>
      </c>
      <c r="F266" s="1">
        <f t="shared" si="25"/>
        <v>43635</v>
      </c>
      <c r="G266" s="1">
        <f t="shared" si="31"/>
        <v>-2.1770485036540776E-3</v>
      </c>
      <c r="I266" s="1">
        <f t="shared" si="30"/>
        <v>-2.1770485036540776E-3</v>
      </c>
      <c r="O266" s="1">
        <f t="shared" ca="1" si="26"/>
        <v>-4.2587619512844573E-3</v>
      </c>
      <c r="Q266" s="88">
        <f t="shared" si="27"/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 t="shared" si="24"/>
        <v>43643.985831617298</v>
      </c>
      <c r="F267" s="1">
        <f t="shared" si="25"/>
        <v>43644</v>
      </c>
      <c r="G267" s="1">
        <f t="shared" si="31"/>
        <v>-1.6537284027435817E-3</v>
      </c>
      <c r="I267" s="1">
        <f t="shared" si="30"/>
        <v>-1.6537284027435817E-3</v>
      </c>
      <c r="O267" s="1">
        <f t="shared" ca="1" si="26"/>
        <v>-4.2598433633108104E-3</v>
      </c>
      <c r="Q267" s="88">
        <f t="shared" si="27"/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 t="shared" si="24"/>
        <v>43651.979345572159</v>
      </c>
      <c r="F268" s="1">
        <f t="shared" si="25"/>
        <v>43652</v>
      </c>
      <c r="G268" s="1">
        <f t="shared" si="31"/>
        <v>-2.4107771969283931E-3</v>
      </c>
      <c r="I268" s="1">
        <f t="shared" si="30"/>
        <v>-2.4107771969283931E-3</v>
      </c>
      <c r="O268" s="1">
        <f t="shared" ca="1" si="26"/>
        <v>-4.2608046184453461E-3</v>
      </c>
      <c r="Q268" s="88">
        <f t="shared" si="27"/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 t="shared" si="24"/>
        <v>43652.973180104549</v>
      </c>
      <c r="F269" s="1">
        <f t="shared" si="25"/>
        <v>43653</v>
      </c>
      <c r="G269" s="1">
        <f t="shared" si="31"/>
        <v>-3.1304083022405393E-3</v>
      </c>
      <c r="I269" s="1">
        <f t="shared" si="30"/>
        <v>-3.1304083022405393E-3</v>
      </c>
      <c r="O269" s="1">
        <f t="shared" ca="1" si="26"/>
        <v>-4.2609247753371627E-3</v>
      </c>
      <c r="Q269" s="88">
        <f t="shared" si="27"/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 t="shared" si="24"/>
        <v>43660.975261598454</v>
      </c>
      <c r="F270" s="1">
        <f t="shared" si="25"/>
        <v>43661</v>
      </c>
      <c r="G270" s="1">
        <f t="shared" si="31"/>
        <v>-2.8874570998596027E-3</v>
      </c>
      <c r="I270" s="1">
        <f t="shared" si="30"/>
        <v>-2.8874570998596027E-3</v>
      </c>
      <c r="O270" s="1">
        <f t="shared" ca="1" si="26"/>
        <v>-4.2618860304716993E-3</v>
      </c>
      <c r="Q270" s="88">
        <f t="shared" si="27"/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 t="shared" si="24"/>
        <v>43668.968775553316</v>
      </c>
      <c r="F271" s="1">
        <f t="shared" si="25"/>
        <v>43669</v>
      </c>
      <c r="G271" s="1">
        <f t="shared" si="31"/>
        <v>-3.6445059013203718E-3</v>
      </c>
      <c r="I271" s="1">
        <f t="shared" si="30"/>
        <v>-3.6445059013203718E-3</v>
      </c>
      <c r="O271" s="1">
        <f t="shared" ca="1" si="26"/>
        <v>-4.262847285606235E-3</v>
      </c>
      <c r="Q271" s="88">
        <f t="shared" si="27"/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 t="shared" si="24"/>
        <v>43669.971177624808</v>
      </c>
      <c r="F272" s="1">
        <f t="shared" si="25"/>
        <v>43670</v>
      </c>
      <c r="G272" s="1">
        <f t="shared" si="31"/>
        <v>-3.3641370027908124E-3</v>
      </c>
      <c r="I272" s="1">
        <f t="shared" si="30"/>
        <v>-3.3641370027908124E-3</v>
      </c>
      <c r="O272" s="1">
        <f t="shared" ca="1" si="26"/>
        <v>-4.2629674424980515E-3</v>
      </c>
      <c r="Q272" s="88">
        <f t="shared" si="27"/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 t="shared" si="24"/>
        <v>43678.958526112059</v>
      </c>
      <c r="F273" s="1">
        <f t="shared" si="25"/>
        <v>43679</v>
      </c>
      <c r="G273" s="1">
        <f t="shared" si="31"/>
        <v>-4.8408169022877701E-3</v>
      </c>
      <c r="I273" s="1">
        <f t="shared" si="30"/>
        <v>-4.8408169022877701E-3</v>
      </c>
      <c r="O273" s="1">
        <f t="shared" ca="1" si="26"/>
        <v>-4.2640488545244047E-3</v>
      </c>
      <c r="Q273" s="88">
        <f t="shared" si="27"/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 t="shared" si="24"/>
        <v>43702.96477059379</v>
      </c>
      <c r="F274" s="1">
        <f t="shared" si="25"/>
        <v>43703</v>
      </c>
      <c r="G274" s="1">
        <f t="shared" si="31"/>
        <v>-4.1119632951449603E-3</v>
      </c>
      <c r="I274" s="1">
        <f t="shared" si="30"/>
        <v>-4.1119632951449603E-3</v>
      </c>
      <c r="O274" s="1">
        <f t="shared" ca="1" si="26"/>
        <v>-4.2669326199280128E-3</v>
      </c>
      <c r="Q274" s="88">
        <f t="shared" si="27"/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 t="shared" si="24"/>
        <v>43703.958605126172</v>
      </c>
      <c r="F275" s="1">
        <f t="shared" si="25"/>
        <v>43704</v>
      </c>
      <c r="G275" s="1">
        <f t="shared" si="31"/>
        <v>-4.8315944004571065E-3</v>
      </c>
      <c r="I275" s="1">
        <f t="shared" si="30"/>
        <v>-4.8315944004571065E-3</v>
      </c>
      <c r="O275" s="1">
        <f t="shared" ca="1" si="26"/>
        <v>-4.2670527768198293E-3</v>
      </c>
      <c r="Q275" s="88">
        <f t="shared" si="27"/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 t="shared" si="24"/>
        <v>43831.966206411387</v>
      </c>
      <c r="F276" s="1">
        <f t="shared" si="25"/>
        <v>43832</v>
      </c>
      <c r="G276" s="1">
        <f t="shared" si="31"/>
        <v>-3.9443751957151107E-3</v>
      </c>
      <c r="I276" s="1">
        <f t="shared" si="30"/>
        <v>-3.9443751957151107E-3</v>
      </c>
      <c r="O276" s="1">
        <f t="shared" ca="1" si="26"/>
        <v>-4.2824328589724046E-3</v>
      </c>
      <c r="Q276" s="88">
        <f t="shared" si="27"/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 t="shared" ref="E277:E340" si="32">+(C277-C$7)/C$8</f>
        <v>43847.97036939914</v>
      </c>
      <c r="F277" s="1">
        <f t="shared" ref="F277:F340" si="33">ROUND(2*E277,0)/2</f>
        <v>43848</v>
      </c>
      <c r="G277" s="1">
        <f t="shared" si="31"/>
        <v>-3.4584728055051528E-3</v>
      </c>
      <c r="I277" s="1">
        <f t="shared" si="30"/>
        <v>-3.4584728055051528E-3</v>
      </c>
      <c r="O277" s="1">
        <f t="shared" ref="O277:O340" ca="1" si="34">+C$11+C$12*F277</f>
        <v>-4.2843553692414769E-3</v>
      </c>
      <c r="Q277" s="88">
        <f t="shared" ref="Q277:Q340" si="35"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 t="shared" si="32"/>
        <v>43848.981339009741</v>
      </c>
      <c r="F278" s="1">
        <f t="shared" si="33"/>
        <v>43849</v>
      </c>
      <c r="G278" s="1">
        <f t="shared" si="31"/>
        <v>-2.1781039031338878E-3</v>
      </c>
      <c r="I278" s="1">
        <f t="shared" si="30"/>
        <v>-2.1781039031338878E-3</v>
      </c>
      <c r="O278" s="1">
        <f t="shared" ca="1" si="34"/>
        <v>-4.2844755261332934E-3</v>
      </c>
      <c r="Q278" s="88">
        <f t="shared" si="35"/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 t="shared" si="32"/>
        <v>43849.96660600308</v>
      </c>
      <c r="F279" s="1">
        <f t="shared" si="33"/>
        <v>43850</v>
      </c>
      <c r="G279" s="1">
        <f t="shared" si="31"/>
        <v>-3.8977350050117821E-3</v>
      </c>
      <c r="I279" s="1">
        <f t="shared" si="30"/>
        <v>-3.8977350050117821E-3</v>
      </c>
      <c r="O279" s="1">
        <f t="shared" ca="1" si="34"/>
        <v>-4.2845956830251108E-3</v>
      </c>
      <c r="Q279" s="88">
        <f t="shared" si="35"/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 t="shared" si="32"/>
        <v>43865.962201451795</v>
      </c>
      <c r="F280" s="1">
        <f t="shared" si="33"/>
        <v>43866</v>
      </c>
      <c r="G280" s="1">
        <f t="shared" si="31"/>
        <v>-4.4118326040916145E-3</v>
      </c>
      <c r="I280" s="1">
        <f t="shared" si="30"/>
        <v>-4.4118326040916145E-3</v>
      </c>
      <c r="O280" s="1">
        <f t="shared" ca="1" si="34"/>
        <v>-4.2865181932941823E-3</v>
      </c>
      <c r="Q280" s="88">
        <f t="shared" si="35"/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 t="shared" si="32"/>
        <v>43874.975252556294</v>
      </c>
      <c r="F281" s="1">
        <f t="shared" si="33"/>
        <v>43875</v>
      </c>
      <c r="G281" s="1">
        <f t="shared" si="31"/>
        <v>-2.8885124993394129E-3</v>
      </c>
      <c r="I281" s="1">
        <f t="shared" si="30"/>
        <v>-2.8885124993394129E-3</v>
      </c>
      <c r="O281" s="1">
        <f t="shared" ca="1" si="34"/>
        <v>-4.2875996053205355E-3</v>
      </c>
      <c r="Q281" s="88">
        <f t="shared" si="35"/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 t="shared" si="32"/>
        <v>43875.969087088743</v>
      </c>
      <c r="F282" s="1">
        <f t="shared" si="33"/>
        <v>43876</v>
      </c>
      <c r="G282" s="1">
        <f t="shared" si="31"/>
        <v>-3.6081435973756015E-3</v>
      </c>
      <c r="I282" s="1">
        <f t="shared" si="30"/>
        <v>-3.6081435973756015E-3</v>
      </c>
      <c r="O282" s="1">
        <f t="shared" ca="1" si="34"/>
        <v>-4.2877197622123529E-3</v>
      </c>
      <c r="Q282" s="88">
        <f t="shared" si="35"/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 t="shared" si="32"/>
        <v>43891.964682537458</v>
      </c>
      <c r="F283" s="1">
        <f t="shared" si="33"/>
        <v>43892</v>
      </c>
      <c r="G283" s="1">
        <f t="shared" si="31"/>
        <v>-4.122241196455434E-3</v>
      </c>
      <c r="I283" s="1">
        <f t="shared" si="30"/>
        <v>-4.122241196455434E-3</v>
      </c>
      <c r="O283" s="1">
        <f t="shared" ca="1" si="34"/>
        <v>-4.2896422724814243E-3</v>
      </c>
      <c r="Q283" s="88">
        <f t="shared" si="35"/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 t="shared" si="32"/>
        <v>43899.958196492262</v>
      </c>
      <c r="F284" s="1">
        <f t="shared" si="33"/>
        <v>43900</v>
      </c>
      <c r="G284" s="1">
        <f t="shared" si="31"/>
        <v>-4.8792900051921606E-3</v>
      </c>
      <c r="I284" s="1">
        <f t="shared" si="30"/>
        <v>-4.8792900051921606E-3</v>
      </c>
      <c r="O284" s="1">
        <f t="shared" ca="1" si="34"/>
        <v>-4.2906035276159601E-3</v>
      </c>
      <c r="Q284" s="88">
        <f t="shared" si="35"/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 t="shared" si="32"/>
        <v>43908.979815135805</v>
      </c>
      <c r="F285" s="1">
        <f t="shared" si="33"/>
        <v>43909</v>
      </c>
      <c r="G285" s="1">
        <f t="shared" si="31"/>
        <v>-2.355969903874211E-3</v>
      </c>
      <c r="I285" s="1">
        <f t="shared" si="30"/>
        <v>-2.355969903874211E-3</v>
      </c>
      <c r="O285" s="1">
        <f t="shared" ca="1" si="34"/>
        <v>-4.2916849396423132E-3</v>
      </c>
      <c r="Q285" s="88">
        <f t="shared" si="35"/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 t="shared" si="32"/>
        <v>43909.97364966826</v>
      </c>
      <c r="F286" s="1">
        <f t="shared" si="33"/>
        <v>43910</v>
      </c>
      <c r="G286" s="1">
        <f t="shared" si="31"/>
        <v>-3.0756010019103996E-3</v>
      </c>
      <c r="I286" s="1">
        <f t="shared" ref="I286:I317" si="36">+G286</f>
        <v>-3.0756010019103996E-3</v>
      </c>
      <c r="O286" s="1">
        <f t="shared" ca="1" si="34"/>
        <v>-4.2918050965341306E-3</v>
      </c>
      <c r="Q286" s="88">
        <f t="shared" si="35"/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 t="shared" si="32"/>
        <v>43916.956194012528</v>
      </c>
      <c r="F287" s="1">
        <f t="shared" si="33"/>
        <v>43917</v>
      </c>
      <c r="G287" s="1">
        <f t="shared" si="31"/>
        <v>-5.1130186984664761E-3</v>
      </c>
      <c r="I287" s="1">
        <f t="shared" si="36"/>
        <v>-5.1130186984664761E-3</v>
      </c>
      <c r="O287" s="1">
        <f t="shared" ca="1" si="34"/>
        <v>-4.292646194776849E-3</v>
      </c>
      <c r="Q287" s="88">
        <f t="shared" si="35"/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 t="shared" si="32"/>
        <v>43925.960677577925</v>
      </c>
      <c r="F288" s="1">
        <f t="shared" si="33"/>
        <v>43926</v>
      </c>
      <c r="G288" s="1">
        <f t="shared" si="31"/>
        <v>-4.5896985975559801E-3</v>
      </c>
      <c r="I288" s="1">
        <f t="shared" si="36"/>
        <v>-4.5896985975559801E-3</v>
      </c>
      <c r="O288" s="1">
        <f t="shared" ca="1" si="34"/>
        <v>-4.2937276068032021E-3</v>
      </c>
      <c r="Q288" s="88">
        <f t="shared" si="35"/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 t="shared" si="32"/>
        <v>43926.971647188519</v>
      </c>
      <c r="F289" s="1">
        <f t="shared" si="33"/>
        <v>43927</v>
      </c>
      <c r="G289" s="1">
        <f t="shared" si="31"/>
        <v>-3.3093296951847151E-3</v>
      </c>
      <c r="I289" s="1">
        <f t="shared" si="36"/>
        <v>-3.3093296951847151E-3</v>
      </c>
      <c r="O289" s="1">
        <f t="shared" ca="1" si="34"/>
        <v>-4.2938477636950195E-3</v>
      </c>
      <c r="Q289" s="88">
        <f t="shared" si="35"/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 t="shared" si="32"/>
        <v>43950.96932413114</v>
      </c>
      <c r="F290" s="1">
        <f t="shared" si="33"/>
        <v>43951</v>
      </c>
      <c r="G290" s="1">
        <f t="shared" si="31"/>
        <v>-3.5804760991595685E-3</v>
      </c>
      <c r="I290" s="1">
        <f t="shared" si="36"/>
        <v>-3.5804760991595685E-3</v>
      </c>
      <c r="O290" s="1">
        <f t="shared" ca="1" si="34"/>
        <v>-4.2967315290986267E-3</v>
      </c>
      <c r="Q290" s="88">
        <f t="shared" si="35"/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 t="shared" si="32"/>
        <v>43967.96732165134</v>
      </c>
      <c r="F291" s="1">
        <f t="shared" si="33"/>
        <v>43968</v>
      </c>
      <c r="G291" s="1">
        <f t="shared" si="31"/>
        <v>-3.8142047997098416E-3</v>
      </c>
      <c r="I291" s="1">
        <f t="shared" si="36"/>
        <v>-3.8142047997098416E-3</v>
      </c>
      <c r="O291" s="1">
        <f t="shared" ca="1" si="34"/>
        <v>-4.2987741962595156E-3</v>
      </c>
      <c r="Q291" s="88">
        <f t="shared" si="35"/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 t="shared" si="32"/>
        <v>43976.971805216745</v>
      </c>
      <c r="F292" s="1">
        <f t="shared" si="33"/>
        <v>43977</v>
      </c>
      <c r="G292" s="1">
        <f t="shared" si="31"/>
        <v>-3.2908846987993456E-3</v>
      </c>
      <c r="I292" s="1">
        <f t="shared" si="36"/>
        <v>-3.2908846987993456E-3</v>
      </c>
      <c r="O292" s="1">
        <f t="shared" ca="1" si="34"/>
        <v>-4.2998556082858687E-3</v>
      </c>
      <c r="Q292" s="88">
        <f t="shared" si="35"/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 t="shared" si="32"/>
        <v>44035.967879271317</v>
      </c>
      <c r="F293" s="1">
        <f t="shared" si="33"/>
        <v>44036</v>
      </c>
      <c r="G293" s="1">
        <f t="shared" si="31"/>
        <v>-3.7491196053451858E-3</v>
      </c>
      <c r="I293" s="1">
        <f t="shared" si="36"/>
        <v>-3.7491196053451858E-3</v>
      </c>
      <c r="O293" s="1">
        <f t="shared" ca="1" si="34"/>
        <v>-4.306944864903072E-3</v>
      </c>
      <c r="Q293" s="88">
        <f t="shared" si="35"/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 t="shared" si="32"/>
        <v>44036.961713803772</v>
      </c>
      <c r="F294" s="1">
        <f t="shared" si="33"/>
        <v>44037</v>
      </c>
      <c r="G294" s="1">
        <f t="shared" si="31"/>
        <v>-4.4687507033813745E-3</v>
      </c>
      <c r="I294" s="1">
        <f t="shared" si="36"/>
        <v>-4.4687507033813745E-3</v>
      </c>
      <c r="O294" s="1">
        <f t="shared" ca="1" si="34"/>
        <v>-4.3070650217948885E-3</v>
      </c>
      <c r="Q294" s="88">
        <f t="shared" si="35"/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 t="shared" si="32"/>
        <v>44044.972362836721</v>
      </c>
      <c r="F295" s="1">
        <f t="shared" si="33"/>
        <v>44045</v>
      </c>
      <c r="G295" s="1">
        <f t="shared" si="31"/>
        <v>-3.2257995044346899E-3</v>
      </c>
      <c r="I295" s="1">
        <f t="shared" si="36"/>
        <v>-3.2257995044346899E-3</v>
      </c>
      <c r="O295" s="1">
        <f t="shared" ca="1" si="34"/>
        <v>-4.3080262769294242E-3</v>
      </c>
      <c r="Q295" s="88">
        <f t="shared" si="35"/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 t="shared" si="32"/>
        <v>44045.966197369169</v>
      </c>
      <c r="F296" s="1">
        <f t="shared" si="33"/>
        <v>44046</v>
      </c>
      <c r="G296" s="1">
        <f t="shared" si="31"/>
        <v>-3.9454306024708785E-3</v>
      </c>
      <c r="I296" s="1">
        <f t="shared" si="36"/>
        <v>-3.9454306024708785E-3</v>
      </c>
      <c r="O296" s="1">
        <f t="shared" ca="1" si="34"/>
        <v>-4.3081464338212416E-3</v>
      </c>
      <c r="Q296" s="88">
        <f t="shared" si="35"/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 t="shared" si="32"/>
        <v>44046.968599440661</v>
      </c>
      <c r="F297" s="1">
        <f t="shared" si="33"/>
        <v>44047</v>
      </c>
      <c r="G297" s="1">
        <f t="shared" ref="G297:G328" si="37">+C297-(C$7+F297*C$8)</f>
        <v>-3.6650617039413191E-3</v>
      </c>
      <c r="I297" s="1">
        <f t="shared" si="36"/>
        <v>-3.6650617039413191E-3</v>
      </c>
      <c r="O297" s="1">
        <f t="shared" ca="1" si="34"/>
        <v>-4.3082665907130582E-3</v>
      </c>
      <c r="Q297" s="88">
        <f t="shared" si="35"/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 t="shared" si="32"/>
        <v>44054.953545856421</v>
      </c>
      <c r="F298" s="1">
        <f t="shared" si="33"/>
        <v>44055</v>
      </c>
      <c r="G298" s="1">
        <f t="shared" si="37"/>
        <v>-5.4221105019678362E-3</v>
      </c>
      <c r="I298" s="1">
        <f t="shared" si="36"/>
        <v>-5.4221105019678362E-3</v>
      </c>
      <c r="O298" s="1">
        <f t="shared" ca="1" si="34"/>
        <v>-4.3092278458475948E-3</v>
      </c>
      <c r="Q298" s="88">
        <f t="shared" si="35"/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 t="shared" si="32"/>
        <v>44088.975243514142</v>
      </c>
      <c r="F299" s="1">
        <f t="shared" si="33"/>
        <v>44089</v>
      </c>
      <c r="G299" s="1">
        <f t="shared" si="37"/>
        <v>-2.889567898819223E-3</v>
      </c>
      <c r="I299" s="1">
        <f t="shared" si="36"/>
        <v>-2.889567898819223E-3</v>
      </c>
      <c r="O299" s="1">
        <f t="shared" ca="1" si="34"/>
        <v>-4.3133131801693725E-3</v>
      </c>
      <c r="Q299" s="88">
        <f t="shared" si="35"/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 t="shared" si="32"/>
        <v>44138.966834003317</v>
      </c>
      <c r="F300" s="1">
        <f t="shared" si="33"/>
        <v>44139</v>
      </c>
      <c r="G300" s="1">
        <f t="shared" si="37"/>
        <v>-3.8711228989996016E-3</v>
      </c>
      <c r="I300" s="1">
        <f t="shared" si="36"/>
        <v>-3.8711228989996016E-3</v>
      </c>
      <c r="O300" s="1">
        <f t="shared" ca="1" si="34"/>
        <v>-4.3193210247602217E-3</v>
      </c>
      <c r="Q300" s="88">
        <f t="shared" si="35"/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 t="shared" si="32"/>
        <v>44139.977803613852</v>
      </c>
      <c r="F301" s="1">
        <f t="shared" si="33"/>
        <v>44140</v>
      </c>
      <c r="G301" s="1">
        <f t="shared" si="37"/>
        <v>-2.5907540039042942E-3</v>
      </c>
      <c r="I301" s="1">
        <f t="shared" si="36"/>
        <v>-2.5907540039042942E-3</v>
      </c>
      <c r="O301" s="1">
        <f t="shared" ca="1" si="34"/>
        <v>-4.3194411816520391E-3</v>
      </c>
      <c r="Q301" s="88">
        <f t="shared" si="35"/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 t="shared" si="32"/>
        <v>44215.971875188698</v>
      </c>
      <c r="F302" s="1">
        <f t="shared" si="33"/>
        <v>44216</v>
      </c>
      <c r="G302" s="1">
        <f t="shared" si="37"/>
        <v>-3.2827176037244499E-3</v>
      </c>
      <c r="I302" s="1">
        <f t="shared" si="36"/>
        <v>-3.2827176037244499E-3</v>
      </c>
      <c r="O302" s="1">
        <f t="shared" ca="1" si="34"/>
        <v>-4.3285731054301304E-3</v>
      </c>
      <c r="Q302" s="88">
        <f t="shared" si="35"/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 t="shared" si="32"/>
        <v>44240.954819124658</v>
      </c>
      <c r="F303" s="1">
        <f t="shared" si="33"/>
        <v>44241</v>
      </c>
      <c r="G303" s="1">
        <f t="shared" si="37"/>
        <v>-5.27349510230124E-3</v>
      </c>
      <c r="I303" s="1">
        <f t="shared" si="36"/>
        <v>-5.27349510230124E-3</v>
      </c>
      <c r="O303" s="1">
        <f t="shared" ca="1" si="34"/>
        <v>-4.331577027725555E-3</v>
      </c>
      <c r="Q303" s="88">
        <f t="shared" si="35"/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 t="shared" si="32"/>
        <v>44241.965788735259</v>
      </c>
      <c r="F304" s="1">
        <f t="shared" si="33"/>
        <v>44242</v>
      </c>
      <c r="G304" s="1">
        <f t="shared" si="37"/>
        <v>-3.993126199929975E-3</v>
      </c>
      <c r="I304" s="1">
        <f t="shared" si="36"/>
        <v>-3.993126199929975E-3</v>
      </c>
      <c r="O304" s="1">
        <f t="shared" ca="1" si="34"/>
        <v>-4.3316971846173724E-3</v>
      </c>
      <c r="Q304" s="88">
        <f t="shared" si="35"/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 t="shared" si="32"/>
        <v>44242.968190806743</v>
      </c>
      <c r="F305" s="1">
        <f t="shared" si="33"/>
        <v>44243</v>
      </c>
      <c r="G305" s="1">
        <f t="shared" si="37"/>
        <v>-3.7127573014004156E-3</v>
      </c>
      <c r="I305" s="1">
        <f t="shared" si="36"/>
        <v>-3.7127573014004156E-3</v>
      </c>
      <c r="O305" s="1">
        <f t="shared" ca="1" si="34"/>
        <v>-4.3318173415091889E-3</v>
      </c>
      <c r="Q305" s="88">
        <f t="shared" si="35"/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 t="shared" si="32"/>
        <v>44266.974435288474</v>
      </c>
      <c r="F306" s="1">
        <f t="shared" si="33"/>
        <v>44267</v>
      </c>
      <c r="G306" s="1">
        <f t="shared" si="37"/>
        <v>-2.9839037015335634E-3</v>
      </c>
      <c r="I306" s="1">
        <f t="shared" si="36"/>
        <v>-2.9839037015335634E-3</v>
      </c>
      <c r="O306" s="1">
        <f t="shared" ca="1" si="34"/>
        <v>-4.334701106912797E-3</v>
      </c>
      <c r="Q306" s="88">
        <f t="shared" si="35"/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 t="shared" si="32"/>
        <v>44267.959702281812</v>
      </c>
      <c r="F307" s="1">
        <f t="shared" si="33"/>
        <v>44268</v>
      </c>
      <c r="G307" s="1">
        <f t="shared" si="37"/>
        <v>-4.7035348034114577E-3</v>
      </c>
      <c r="I307" s="1">
        <f t="shared" si="36"/>
        <v>-4.7035348034114577E-3</v>
      </c>
      <c r="O307" s="1">
        <f t="shared" ca="1" si="34"/>
        <v>-4.3348212638046144E-3</v>
      </c>
      <c r="Q307" s="88">
        <f t="shared" si="35"/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 t="shared" si="32"/>
        <v>44268.962104353304</v>
      </c>
      <c r="F308" s="1">
        <f t="shared" si="33"/>
        <v>44269</v>
      </c>
      <c r="G308" s="1">
        <f t="shared" si="37"/>
        <v>-4.4231659048818983E-3</v>
      </c>
      <c r="I308" s="1">
        <f t="shared" si="36"/>
        <v>-4.4231659048818983E-3</v>
      </c>
      <c r="O308" s="1">
        <f t="shared" ca="1" si="34"/>
        <v>-4.334941420696431E-3</v>
      </c>
      <c r="Q308" s="88">
        <f t="shared" si="35"/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 t="shared" si="32"/>
        <v>44275.970351314769</v>
      </c>
      <c r="F309" s="1">
        <f t="shared" si="33"/>
        <v>44276</v>
      </c>
      <c r="G309" s="1">
        <f t="shared" si="37"/>
        <v>-3.4605836044647731E-3</v>
      </c>
      <c r="I309" s="1">
        <f t="shared" si="36"/>
        <v>-3.4605836044647731E-3</v>
      </c>
      <c r="O309" s="1">
        <f t="shared" ca="1" si="34"/>
        <v>-4.3357825189391502E-3</v>
      </c>
      <c r="Q309" s="88">
        <f t="shared" si="35"/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 t="shared" si="32"/>
        <v>44293.970750906519</v>
      </c>
      <c r="F310" s="1">
        <f t="shared" si="33"/>
        <v>44294</v>
      </c>
      <c r="G310" s="1">
        <f t="shared" si="37"/>
        <v>-3.4139433992095292E-3</v>
      </c>
      <c r="I310" s="1">
        <f t="shared" si="36"/>
        <v>-3.4139433992095292E-3</v>
      </c>
      <c r="O310" s="1">
        <f t="shared" ca="1" si="34"/>
        <v>-4.3379453429918556E-3</v>
      </c>
      <c r="Q310" s="88">
        <f t="shared" si="35"/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 t="shared" si="32"/>
        <v>44301.972832400432</v>
      </c>
      <c r="F311" s="1">
        <f t="shared" si="33"/>
        <v>44302</v>
      </c>
      <c r="G311" s="1">
        <f t="shared" si="37"/>
        <v>-3.1709921968285926E-3</v>
      </c>
      <c r="H311" s="34"/>
      <c r="I311" s="1">
        <f t="shared" si="36"/>
        <v>-3.1709921968285926E-3</v>
      </c>
      <c r="O311" s="1">
        <f t="shared" ca="1" si="34"/>
        <v>-4.3389065981263922E-3</v>
      </c>
      <c r="Q311" s="88">
        <f t="shared" si="35"/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 t="shared" si="32"/>
        <v>44394.964901495478</v>
      </c>
      <c r="F312" s="1">
        <f t="shared" si="33"/>
        <v>44395</v>
      </c>
      <c r="G312" s="1">
        <f t="shared" si="37"/>
        <v>-4.0966844971990213E-3</v>
      </c>
      <c r="I312" s="1">
        <f t="shared" si="36"/>
        <v>-4.0966844971990213E-3</v>
      </c>
      <c r="O312" s="1">
        <f t="shared" ca="1" si="34"/>
        <v>-4.3500811890653723E-3</v>
      </c>
      <c r="Q312" s="88">
        <f t="shared" si="35"/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 t="shared" si="32"/>
        <v>44394.967471757198</v>
      </c>
      <c r="F313" s="1">
        <f t="shared" si="33"/>
        <v>44395</v>
      </c>
      <c r="G313" s="1">
        <f t="shared" si="37"/>
        <v>-3.7966844975017011E-3</v>
      </c>
      <c r="I313" s="1">
        <f t="shared" si="36"/>
        <v>-3.7966844975017011E-3</v>
      </c>
      <c r="O313" s="1">
        <f t="shared" ca="1" si="34"/>
        <v>-4.3500811890653723E-3</v>
      </c>
      <c r="Q313" s="88">
        <f t="shared" si="35"/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 t="shared" si="32"/>
        <v>44395.466102531223</v>
      </c>
      <c r="F314" s="1">
        <f t="shared" si="33"/>
        <v>44395.5</v>
      </c>
      <c r="G314" s="1">
        <f t="shared" si="37"/>
        <v>-3.9565000552101992E-3</v>
      </c>
      <c r="I314" s="1">
        <f t="shared" si="36"/>
        <v>-3.9565000552101992E-3</v>
      </c>
      <c r="O314" s="1">
        <f t="shared" ca="1" si="34"/>
        <v>-4.3501412675112806E-3</v>
      </c>
      <c r="Q314" s="88">
        <f t="shared" si="35"/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 t="shared" si="32"/>
        <v>44395.975871106071</v>
      </c>
      <c r="F315" s="1">
        <f t="shared" si="33"/>
        <v>44396</v>
      </c>
      <c r="G315" s="1">
        <f t="shared" si="37"/>
        <v>-2.8163156021037139E-3</v>
      </c>
      <c r="I315" s="1">
        <f t="shared" si="36"/>
        <v>-2.8163156021037139E-3</v>
      </c>
      <c r="O315" s="1">
        <f t="shared" ca="1" si="34"/>
        <v>-4.3502013459571897E-3</v>
      </c>
      <c r="Q315" s="88">
        <f t="shared" si="35"/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 t="shared" si="32"/>
        <v>44489.978909811711</v>
      </c>
      <c r="F316" s="1">
        <f t="shared" si="33"/>
        <v>44490</v>
      </c>
      <c r="G316" s="1">
        <f t="shared" si="37"/>
        <v>-2.4616390001028776E-3</v>
      </c>
      <c r="I316" s="1">
        <f t="shared" si="36"/>
        <v>-2.4616390001028776E-3</v>
      </c>
      <c r="O316" s="1">
        <f t="shared" ca="1" si="34"/>
        <v>-4.3614960937879864E-3</v>
      </c>
      <c r="Q316" s="88">
        <f t="shared" si="35"/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 t="shared" si="32"/>
        <v>44490.972744344101</v>
      </c>
      <c r="F317" s="1">
        <f t="shared" si="33"/>
        <v>44491</v>
      </c>
      <c r="G317" s="1">
        <f t="shared" si="37"/>
        <v>-3.1812701054150239E-3</v>
      </c>
      <c r="I317" s="1">
        <f t="shared" si="36"/>
        <v>-3.1812701054150239E-3</v>
      </c>
      <c r="O317" s="1">
        <f t="shared" ca="1" si="34"/>
        <v>-4.3616162506798038E-3</v>
      </c>
      <c r="Q317" s="88">
        <f t="shared" si="35"/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 t="shared" si="32"/>
        <v>44506.966626285037</v>
      </c>
      <c r="F318" s="1">
        <f t="shared" si="33"/>
        <v>44507</v>
      </c>
      <c r="G318" s="1">
        <f t="shared" si="37"/>
        <v>-3.8953676994424313E-3</v>
      </c>
      <c r="H318" s="34"/>
      <c r="J318" s="1">
        <f>+G318</f>
        <v>-3.8953676994424313E-3</v>
      </c>
      <c r="O318" s="1">
        <f t="shared" ca="1" si="34"/>
        <v>-4.3635387609488752E-3</v>
      </c>
      <c r="Q318" s="88">
        <f t="shared" si="35"/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 t="shared" si="32"/>
        <v>44506.968339792809</v>
      </c>
      <c r="F319" s="1">
        <f t="shared" si="33"/>
        <v>44507</v>
      </c>
      <c r="G319" s="1">
        <f t="shared" si="37"/>
        <v>-3.6953677044948563E-3</v>
      </c>
      <c r="I319" s="1">
        <f>+G319</f>
        <v>-3.6953677044948563E-3</v>
      </c>
      <c r="O319" s="1">
        <f t="shared" ca="1" si="34"/>
        <v>-4.3635387609488752E-3</v>
      </c>
      <c r="Q319" s="88">
        <f t="shared" si="35"/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 t="shared" si="32"/>
        <v>44514.961853747678</v>
      </c>
      <c r="F320" s="1">
        <f t="shared" si="33"/>
        <v>44515</v>
      </c>
      <c r="G320" s="1">
        <f t="shared" si="37"/>
        <v>-4.4524164986796677E-3</v>
      </c>
      <c r="I320" s="1">
        <f>+G320</f>
        <v>-4.4524164986796677E-3</v>
      </c>
      <c r="O320" s="1">
        <f t="shared" ca="1" si="34"/>
        <v>-4.3645000160834118E-3</v>
      </c>
      <c r="Q320" s="88">
        <f t="shared" si="35"/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 t="shared" si="32"/>
        <v>44515.96425581917</v>
      </c>
      <c r="F321" s="1">
        <f t="shared" si="33"/>
        <v>44516</v>
      </c>
      <c r="G321" s="1">
        <f t="shared" si="37"/>
        <v>-4.1720476001501083E-3</v>
      </c>
      <c r="I321" s="1">
        <f>+G321</f>
        <v>-4.1720476001501083E-3</v>
      </c>
      <c r="O321" s="1">
        <f t="shared" ca="1" si="34"/>
        <v>-4.3646201729752284E-3</v>
      </c>
      <c r="Q321" s="88">
        <f t="shared" si="35"/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 t="shared" si="32"/>
        <v>44523.969764328678</v>
      </c>
      <c r="F322" s="1">
        <f t="shared" si="33"/>
        <v>44524</v>
      </c>
      <c r="G322" s="1">
        <f t="shared" si="37"/>
        <v>-3.5290964005980641E-3</v>
      </c>
      <c r="H322" s="34"/>
      <c r="J322" s="1">
        <f>+G322</f>
        <v>-3.5290964005980641E-3</v>
      </c>
      <c r="O322" s="1">
        <f t="shared" ca="1" si="34"/>
        <v>-4.3655814281097641E-3</v>
      </c>
      <c r="Q322" s="88">
        <f t="shared" si="35"/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 t="shared" si="32"/>
        <v>44524.967025876736</v>
      </c>
      <c r="F323" s="1">
        <f t="shared" si="33"/>
        <v>44525</v>
      </c>
      <c r="G323" s="1">
        <f t="shared" si="37"/>
        <v>-3.848727501463145E-3</v>
      </c>
      <c r="H323" s="32"/>
      <c r="J323" s="1">
        <f>+G323</f>
        <v>-3.848727501463145E-3</v>
      </c>
      <c r="O323" s="1">
        <f t="shared" ca="1" si="34"/>
        <v>-4.3657015850015815E-3</v>
      </c>
      <c r="Q323" s="88">
        <f t="shared" si="35"/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 t="shared" si="32"/>
        <v>44532.962253339436</v>
      </c>
      <c r="F324" s="1">
        <f t="shared" si="33"/>
        <v>44533</v>
      </c>
      <c r="G324" s="1">
        <f t="shared" si="37"/>
        <v>-4.4057762934244238E-3</v>
      </c>
      <c r="I324" s="1">
        <f>+G324</f>
        <v>-4.4057762934244238E-3</v>
      </c>
      <c r="O324" s="1">
        <f t="shared" ca="1" si="34"/>
        <v>-4.3666628401361172E-3</v>
      </c>
      <c r="Q324" s="88">
        <f t="shared" si="35"/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 t="shared" si="32"/>
        <v>44574.968897412851</v>
      </c>
      <c r="F325" s="1">
        <f t="shared" si="33"/>
        <v>44575</v>
      </c>
      <c r="G325" s="1">
        <f t="shared" si="37"/>
        <v>-3.6302824955782853E-3</v>
      </c>
      <c r="I325" s="1">
        <f>+G325</f>
        <v>-3.6302824955782853E-3</v>
      </c>
      <c r="O325" s="1">
        <f t="shared" ca="1" si="34"/>
        <v>-4.3717094295924316E-3</v>
      </c>
      <c r="Q325" s="88">
        <f t="shared" si="35"/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 t="shared" si="32"/>
        <v>44575.962731945299</v>
      </c>
      <c r="F326" s="1">
        <f t="shared" si="33"/>
        <v>44576</v>
      </c>
      <c r="G326" s="1">
        <f t="shared" si="37"/>
        <v>-4.3499135936144739E-3</v>
      </c>
      <c r="I326" s="1">
        <f>+G326</f>
        <v>-4.3499135936144739E-3</v>
      </c>
      <c r="O326" s="1">
        <f t="shared" ca="1" si="34"/>
        <v>-4.3718295864842481E-3</v>
      </c>
      <c r="Q326" s="88">
        <f t="shared" si="35"/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 t="shared" si="32"/>
        <v>44584.967215510696</v>
      </c>
      <c r="F327" s="1">
        <f t="shared" si="33"/>
        <v>44585</v>
      </c>
      <c r="G327" s="1">
        <f t="shared" si="37"/>
        <v>-3.8265934999799356E-3</v>
      </c>
      <c r="I327" s="1">
        <f>+G327</f>
        <v>-3.8265934999799356E-3</v>
      </c>
      <c r="O327" s="1">
        <f t="shared" ca="1" si="34"/>
        <v>-4.3729109985106013E-3</v>
      </c>
      <c r="Q327" s="88">
        <f t="shared" si="35"/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 t="shared" si="32"/>
        <v>44660.968141116755</v>
      </c>
      <c r="F328" s="1">
        <f t="shared" si="33"/>
        <v>44661</v>
      </c>
      <c r="G328" s="1">
        <f t="shared" si="37"/>
        <v>-3.7185570981819183E-3</v>
      </c>
      <c r="H328" s="34"/>
      <c r="J328" s="1">
        <f>+G328</f>
        <v>-3.7185570981819183E-3</v>
      </c>
      <c r="O328" s="1">
        <f t="shared" ca="1" si="34"/>
        <v>-4.3820429222886925E-3</v>
      </c>
      <c r="Q328" s="88">
        <f t="shared" si="35"/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 t="shared" si="32"/>
        <v>44660.969854624585</v>
      </c>
      <c r="F329" s="1">
        <f t="shared" si="33"/>
        <v>44661</v>
      </c>
      <c r="G329" s="1">
        <f t="shared" ref="G329:G360" si="38">+C329-(C$7+F329*C$8)</f>
        <v>-3.5185570959583856E-3</v>
      </c>
      <c r="I329" s="1">
        <f>+G329</f>
        <v>-3.5185570959583856E-3</v>
      </c>
      <c r="O329" s="1">
        <f t="shared" ca="1" si="34"/>
        <v>-4.3820429222886925E-3</v>
      </c>
      <c r="Q329" s="88">
        <f t="shared" si="35"/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 t="shared" si="32"/>
        <v>44661.468485398611</v>
      </c>
      <c r="F330" s="1">
        <f t="shared" si="33"/>
        <v>44661.5</v>
      </c>
      <c r="G330" s="1">
        <f t="shared" si="38"/>
        <v>-3.6783726463909261E-3</v>
      </c>
      <c r="H330" s="34"/>
      <c r="J330" s="1">
        <f>+G330</f>
        <v>-3.6783726463909261E-3</v>
      </c>
      <c r="O330" s="1">
        <f t="shared" ca="1" si="34"/>
        <v>-4.3821030007346008E-3</v>
      </c>
      <c r="Q330" s="88">
        <f t="shared" si="35"/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 t="shared" si="32"/>
        <v>44661.966259418688</v>
      </c>
      <c r="F331" s="1">
        <f t="shared" si="33"/>
        <v>44662</v>
      </c>
      <c r="G331" s="1">
        <f t="shared" si="38"/>
        <v>-3.9381882015732117E-3</v>
      </c>
      <c r="H331" s="34"/>
      <c r="J331" s="1">
        <f>+G331</f>
        <v>-3.9381882015732117E-3</v>
      </c>
      <c r="O331" s="1">
        <f t="shared" ca="1" si="34"/>
        <v>-4.3821630791805099E-3</v>
      </c>
      <c r="Q331" s="88">
        <f t="shared" si="35"/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 t="shared" si="32"/>
        <v>44669.948635572728</v>
      </c>
      <c r="F332" s="1">
        <f t="shared" si="33"/>
        <v>44670</v>
      </c>
      <c r="G332" s="1">
        <f t="shared" si="38"/>
        <v>-5.9952370065730065E-3</v>
      </c>
      <c r="I332" s="1">
        <f>+G332</f>
        <v>-5.9952370065730065E-3</v>
      </c>
      <c r="O332" s="1">
        <f t="shared" ca="1" si="34"/>
        <v>-4.3831243343150457E-3</v>
      </c>
      <c r="Q332" s="88">
        <f t="shared" si="35"/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 t="shared" si="32"/>
        <v>44677.959284605742</v>
      </c>
      <c r="F333" s="1">
        <f t="shared" si="33"/>
        <v>44678</v>
      </c>
      <c r="G333" s="1">
        <f t="shared" si="38"/>
        <v>-4.7522858003503643E-3</v>
      </c>
      <c r="I333" s="1">
        <f>+G333</f>
        <v>-4.7522858003503643E-3</v>
      </c>
      <c r="O333" s="1">
        <f t="shared" ca="1" si="34"/>
        <v>-4.3840855894495814E-3</v>
      </c>
      <c r="Q333" s="88">
        <f t="shared" si="35"/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 t="shared" si="32"/>
        <v>44686.967195186749</v>
      </c>
      <c r="F334" s="1">
        <f t="shared" si="33"/>
        <v>44687</v>
      </c>
      <c r="G334" s="1">
        <f t="shared" si="38"/>
        <v>-3.8289657022687607E-3</v>
      </c>
      <c r="H334" s="34"/>
      <c r="J334" s="1">
        <f>+G334</f>
        <v>-3.8289657022687607E-3</v>
      </c>
      <c r="O334" s="1">
        <f t="shared" ca="1" si="34"/>
        <v>-4.3851670014759345E-3</v>
      </c>
      <c r="Q334" s="88">
        <f t="shared" si="35"/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 t="shared" si="32"/>
        <v>44695.968251736544</v>
      </c>
      <c r="F335" s="1">
        <f t="shared" si="33"/>
        <v>44696</v>
      </c>
      <c r="G335" s="1">
        <f t="shared" si="38"/>
        <v>-3.7056455985293724E-3</v>
      </c>
      <c r="H335" s="34"/>
      <c r="J335" s="1">
        <f>+G335</f>
        <v>-3.7056455985293724E-3</v>
      </c>
      <c r="O335" s="1">
        <f t="shared" ca="1" si="34"/>
        <v>-4.3862484135022877E-3</v>
      </c>
      <c r="Q335" s="88">
        <f t="shared" si="35"/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 t="shared" si="32"/>
        <v>44695.968251736544</v>
      </c>
      <c r="F336" s="1">
        <f t="shared" si="33"/>
        <v>44696</v>
      </c>
      <c r="G336" s="1">
        <f t="shared" si="38"/>
        <v>-3.7056455985293724E-3</v>
      </c>
      <c r="H336" s="34"/>
      <c r="J336" s="1">
        <f>+G336</f>
        <v>-3.7056455985293724E-3</v>
      </c>
      <c r="O336" s="1">
        <f t="shared" ca="1" si="34"/>
        <v>-4.3862484135022877E-3</v>
      </c>
      <c r="Q336" s="88">
        <f t="shared" si="35"/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 t="shared" si="32"/>
        <v>44703.966906214788</v>
      </c>
      <c r="F337" s="1">
        <f t="shared" si="33"/>
        <v>44704</v>
      </c>
      <c r="G337" s="1">
        <f t="shared" si="38"/>
        <v>-3.8626944005955011E-3</v>
      </c>
      <c r="H337" s="34"/>
      <c r="J337" s="1">
        <f>+G337</f>
        <v>-3.8626944005955011E-3</v>
      </c>
      <c r="O337" s="1">
        <f t="shared" ca="1" si="34"/>
        <v>-4.3872096686368234E-3</v>
      </c>
      <c r="Q337" s="88">
        <f t="shared" si="35"/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 t="shared" si="32"/>
        <v>44703.966906214788</v>
      </c>
      <c r="F338" s="1">
        <f t="shared" si="33"/>
        <v>44704</v>
      </c>
      <c r="G338" s="1">
        <f t="shared" si="38"/>
        <v>-3.8626944005955011E-3</v>
      </c>
      <c r="H338" s="34"/>
      <c r="J338" s="1">
        <f>+G338</f>
        <v>-3.8626944005955011E-3</v>
      </c>
      <c r="O338" s="1">
        <f t="shared" ca="1" si="34"/>
        <v>-4.3872096686368234E-3</v>
      </c>
      <c r="Q338" s="88">
        <f t="shared" si="35"/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 t="shared" si="32"/>
        <v>44703.970333230449</v>
      </c>
      <c r="F339" s="1">
        <f t="shared" si="33"/>
        <v>44704</v>
      </c>
      <c r="G339" s="1">
        <f t="shared" si="38"/>
        <v>-3.4626943961484358E-3</v>
      </c>
      <c r="I339" s="1">
        <f>+G339</f>
        <v>-3.4626943961484358E-3</v>
      </c>
      <c r="O339" s="1">
        <f t="shared" ca="1" si="34"/>
        <v>-4.3872096686368234E-3</v>
      </c>
      <c r="Q339" s="88">
        <f t="shared" si="35"/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 t="shared" si="32"/>
        <v>44704.964167762839</v>
      </c>
      <c r="F340" s="1">
        <f t="shared" si="33"/>
        <v>44705</v>
      </c>
      <c r="G340" s="1">
        <f t="shared" si="38"/>
        <v>-4.182325501460582E-3</v>
      </c>
      <c r="I340" s="1">
        <f>+G340</f>
        <v>-4.182325501460582E-3</v>
      </c>
      <c r="O340" s="1">
        <f t="shared" ca="1" si="34"/>
        <v>-4.3873298255286408E-3</v>
      </c>
      <c r="Q340" s="88">
        <f t="shared" si="35"/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 t="shared" ref="E341:E404" si="39">+(C341-C$7)/C$8</f>
        <v>44712.966249256744</v>
      </c>
      <c r="F341" s="1">
        <f t="shared" ref="F341:F404" si="40">ROUND(2*E341,0)/2</f>
        <v>44713</v>
      </c>
      <c r="G341" s="1">
        <f t="shared" si="38"/>
        <v>-3.9393742990796454E-3</v>
      </c>
      <c r="I341" s="1">
        <f>+G341</f>
        <v>-3.9393742990796454E-3</v>
      </c>
      <c r="O341" s="1">
        <f t="shared" ref="O341:O404" ca="1" si="41">+C$11+C$12*F341</f>
        <v>-4.3882910806631766E-3</v>
      </c>
      <c r="Q341" s="88">
        <f t="shared" ref="Q341:Q404" si="42"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 t="shared" si="39"/>
        <v>44720.959763211613</v>
      </c>
      <c r="F342" s="1">
        <f t="shared" si="40"/>
        <v>44721</v>
      </c>
      <c r="G342" s="1">
        <f t="shared" si="38"/>
        <v>-4.6964231005404145E-3</v>
      </c>
      <c r="I342" s="1">
        <f>+G342</f>
        <v>-4.6964231005404145E-3</v>
      </c>
      <c r="O342" s="1">
        <f t="shared" ca="1" si="41"/>
        <v>-4.3892523357977123E-3</v>
      </c>
      <c r="Q342" s="88">
        <f t="shared" si="42"/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 t="shared" si="39"/>
        <v>44721.962165283105</v>
      </c>
      <c r="F343" s="1">
        <f t="shared" si="40"/>
        <v>44722</v>
      </c>
      <c r="G343" s="1">
        <f t="shared" si="38"/>
        <v>-4.4160542020108551E-3</v>
      </c>
      <c r="I343" s="1">
        <f>+G343</f>
        <v>-4.4160542020108551E-3</v>
      </c>
      <c r="O343" s="1">
        <f t="shared" ca="1" si="41"/>
        <v>-4.3893724926895297E-3</v>
      </c>
      <c r="Q343" s="88">
        <f t="shared" si="42"/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 t="shared" si="39"/>
        <v>44721.967305806538</v>
      </c>
      <c r="F344" s="1">
        <f t="shared" si="40"/>
        <v>44722</v>
      </c>
      <c r="G344" s="1">
        <f t="shared" si="38"/>
        <v>-3.8160542026162148E-3</v>
      </c>
      <c r="H344" s="34"/>
      <c r="J344" s="1">
        <f>+G344</f>
        <v>-3.8160542026162148E-3</v>
      </c>
      <c r="O344" s="1">
        <f t="shared" ca="1" si="41"/>
        <v>-4.3893724926895297E-3</v>
      </c>
      <c r="Q344" s="88">
        <f t="shared" si="42"/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 t="shared" si="39"/>
        <v>44737.957760731813</v>
      </c>
      <c r="F345" s="1">
        <f t="shared" si="40"/>
        <v>44738</v>
      </c>
      <c r="G345" s="1">
        <f t="shared" si="38"/>
        <v>-4.9301518010906875E-3</v>
      </c>
      <c r="I345" s="1">
        <f>+G345</f>
        <v>-4.9301518010906875E-3</v>
      </c>
      <c r="O345" s="1">
        <f t="shared" ca="1" si="41"/>
        <v>-4.3912950029586012E-3</v>
      </c>
      <c r="Q345" s="88">
        <f t="shared" si="42"/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 t="shared" si="39"/>
        <v>44738.960162803305</v>
      </c>
      <c r="F346" s="1">
        <f t="shared" si="40"/>
        <v>44739</v>
      </c>
      <c r="G346" s="1">
        <f t="shared" si="38"/>
        <v>-4.6497829025611281E-3</v>
      </c>
      <c r="I346" s="1">
        <f>+G346</f>
        <v>-4.6497829025611281E-3</v>
      </c>
      <c r="O346" s="1">
        <f t="shared" ca="1" si="41"/>
        <v>-4.3914151598504186E-3</v>
      </c>
      <c r="Q346" s="88">
        <f t="shared" si="42"/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 t="shared" si="39"/>
        <v>44746.96224429721</v>
      </c>
      <c r="F347" s="1">
        <f t="shared" si="40"/>
        <v>44747</v>
      </c>
      <c r="G347" s="1">
        <f t="shared" si="38"/>
        <v>-4.4068317001801915E-3</v>
      </c>
      <c r="I347" s="1">
        <f>+G347</f>
        <v>-4.4068317001801915E-3</v>
      </c>
      <c r="O347" s="1">
        <f t="shared" ca="1" si="41"/>
        <v>-4.3923764149849543E-3</v>
      </c>
      <c r="Q347" s="88">
        <f t="shared" si="42"/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 t="shared" si="39"/>
        <v>44746.966528066769</v>
      </c>
      <c r="F348" s="1">
        <f t="shared" si="40"/>
        <v>44747</v>
      </c>
      <c r="G348" s="1">
        <f t="shared" si="38"/>
        <v>-3.9068316982593387E-3</v>
      </c>
      <c r="H348" s="34"/>
      <c r="J348" s="1">
        <f>+G348</f>
        <v>-3.9068316982593387E-3</v>
      </c>
      <c r="O348" s="1">
        <f t="shared" ca="1" si="41"/>
        <v>-4.3923764149849543E-3</v>
      </c>
      <c r="Q348" s="88">
        <f t="shared" si="42"/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 t="shared" si="39"/>
        <v>44780.97537441583</v>
      </c>
      <c r="F349" s="1">
        <f t="shared" si="40"/>
        <v>44781</v>
      </c>
      <c r="G349" s="1">
        <f t="shared" si="38"/>
        <v>-2.874289100873284E-3</v>
      </c>
      <c r="I349" s="1">
        <f>+G349</f>
        <v>-2.874289100873284E-3</v>
      </c>
      <c r="O349" s="1">
        <f t="shared" ca="1" si="41"/>
        <v>-4.3964617493067321E-3</v>
      </c>
      <c r="Q349" s="88">
        <f t="shared" si="42"/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 t="shared" si="39"/>
        <v>44815.956636449642</v>
      </c>
      <c r="F350" s="1">
        <f t="shared" si="40"/>
        <v>44816</v>
      </c>
      <c r="G350" s="1">
        <f t="shared" si="38"/>
        <v>-5.0613776038517244E-3</v>
      </c>
      <c r="I350" s="1">
        <f>+G350</f>
        <v>-5.0613776038517244E-3</v>
      </c>
      <c r="O350" s="1">
        <f t="shared" ca="1" si="41"/>
        <v>-4.4006672405203263E-3</v>
      </c>
      <c r="Q350" s="88">
        <f t="shared" si="42"/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 t="shared" si="39"/>
        <v>44917.97889172734</v>
      </c>
      <c r="F351" s="1">
        <f t="shared" si="40"/>
        <v>44918</v>
      </c>
      <c r="G351" s="1">
        <f t="shared" si="38"/>
        <v>-2.4637497990624979E-3</v>
      </c>
      <c r="I351" s="1">
        <f>+G351</f>
        <v>-2.4637497990624979E-3</v>
      </c>
      <c r="O351" s="1">
        <f t="shared" ca="1" si="41"/>
        <v>-4.4129232434856605E-3</v>
      </c>
      <c r="Q351" s="88">
        <f t="shared" si="42"/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 t="shared" si="39"/>
        <v>45003.954146321819</v>
      </c>
      <c r="F352" s="1">
        <f t="shared" si="40"/>
        <v>45004</v>
      </c>
      <c r="G352" s="1">
        <f t="shared" si="38"/>
        <v>-5.3520244036917575E-3</v>
      </c>
      <c r="I352" s="1">
        <f>+G352</f>
        <v>-5.3520244036917575E-3</v>
      </c>
      <c r="O352" s="1">
        <f t="shared" ca="1" si="41"/>
        <v>-4.4232567361819214E-3</v>
      </c>
      <c r="Q352" s="88">
        <f t="shared" si="42"/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 t="shared" si="39"/>
        <v>45020.960711381129</v>
      </c>
      <c r="F353" s="1">
        <f t="shared" si="40"/>
        <v>45021</v>
      </c>
      <c r="G353" s="1">
        <f t="shared" si="38"/>
        <v>-4.5857531004003249E-3</v>
      </c>
      <c r="I353" s="1">
        <f>+G353</f>
        <v>-4.5857531004003249E-3</v>
      </c>
      <c r="O353" s="1">
        <f t="shared" ca="1" si="41"/>
        <v>-4.4252994033428103E-3</v>
      </c>
      <c r="Q353" s="88">
        <f t="shared" si="42"/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 t="shared" si="39"/>
        <v>46205.962743143049</v>
      </c>
      <c r="F354" s="1">
        <f t="shared" si="40"/>
        <v>46206</v>
      </c>
      <c r="G354" s="1">
        <f t="shared" si="38"/>
        <v>-4.3486065987963229E-3</v>
      </c>
      <c r="H354" s="1">
        <f t="shared" ref="H354:H379" si="43">+G354</f>
        <v>-4.3486065987963229E-3</v>
      </c>
      <c r="O354" s="1">
        <f t="shared" ca="1" si="41"/>
        <v>-4.5676853201459481E-3</v>
      </c>
      <c r="Q354" s="88">
        <f t="shared" si="42"/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 t="shared" si="39"/>
        <v>46308.970265414086</v>
      </c>
      <c r="F355" s="1">
        <f t="shared" si="40"/>
        <v>46309</v>
      </c>
      <c r="G355" s="1">
        <f t="shared" si="38"/>
        <v>-3.4706098958849907E-3</v>
      </c>
      <c r="H355" s="1">
        <f t="shared" si="43"/>
        <v>-3.4706098958849907E-3</v>
      </c>
      <c r="O355" s="1">
        <f t="shared" ca="1" si="41"/>
        <v>-4.5800614800030988E-3</v>
      </c>
      <c r="Q355" s="88">
        <f t="shared" si="42"/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 t="shared" si="39"/>
        <v>46316.972346907998</v>
      </c>
      <c r="F356" s="1">
        <f t="shared" si="40"/>
        <v>46317</v>
      </c>
      <c r="G356" s="1">
        <f t="shared" si="38"/>
        <v>-3.2276587007800117E-3</v>
      </c>
      <c r="H356" s="1">
        <f t="shared" si="43"/>
        <v>-3.2276587007800117E-3</v>
      </c>
      <c r="O356" s="1">
        <f t="shared" ca="1" si="41"/>
        <v>-4.5810227351376345E-3</v>
      </c>
      <c r="Q356" s="88">
        <f t="shared" si="42"/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 t="shared" si="39"/>
        <v>46513.957205267427</v>
      </c>
      <c r="F357" s="1">
        <f t="shared" si="40"/>
        <v>46514</v>
      </c>
      <c r="G357" s="1">
        <f t="shared" si="38"/>
        <v>-4.9949854001170024E-3</v>
      </c>
      <c r="H357" s="1">
        <f t="shared" si="43"/>
        <v>-4.9949854001170024E-3</v>
      </c>
      <c r="O357" s="1">
        <f t="shared" ca="1" si="41"/>
        <v>-4.6046936428255818E-3</v>
      </c>
      <c r="Q357" s="88">
        <f t="shared" si="42"/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 t="shared" si="39"/>
        <v>46539.959686353031</v>
      </c>
      <c r="F358" s="1">
        <f t="shared" si="40"/>
        <v>46540</v>
      </c>
      <c r="G358" s="1">
        <f t="shared" si="38"/>
        <v>-4.7053939997567795E-3</v>
      </c>
      <c r="H358" s="1">
        <f t="shared" si="43"/>
        <v>-4.7053939997567795E-3</v>
      </c>
      <c r="O358" s="1">
        <f t="shared" ca="1" si="41"/>
        <v>-4.6078177220128238E-3</v>
      </c>
      <c r="Q358" s="88">
        <f t="shared" si="42"/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 t="shared" si="39"/>
        <v>46547.961767846937</v>
      </c>
      <c r="F359" s="1">
        <f t="shared" si="40"/>
        <v>46548</v>
      </c>
      <c r="G359" s="1">
        <f t="shared" si="38"/>
        <v>-4.4624428046518005E-3</v>
      </c>
      <c r="H359" s="1">
        <f t="shared" si="43"/>
        <v>-4.4624428046518005E-3</v>
      </c>
      <c r="O359" s="1">
        <f t="shared" ca="1" si="41"/>
        <v>-4.6087789771473596E-3</v>
      </c>
      <c r="Q359" s="88">
        <f t="shared" si="42"/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 t="shared" si="39"/>
        <v>46556.957683873297</v>
      </c>
      <c r="F360" s="1">
        <f t="shared" si="40"/>
        <v>46557</v>
      </c>
      <c r="G360" s="1">
        <f t="shared" si="38"/>
        <v>-4.9391227003070526E-3</v>
      </c>
      <c r="H360" s="1">
        <f t="shared" si="43"/>
        <v>-4.9391227003070526E-3</v>
      </c>
      <c r="O360" s="1">
        <f t="shared" ca="1" si="41"/>
        <v>-4.6098603891737127E-3</v>
      </c>
      <c r="Q360" s="88">
        <f t="shared" si="42"/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 t="shared" si="39"/>
        <v>46565.962167438694</v>
      </c>
      <c r="F361" s="1">
        <f t="shared" si="40"/>
        <v>46566</v>
      </c>
      <c r="G361" s="1">
        <f t="shared" ref="G361:G392" si="44">+C361-(C$7+F361*C$8)</f>
        <v>-4.4158025993965566E-3</v>
      </c>
      <c r="H361" s="1">
        <f t="shared" si="43"/>
        <v>-4.4158025993965566E-3</v>
      </c>
      <c r="O361" s="1">
        <f t="shared" ca="1" si="41"/>
        <v>-4.6109418012000658E-3</v>
      </c>
      <c r="Q361" s="88">
        <f t="shared" si="42"/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 t="shared" si="39"/>
        <v>46607.977379051219</v>
      </c>
      <c r="F362" s="1">
        <f t="shared" si="40"/>
        <v>46608</v>
      </c>
      <c r="G362" s="1">
        <f t="shared" si="44"/>
        <v>-2.6403087977087125E-3</v>
      </c>
      <c r="H362" s="1">
        <f t="shared" si="43"/>
        <v>-2.6403087977087125E-3</v>
      </c>
      <c r="O362" s="1">
        <f t="shared" ca="1" si="41"/>
        <v>-4.6159883906563793E-3</v>
      </c>
      <c r="Q362" s="88">
        <f t="shared" si="42"/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 t="shared" si="39"/>
        <v>46650.969290117981</v>
      </c>
      <c r="F363" s="1">
        <f t="shared" si="40"/>
        <v>46651</v>
      </c>
      <c r="G363" s="1">
        <f t="shared" si="44"/>
        <v>-3.5844461017404683E-3</v>
      </c>
      <c r="H363" s="1">
        <f t="shared" si="43"/>
        <v>-3.5844461017404683E-3</v>
      </c>
      <c r="O363" s="1">
        <f t="shared" ca="1" si="41"/>
        <v>-4.6211551370045102E-3</v>
      </c>
      <c r="Q363" s="88">
        <f t="shared" si="42"/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 t="shared" si="39"/>
        <v>46651.963124650429</v>
      </c>
      <c r="F364" s="1">
        <f t="shared" si="40"/>
        <v>46652</v>
      </c>
      <c r="G364" s="1">
        <f t="shared" si="44"/>
        <v>-4.3040771997766569E-3</v>
      </c>
      <c r="H364" s="1">
        <f t="shared" si="43"/>
        <v>-4.3040771997766569E-3</v>
      </c>
      <c r="O364" s="1">
        <f t="shared" ca="1" si="41"/>
        <v>-4.6212752938963276E-3</v>
      </c>
      <c r="Q364" s="88">
        <f t="shared" si="42"/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 t="shared" si="39"/>
        <v>46658.962804072784</v>
      </c>
      <c r="F365" s="1">
        <f t="shared" si="40"/>
        <v>46659</v>
      </c>
      <c r="G365" s="1">
        <f t="shared" si="44"/>
        <v>-4.3414949032012373E-3</v>
      </c>
      <c r="H365" s="1">
        <f t="shared" si="43"/>
        <v>-4.3414949032012373E-3</v>
      </c>
      <c r="O365" s="1">
        <f t="shared" ca="1" si="41"/>
        <v>-4.622116392139046E-3</v>
      </c>
      <c r="Q365" s="88">
        <f t="shared" si="42"/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 t="shared" si="39"/>
        <v>46659.965206144334</v>
      </c>
      <c r="F366" s="1">
        <f t="shared" si="40"/>
        <v>46660</v>
      </c>
      <c r="G366" s="1">
        <f t="shared" si="44"/>
        <v>-4.0611259973957203E-3</v>
      </c>
      <c r="H366" s="1">
        <f t="shared" si="43"/>
        <v>-4.0611259973957203E-3</v>
      </c>
      <c r="O366" s="1">
        <f t="shared" ca="1" si="41"/>
        <v>-4.6222365490308634E-3</v>
      </c>
      <c r="Q366" s="88">
        <f t="shared" si="42"/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 t="shared" si="39"/>
        <v>46667.967287638246</v>
      </c>
      <c r="F367" s="1">
        <f t="shared" si="40"/>
        <v>46668</v>
      </c>
      <c r="G367" s="1">
        <f t="shared" si="44"/>
        <v>-3.8181747950147837E-3</v>
      </c>
      <c r="H367" s="1">
        <f t="shared" si="43"/>
        <v>-3.8181747950147837E-3</v>
      </c>
      <c r="O367" s="1">
        <f t="shared" ca="1" si="41"/>
        <v>-4.6231978041653991E-3</v>
      </c>
      <c r="Q367" s="88">
        <f t="shared" si="42"/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 t="shared" si="39"/>
        <v>46668.961122170629</v>
      </c>
      <c r="F368" s="1">
        <f t="shared" si="40"/>
        <v>46669</v>
      </c>
      <c r="G368" s="1">
        <f t="shared" si="44"/>
        <v>-4.53780590032693E-3</v>
      </c>
      <c r="H368" s="1">
        <f t="shared" si="43"/>
        <v>-4.53780590032693E-3</v>
      </c>
      <c r="O368" s="1">
        <f t="shared" ca="1" si="41"/>
        <v>-4.6233179610572165E-3</v>
      </c>
      <c r="Q368" s="88">
        <f t="shared" si="42"/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 t="shared" si="39"/>
        <v>46676.971771203644</v>
      </c>
      <c r="F369" s="1">
        <f t="shared" si="40"/>
        <v>46677</v>
      </c>
      <c r="G369" s="1">
        <f t="shared" si="44"/>
        <v>-3.2948546941042878E-3</v>
      </c>
      <c r="H369" s="1">
        <f t="shared" si="43"/>
        <v>-3.2948546941042878E-3</v>
      </c>
      <c r="O369" s="1">
        <f t="shared" ca="1" si="41"/>
        <v>-4.6242792161917522E-3</v>
      </c>
      <c r="Q369" s="88">
        <f t="shared" si="42"/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 t="shared" si="39"/>
        <v>46693.9612011848</v>
      </c>
      <c r="F370" s="1">
        <f t="shared" si="40"/>
        <v>46694</v>
      </c>
      <c r="G370" s="1">
        <f t="shared" si="44"/>
        <v>-4.5285833984962665E-3</v>
      </c>
      <c r="H370" s="1">
        <f t="shared" si="43"/>
        <v>-4.5285833984962665E-3</v>
      </c>
      <c r="O370" s="1">
        <f t="shared" ca="1" si="41"/>
        <v>-4.6263218833526411E-3</v>
      </c>
      <c r="Q370" s="88">
        <f t="shared" si="42"/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 t="shared" si="39"/>
        <v>46719.972249809507</v>
      </c>
      <c r="F371" s="1">
        <f t="shared" si="40"/>
        <v>46720</v>
      </c>
      <c r="G371" s="1">
        <f t="shared" si="44"/>
        <v>-3.2389919942943379E-3</v>
      </c>
      <c r="H371" s="1">
        <f t="shared" si="43"/>
        <v>-3.2389919942943379E-3</v>
      </c>
      <c r="O371" s="1">
        <f t="shared" ca="1" si="41"/>
        <v>-4.6294459625398831E-3</v>
      </c>
      <c r="Q371" s="88">
        <f t="shared" si="42"/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 t="shared" si="39"/>
        <v>46727.957196225208</v>
      </c>
      <c r="F372" s="1">
        <f t="shared" si="40"/>
        <v>46728</v>
      </c>
      <c r="G372" s="1">
        <f t="shared" si="44"/>
        <v>-4.9960407995968126E-3</v>
      </c>
      <c r="H372" s="1">
        <f t="shared" si="43"/>
        <v>-4.9960407995968126E-3</v>
      </c>
      <c r="O372" s="1">
        <f t="shared" ca="1" si="41"/>
        <v>-4.6304072176744189E-3</v>
      </c>
      <c r="Q372" s="88">
        <f t="shared" si="42"/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 t="shared" si="39"/>
        <v>46728.959598296758</v>
      </c>
      <c r="F373" s="1">
        <f t="shared" si="40"/>
        <v>46729</v>
      </c>
      <c r="G373" s="1">
        <f t="shared" si="44"/>
        <v>-4.7156718937912956E-3</v>
      </c>
      <c r="H373" s="1">
        <f t="shared" si="43"/>
        <v>-4.7156718937912956E-3</v>
      </c>
      <c r="O373" s="1">
        <f t="shared" ca="1" si="41"/>
        <v>-4.6305273745662354E-3</v>
      </c>
      <c r="Q373" s="88">
        <f t="shared" si="42"/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 t="shared" si="39"/>
        <v>46735.959277719114</v>
      </c>
      <c r="F374" s="1">
        <f t="shared" si="40"/>
        <v>46736</v>
      </c>
      <c r="G374" s="1">
        <f t="shared" si="44"/>
        <v>-4.7530896044918336E-3</v>
      </c>
      <c r="H374" s="1">
        <f t="shared" si="43"/>
        <v>-4.7530896044918336E-3</v>
      </c>
      <c r="O374" s="1">
        <f t="shared" ca="1" si="41"/>
        <v>-4.6313684728089546E-3</v>
      </c>
      <c r="Q374" s="88">
        <f t="shared" si="42"/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 t="shared" si="39"/>
        <v>46736.961679790671</v>
      </c>
      <c r="F375" s="1">
        <f t="shared" si="40"/>
        <v>46737</v>
      </c>
      <c r="G375" s="1">
        <f t="shared" si="44"/>
        <v>-4.4727206986863166E-3</v>
      </c>
      <c r="H375" s="1">
        <f t="shared" si="43"/>
        <v>-4.4727206986863166E-3</v>
      </c>
      <c r="O375" s="1">
        <f t="shared" ca="1" si="41"/>
        <v>-4.631488629700772E-3</v>
      </c>
      <c r="Q375" s="88">
        <f t="shared" si="42"/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 t="shared" si="39"/>
        <v>46822.96263700234</v>
      </c>
      <c r="F376" s="1">
        <f t="shared" si="40"/>
        <v>46823</v>
      </c>
      <c r="G376" s="1">
        <f t="shared" si="44"/>
        <v>-4.3609953063423745E-3</v>
      </c>
      <c r="H376" s="1">
        <f t="shared" si="43"/>
        <v>-4.3609953063423745E-3</v>
      </c>
      <c r="O376" s="1">
        <f t="shared" ca="1" si="41"/>
        <v>-4.6418221223970329E-3</v>
      </c>
      <c r="Q376" s="88">
        <f t="shared" si="42"/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 t="shared" si="39"/>
        <v>46838.949664912012</v>
      </c>
      <c r="F377" s="1">
        <f t="shared" si="40"/>
        <v>46839</v>
      </c>
      <c r="G377" s="1">
        <f t="shared" si="44"/>
        <v>-5.875092901987955E-3</v>
      </c>
      <c r="H377" s="1">
        <f t="shared" si="43"/>
        <v>-5.875092901987955E-3</v>
      </c>
      <c r="O377" s="1">
        <f t="shared" ca="1" si="41"/>
        <v>-4.6437446326661053E-3</v>
      </c>
      <c r="Q377" s="88">
        <f t="shared" si="42"/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 t="shared" si="39"/>
        <v>46839.960634522606</v>
      </c>
      <c r="F378" s="1">
        <f t="shared" si="40"/>
        <v>46840</v>
      </c>
      <c r="G378" s="1">
        <f t="shared" si="44"/>
        <v>-4.59472399961669E-3</v>
      </c>
      <c r="H378" s="1">
        <f t="shared" si="43"/>
        <v>-4.59472399961669E-3</v>
      </c>
      <c r="O378" s="1">
        <f t="shared" ca="1" si="41"/>
        <v>-4.6438647895579218E-3</v>
      </c>
      <c r="Q378" s="88">
        <f t="shared" si="42"/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 t="shared" si="39"/>
        <v>46855.964797510424</v>
      </c>
      <c r="F379" s="1">
        <f t="shared" si="40"/>
        <v>46856</v>
      </c>
      <c r="G379" s="1">
        <f t="shared" si="44"/>
        <v>-4.1088215948548168E-3</v>
      </c>
      <c r="H379" s="1">
        <f t="shared" si="43"/>
        <v>-4.1088215948548168E-3</v>
      </c>
      <c r="O379" s="1">
        <f t="shared" ca="1" si="41"/>
        <v>-4.6457872998269941E-3</v>
      </c>
      <c r="Q379" s="88">
        <f t="shared" si="42"/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 t="shared" si="39"/>
        <v>46856.658768175294</v>
      </c>
      <c r="F380" s="1">
        <f t="shared" si="40"/>
        <v>46856.5</v>
      </c>
      <c r="O380" s="1">
        <f t="shared" ca="1" si="41"/>
        <v>-4.6458473782729024E-3</v>
      </c>
      <c r="Q380" s="88">
        <f t="shared" si="42"/>
        <v>36181.148000000001</v>
      </c>
      <c r="U380" s="1">
        <f>+C380-(C$7+F380*C$8)</f>
        <v>1.8531362853536848E-2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 t="shared" si="39"/>
        <v>46864.969281075821</v>
      </c>
      <c r="F381" s="1">
        <f t="shared" si="40"/>
        <v>46865</v>
      </c>
      <c r="G381" s="1">
        <f t="shared" ref="G381:G412" si="45">+C381-(C$7+F381*C$8)</f>
        <v>-3.5855015012202784E-3</v>
      </c>
      <c r="H381" s="1">
        <f t="shared" ref="H381:H391" si="46">+G381</f>
        <v>-3.5855015012202784E-3</v>
      </c>
      <c r="O381" s="1">
        <f t="shared" ca="1" si="41"/>
        <v>-4.6468687118533473E-3</v>
      </c>
      <c r="Q381" s="88">
        <f t="shared" si="42"/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 t="shared" si="39"/>
        <v>46882.961113128476</v>
      </c>
      <c r="F382" s="1">
        <f t="shared" si="40"/>
        <v>46883</v>
      </c>
      <c r="G382" s="1">
        <f t="shared" si="45"/>
        <v>-4.5388612998067401E-3</v>
      </c>
      <c r="H382" s="1">
        <f t="shared" si="46"/>
        <v>-4.5388612998067401E-3</v>
      </c>
      <c r="O382" s="1">
        <f t="shared" ca="1" si="41"/>
        <v>-4.6490315359060527E-3</v>
      </c>
      <c r="Q382" s="88">
        <f t="shared" si="42"/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 t="shared" si="39"/>
        <v>46889.96079255089</v>
      </c>
      <c r="F383" s="1">
        <f t="shared" si="40"/>
        <v>46890</v>
      </c>
      <c r="G383" s="1">
        <f t="shared" si="45"/>
        <v>-4.5762789959553629E-3</v>
      </c>
      <c r="H383" s="1">
        <f t="shared" si="46"/>
        <v>-4.5762789959553629E-3</v>
      </c>
      <c r="O383" s="1">
        <f t="shared" ca="1" si="41"/>
        <v>-4.6498726341487719E-3</v>
      </c>
      <c r="Q383" s="88">
        <f t="shared" si="42"/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 t="shared" si="39"/>
        <v>46890.963194622382</v>
      </c>
      <c r="F384" s="1">
        <f t="shared" si="40"/>
        <v>46891</v>
      </c>
      <c r="G384" s="1">
        <f t="shared" si="45"/>
        <v>-4.2959100974258035E-3</v>
      </c>
      <c r="H384" s="1">
        <f t="shared" si="46"/>
        <v>-4.2959100974258035E-3</v>
      </c>
      <c r="O384" s="1">
        <f t="shared" ca="1" si="41"/>
        <v>-4.6499927910405884E-3</v>
      </c>
      <c r="Q384" s="88">
        <f t="shared" si="42"/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 t="shared" si="39"/>
        <v>46950.961670748453</v>
      </c>
      <c r="F385" s="1">
        <f t="shared" si="40"/>
        <v>46951</v>
      </c>
      <c r="G385" s="1">
        <f t="shared" si="45"/>
        <v>-4.4737760981661268E-3</v>
      </c>
      <c r="H385" s="1">
        <f t="shared" si="46"/>
        <v>-4.4737760981661268E-3</v>
      </c>
      <c r="O385" s="1">
        <f t="shared" ca="1" si="41"/>
        <v>-4.6572022045496082E-3</v>
      </c>
      <c r="Q385" s="88">
        <f t="shared" si="42"/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 t="shared" si="39"/>
        <v>47043.962307382601</v>
      </c>
      <c r="F386" s="1">
        <f t="shared" si="40"/>
        <v>47044</v>
      </c>
      <c r="G386" s="1">
        <f t="shared" si="45"/>
        <v>-4.3994684019708075E-3</v>
      </c>
      <c r="H386" s="1">
        <f t="shared" si="46"/>
        <v>-4.3994684019708075E-3</v>
      </c>
      <c r="O386" s="1">
        <f t="shared" ca="1" si="41"/>
        <v>-4.6683767954885892E-3</v>
      </c>
      <c r="Q386" s="88">
        <f t="shared" si="42"/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 t="shared" si="39"/>
        <v>47172.955175661096</v>
      </c>
      <c r="F387" s="1">
        <f t="shared" si="40"/>
        <v>47173</v>
      </c>
      <c r="G387" s="1">
        <f t="shared" si="45"/>
        <v>-5.2318802991067059E-3</v>
      </c>
      <c r="H387" s="1">
        <f t="shared" si="46"/>
        <v>-5.2318802991067059E-3</v>
      </c>
      <c r="O387" s="1">
        <f t="shared" ca="1" si="41"/>
        <v>-4.683877034532981E-3</v>
      </c>
      <c r="Q387" s="88">
        <f t="shared" si="42"/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 t="shared" si="39"/>
        <v>47173.957577732588</v>
      </c>
      <c r="F388" s="1">
        <f t="shared" si="40"/>
        <v>47174</v>
      </c>
      <c r="G388" s="1">
        <f t="shared" si="45"/>
        <v>-4.9515114005771466E-3</v>
      </c>
      <c r="H388" s="1">
        <f t="shared" si="46"/>
        <v>-4.9515114005771466E-3</v>
      </c>
      <c r="O388" s="1">
        <f t="shared" ca="1" si="41"/>
        <v>-4.6839971914247984E-3</v>
      </c>
      <c r="Q388" s="88">
        <f t="shared" si="42"/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 t="shared" si="39"/>
        <v>47181.959659226493</v>
      </c>
      <c r="F389" s="1">
        <f t="shared" si="40"/>
        <v>47182</v>
      </c>
      <c r="G389" s="1">
        <f t="shared" si="45"/>
        <v>-4.70856019819621E-3</v>
      </c>
      <c r="H389" s="1">
        <f t="shared" si="46"/>
        <v>-4.70856019819621E-3</v>
      </c>
      <c r="O389" s="1">
        <f t="shared" ca="1" si="41"/>
        <v>-4.6849584465593341E-3</v>
      </c>
      <c r="Q389" s="88">
        <f t="shared" si="42"/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 t="shared" si="39"/>
        <v>47265.964379834288</v>
      </c>
      <c r="F390" s="1">
        <f t="shared" si="40"/>
        <v>47266</v>
      </c>
      <c r="G390" s="1">
        <f t="shared" si="45"/>
        <v>-4.157572599069681E-3</v>
      </c>
      <c r="H390" s="1">
        <f t="shared" si="46"/>
        <v>-4.157572599069681E-3</v>
      </c>
      <c r="O390" s="1">
        <f t="shared" ca="1" si="41"/>
        <v>-4.6950516254719611E-3</v>
      </c>
      <c r="Q390" s="88">
        <f t="shared" si="42"/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 t="shared" si="39"/>
        <v>47291.958293380849</v>
      </c>
      <c r="F391" s="1">
        <f t="shared" si="40"/>
        <v>47292</v>
      </c>
      <c r="G391" s="1">
        <f t="shared" si="45"/>
        <v>-4.8679812025511637E-3</v>
      </c>
      <c r="H391" s="1">
        <f t="shared" si="46"/>
        <v>-4.8679812025511637E-3</v>
      </c>
      <c r="O391" s="1">
        <f t="shared" ca="1" si="41"/>
        <v>-4.6981757046592031E-3</v>
      </c>
      <c r="Q391" s="88">
        <f t="shared" si="42"/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 t="shared" si="39"/>
        <v>47291.977141966832</v>
      </c>
      <c r="F392" s="1">
        <f t="shared" si="40"/>
        <v>47292</v>
      </c>
      <c r="G392" s="1">
        <f t="shared" si="45"/>
        <v>-2.6679811999201775E-3</v>
      </c>
      <c r="H392" s="34"/>
      <c r="J392" s="1">
        <f>+G392</f>
        <v>-2.6679811999201775E-3</v>
      </c>
      <c r="O392" s="1">
        <f t="shared" ca="1" si="41"/>
        <v>-4.6981757046592031E-3</v>
      </c>
      <c r="Q392" s="88">
        <f t="shared" si="42"/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 t="shared" si="39"/>
        <v>47293.971665062934</v>
      </c>
      <c r="F393" s="1">
        <f t="shared" si="40"/>
        <v>47294</v>
      </c>
      <c r="G393" s="1">
        <f t="shared" si="45"/>
        <v>-3.3072434016503394E-3</v>
      </c>
      <c r="H393" s="1">
        <f t="shared" ref="H393:H411" si="47">+G393</f>
        <v>-3.3072434016503394E-3</v>
      </c>
      <c r="O393" s="1">
        <f t="shared" ca="1" si="41"/>
        <v>-4.6984160184428371E-3</v>
      </c>
      <c r="Q393" s="88">
        <f t="shared" si="42"/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 t="shared" si="39"/>
        <v>47299.960374874754</v>
      </c>
      <c r="F394" s="1">
        <f t="shared" si="40"/>
        <v>47300</v>
      </c>
      <c r="G394" s="1">
        <f t="shared" si="45"/>
        <v>-4.6250300001702271E-3</v>
      </c>
      <c r="H394" s="1">
        <f t="shared" si="47"/>
        <v>-4.6250300001702271E-3</v>
      </c>
      <c r="O394" s="1">
        <f t="shared" ca="1" si="41"/>
        <v>-4.6991369597937389E-3</v>
      </c>
      <c r="Q394" s="88">
        <f t="shared" si="42"/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 t="shared" si="39"/>
        <v>47300.954209407202</v>
      </c>
      <c r="F395" s="1">
        <f t="shared" si="40"/>
        <v>47301</v>
      </c>
      <c r="G395" s="1">
        <f t="shared" si="45"/>
        <v>-5.3446610982064158E-3</v>
      </c>
      <c r="H395" s="1">
        <f t="shared" si="47"/>
        <v>-5.3446610982064158E-3</v>
      </c>
      <c r="O395" s="1">
        <f t="shared" ca="1" si="41"/>
        <v>-4.6992571166855563E-3</v>
      </c>
      <c r="Q395" s="88">
        <f t="shared" si="42"/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 t="shared" si="39"/>
        <v>47301.956611478694</v>
      </c>
      <c r="F396" s="1">
        <f t="shared" si="40"/>
        <v>47302</v>
      </c>
      <c r="G396" s="1">
        <f t="shared" si="45"/>
        <v>-5.0642921996768564E-3</v>
      </c>
      <c r="H396" s="1">
        <f t="shared" si="47"/>
        <v>-5.0642921996768564E-3</v>
      </c>
      <c r="O396" s="1">
        <f t="shared" ca="1" si="41"/>
        <v>-4.6993772735773728E-3</v>
      </c>
      <c r="Q396" s="88">
        <f t="shared" si="42"/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 t="shared" si="39"/>
        <v>47309.950125433497</v>
      </c>
      <c r="F397" s="1">
        <f t="shared" si="40"/>
        <v>47310</v>
      </c>
      <c r="G397" s="1">
        <f t="shared" si="45"/>
        <v>-5.8213410011376254E-3</v>
      </c>
      <c r="H397" s="1">
        <f t="shared" si="47"/>
        <v>-5.8213410011376254E-3</v>
      </c>
      <c r="O397" s="1">
        <f t="shared" ca="1" si="41"/>
        <v>-4.7003385287119094E-3</v>
      </c>
      <c r="Q397" s="88">
        <f t="shared" si="42"/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 t="shared" si="39"/>
        <v>47335.969741597313</v>
      </c>
      <c r="F398" s="1">
        <f t="shared" si="40"/>
        <v>47336</v>
      </c>
      <c r="G398" s="1">
        <f t="shared" si="45"/>
        <v>-3.5317496003699489E-3</v>
      </c>
      <c r="H398" s="1">
        <f t="shared" si="47"/>
        <v>-3.5317496003699489E-3</v>
      </c>
      <c r="O398" s="1">
        <f t="shared" ca="1" si="41"/>
        <v>-4.7034626078991506E-3</v>
      </c>
      <c r="Q398" s="88">
        <f t="shared" si="42"/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 t="shared" si="39"/>
        <v>47387.957568690428</v>
      </c>
      <c r="F399" s="1">
        <f t="shared" si="40"/>
        <v>47388</v>
      </c>
      <c r="G399" s="1">
        <f t="shared" si="45"/>
        <v>-4.9525668000569567E-3</v>
      </c>
      <c r="H399" s="1">
        <f t="shared" si="47"/>
        <v>-4.9525668000569567E-3</v>
      </c>
      <c r="O399" s="1">
        <f t="shared" ca="1" si="41"/>
        <v>-4.7097107662736346E-3</v>
      </c>
      <c r="Q399" s="88">
        <f t="shared" si="42"/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 t="shared" si="39"/>
        <v>47394.965815651893</v>
      </c>
      <c r="F400" s="1">
        <f t="shared" si="40"/>
        <v>47395</v>
      </c>
      <c r="G400" s="1">
        <f t="shared" si="45"/>
        <v>-3.9899844996398315E-3</v>
      </c>
      <c r="H400" s="1">
        <f t="shared" si="47"/>
        <v>-3.9899844996398315E-3</v>
      </c>
      <c r="O400" s="1">
        <f t="shared" ca="1" si="41"/>
        <v>-4.7105518645163538E-3</v>
      </c>
      <c r="Q400" s="88">
        <f t="shared" si="42"/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 t="shared" si="39"/>
        <v>47395.959650184341</v>
      </c>
      <c r="F401" s="1">
        <f t="shared" si="40"/>
        <v>47396</v>
      </c>
      <c r="G401" s="1">
        <f t="shared" si="45"/>
        <v>-4.7096155976760201E-3</v>
      </c>
      <c r="H401" s="1">
        <f t="shared" si="47"/>
        <v>-4.7096155976760201E-3</v>
      </c>
      <c r="O401" s="1">
        <f t="shared" ca="1" si="41"/>
        <v>-4.7106720214081703E-3</v>
      </c>
      <c r="Q401" s="88">
        <f t="shared" si="42"/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 t="shared" si="39"/>
        <v>47496.962368312335</v>
      </c>
      <c r="F402" s="1">
        <f t="shared" si="40"/>
        <v>47497</v>
      </c>
      <c r="G402" s="1">
        <f t="shared" si="45"/>
        <v>-4.3923566990997642E-3</v>
      </c>
      <c r="H402" s="1">
        <f t="shared" si="47"/>
        <v>-4.3923566990997642E-3</v>
      </c>
      <c r="O402" s="1">
        <f t="shared" ca="1" si="41"/>
        <v>-4.7228078674816871E-3</v>
      </c>
      <c r="Q402" s="88">
        <f t="shared" si="42"/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 t="shared" si="39"/>
        <v>47497.956202844784</v>
      </c>
      <c r="F403" s="1">
        <f t="shared" si="40"/>
        <v>47498</v>
      </c>
      <c r="G403" s="1">
        <f t="shared" si="45"/>
        <v>-5.1119877971359529E-3</v>
      </c>
      <c r="H403" s="1">
        <f t="shared" si="47"/>
        <v>-5.1119877971359529E-3</v>
      </c>
      <c r="O403" s="1">
        <f t="shared" ca="1" si="41"/>
        <v>-4.7229280243735036E-3</v>
      </c>
      <c r="Q403" s="88">
        <f t="shared" si="42"/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 t="shared" si="39"/>
        <v>47531.960765424294</v>
      </c>
      <c r="F404" s="1">
        <f t="shared" si="40"/>
        <v>47532</v>
      </c>
      <c r="G404" s="1">
        <f t="shared" si="45"/>
        <v>-4.579445201670751E-3</v>
      </c>
      <c r="H404" s="1">
        <f t="shared" si="47"/>
        <v>-4.579445201670751E-3</v>
      </c>
      <c r="O404" s="1">
        <f t="shared" ca="1" si="41"/>
        <v>-4.7270133586952813E-3</v>
      </c>
      <c r="Q404" s="88">
        <f t="shared" si="42"/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 t="shared" ref="E405:E468" si="48">+(C405-C$7)/C$8</f>
        <v>47532.963167495851</v>
      </c>
      <c r="F405" s="1">
        <f t="shared" ref="F405:F468" si="49">ROUND(2*E405,0)/2</f>
        <v>47533</v>
      </c>
      <c r="G405" s="1">
        <f t="shared" si="45"/>
        <v>-4.299076295865234E-3</v>
      </c>
      <c r="H405" s="1">
        <f t="shared" si="47"/>
        <v>-4.299076295865234E-3</v>
      </c>
      <c r="O405" s="1">
        <f t="shared" ref="O405:O468" ca="1" si="50">+C$11+C$12*F405</f>
        <v>-4.7271335155870987E-3</v>
      </c>
      <c r="Q405" s="88">
        <f t="shared" ref="Q405:Q468" si="51"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 t="shared" si="48"/>
        <v>47600.946590037674</v>
      </c>
      <c r="F406" s="1">
        <f t="shared" si="49"/>
        <v>47601</v>
      </c>
      <c r="G406" s="1">
        <f t="shared" si="45"/>
        <v>-6.2339911019080319E-3</v>
      </c>
      <c r="H406" s="1">
        <f t="shared" si="47"/>
        <v>-6.2339911019080319E-3</v>
      </c>
      <c r="O406" s="1">
        <f t="shared" ca="1" si="50"/>
        <v>-4.7353041842306542E-3</v>
      </c>
      <c r="Q406" s="88">
        <f t="shared" si="51"/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 t="shared" si="48"/>
        <v>47617.961722636028</v>
      </c>
      <c r="F407" s="1">
        <f t="shared" si="49"/>
        <v>47618</v>
      </c>
      <c r="G407" s="1">
        <f t="shared" si="45"/>
        <v>-4.4677198020508513E-3</v>
      </c>
      <c r="H407" s="1">
        <f t="shared" si="47"/>
        <v>-4.4677198020508513E-3</v>
      </c>
      <c r="O407" s="1">
        <f t="shared" ca="1" si="50"/>
        <v>-4.7373468513915431E-3</v>
      </c>
      <c r="Q407" s="88">
        <f t="shared" si="51"/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 t="shared" si="48"/>
        <v>47642.953234111097</v>
      </c>
      <c r="F408" s="1">
        <f t="shared" si="49"/>
        <v>47643</v>
      </c>
      <c r="G408" s="1">
        <f t="shared" si="45"/>
        <v>-5.4584973040618934E-3</v>
      </c>
      <c r="H408" s="1">
        <f t="shared" si="47"/>
        <v>-5.4584973040618934E-3</v>
      </c>
      <c r="O408" s="1">
        <f t="shared" ca="1" si="50"/>
        <v>-4.7403507736869677E-3</v>
      </c>
      <c r="Q408" s="88">
        <f t="shared" si="51"/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 t="shared" si="48"/>
        <v>47667.95331312521</v>
      </c>
      <c r="F409" s="1">
        <f t="shared" si="49"/>
        <v>47668</v>
      </c>
      <c r="G409" s="1">
        <f t="shared" si="45"/>
        <v>-5.4492748022312298E-3</v>
      </c>
      <c r="H409" s="1">
        <f t="shared" si="47"/>
        <v>-5.4492748022312298E-3</v>
      </c>
      <c r="O409" s="1">
        <f t="shared" ca="1" si="50"/>
        <v>-4.7433546959823932E-3</v>
      </c>
      <c r="Q409" s="88">
        <f t="shared" si="51"/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 t="shared" si="48"/>
        <v>47668.947147657658</v>
      </c>
      <c r="F410" s="1">
        <f t="shared" si="49"/>
        <v>47669</v>
      </c>
      <c r="G410" s="1">
        <f t="shared" si="45"/>
        <v>-6.1689059002674185E-3</v>
      </c>
      <c r="H410" s="1">
        <f t="shared" si="47"/>
        <v>-6.1689059002674185E-3</v>
      </c>
      <c r="O410" s="1">
        <f t="shared" ca="1" si="50"/>
        <v>-4.7434748528742098E-3</v>
      </c>
      <c r="Q410" s="88">
        <f t="shared" si="51"/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 t="shared" si="48"/>
        <v>47719.958275296471</v>
      </c>
      <c r="F411" s="1">
        <f t="shared" si="49"/>
        <v>47720</v>
      </c>
      <c r="G411" s="1">
        <f t="shared" si="45"/>
        <v>-4.870092001510784E-3</v>
      </c>
      <c r="H411" s="1">
        <f t="shared" si="47"/>
        <v>-4.870092001510784E-3</v>
      </c>
      <c r="O411" s="1">
        <f t="shared" ca="1" si="50"/>
        <v>-4.7496028543568764E-3</v>
      </c>
      <c r="Q411" s="88">
        <f t="shared" si="51"/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 t="shared" si="48"/>
        <v>47719.962559066029</v>
      </c>
      <c r="F412" s="1">
        <f t="shared" si="49"/>
        <v>47720</v>
      </c>
      <c r="G412" s="1">
        <f t="shared" si="45"/>
        <v>-4.3700919995899312E-3</v>
      </c>
      <c r="H412" s="32"/>
      <c r="J412" s="1">
        <f>+G412</f>
        <v>-4.3700919995899312E-3</v>
      </c>
      <c r="O412" s="1">
        <f t="shared" ca="1" si="50"/>
        <v>-4.7496028543568764E-3</v>
      </c>
      <c r="Q412" s="88">
        <f t="shared" si="51"/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 t="shared" si="48"/>
        <v>47727.960356790383</v>
      </c>
      <c r="F413" s="1">
        <f t="shared" si="49"/>
        <v>47728</v>
      </c>
      <c r="G413" s="1">
        <f t="shared" ref="G413:G444" si="52">+C413-(C$7+F413*C$8)</f>
        <v>-4.6271407991298474E-3</v>
      </c>
      <c r="H413" s="32"/>
      <c r="J413" s="1">
        <f>+G413</f>
        <v>-4.6271407991298474E-3</v>
      </c>
      <c r="O413" s="1">
        <f t="shared" ca="1" si="50"/>
        <v>-4.7505641094914121E-3</v>
      </c>
      <c r="Q413" s="88">
        <f t="shared" si="51"/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 t="shared" si="48"/>
        <v>47727.968924329485</v>
      </c>
      <c r="F414" s="1">
        <f t="shared" si="49"/>
        <v>47728</v>
      </c>
      <c r="G414" s="1">
        <f t="shared" si="52"/>
        <v>-3.6271407952881418E-3</v>
      </c>
      <c r="H414" s="1">
        <f>+G414</f>
        <v>-3.6271407952881418E-3</v>
      </c>
      <c r="O414" s="1">
        <f t="shared" ca="1" si="50"/>
        <v>-4.7505641094914121E-3</v>
      </c>
      <c r="Q414" s="88">
        <f t="shared" si="51"/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 t="shared" si="48"/>
        <v>47728.961902107985</v>
      </c>
      <c r="F415" s="1">
        <f t="shared" si="49"/>
        <v>47729</v>
      </c>
      <c r="G415" s="1">
        <f t="shared" si="52"/>
        <v>-4.4467718980740756E-3</v>
      </c>
      <c r="H415" s="32"/>
      <c r="J415" s="1">
        <f>+G415</f>
        <v>-4.4467718980740756E-3</v>
      </c>
      <c r="O415" s="1">
        <f t="shared" ca="1" si="50"/>
        <v>-4.7506842663832295E-3</v>
      </c>
      <c r="Q415" s="88">
        <f t="shared" si="51"/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 t="shared" si="48"/>
        <v>47736.961413340177</v>
      </c>
      <c r="F416" s="1">
        <f t="shared" si="49"/>
        <v>47737</v>
      </c>
      <c r="G416" s="1">
        <f t="shared" si="52"/>
        <v>-4.5038207026664168E-3</v>
      </c>
      <c r="H416" s="34"/>
      <c r="J416" s="1">
        <f>+G416</f>
        <v>-4.5038207026664168E-3</v>
      </c>
      <c r="O416" s="1">
        <f t="shared" ca="1" si="50"/>
        <v>-4.7516455215177653E-3</v>
      </c>
      <c r="Q416" s="88">
        <f t="shared" si="51"/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 t="shared" si="48"/>
        <v>47737.460044114203</v>
      </c>
      <c r="F417" s="1">
        <f t="shared" si="49"/>
        <v>47737.5</v>
      </c>
      <c r="G417" s="1">
        <f t="shared" si="52"/>
        <v>-4.6636362530989572E-3</v>
      </c>
      <c r="H417" s="34"/>
      <c r="J417" s="1">
        <f>+G417</f>
        <v>-4.6636362530989572E-3</v>
      </c>
      <c r="O417" s="1">
        <f t="shared" ca="1" si="50"/>
        <v>-4.7517055999636735E-3</v>
      </c>
      <c r="Q417" s="88">
        <f t="shared" si="51"/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 t="shared" si="48"/>
        <v>47744.966921849693</v>
      </c>
      <c r="F418" s="1">
        <f t="shared" si="49"/>
        <v>47745</v>
      </c>
      <c r="G418" s="1">
        <f t="shared" si="52"/>
        <v>-3.8608695031143725E-3</v>
      </c>
      <c r="H418" s="1">
        <f t="shared" ref="H418:H462" si="53">+G418</f>
        <v>-3.8608695031143725E-3</v>
      </c>
      <c r="O418" s="1">
        <f t="shared" ca="1" si="50"/>
        <v>-4.752606776652301E-3</v>
      </c>
      <c r="Q418" s="88">
        <f t="shared" si="51"/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 t="shared" si="48"/>
        <v>47745.960756382141</v>
      </c>
      <c r="F419" s="1">
        <f t="shared" si="49"/>
        <v>47746</v>
      </c>
      <c r="G419" s="1">
        <f t="shared" si="52"/>
        <v>-4.5805006011505611E-3</v>
      </c>
      <c r="H419" s="1">
        <f t="shared" si="53"/>
        <v>-4.5805006011505611E-3</v>
      </c>
      <c r="O419" s="1">
        <f t="shared" ca="1" si="50"/>
        <v>-4.7527269335441184E-3</v>
      </c>
      <c r="Q419" s="88">
        <f t="shared" si="51"/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 t="shared" si="48"/>
        <v>47762.941618824188</v>
      </c>
      <c r="F420" s="1">
        <f t="shared" si="49"/>
        <v>47763</v>
      </c>
      <c r="G420" s="1">
        <f t="shared" si="52"/>
        <v>-6.8142293021082878E-3</v>
      </c>
      <c r="H420" s="1">
        <f t="shared" si="53"/>
        <v>-6.8142293021082878E-3</v>
      </c>
      <c r="O420" s="1">
        <f t="shared" ca="1" si="50"/>
        <v>-4.7547696007050073E-3</v>
      </c>
      <c r="Q420" s="88">
        <f t="shared" si="51"/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 t="shared" si="48"/>
        <v>47763.95258843479</v>
      </c>
      <c r="F421" s="1">
        <f t="shared" si="49"/>
        <v>47764</v>
      </c>
      <c r="G421" s="1">
        <f t="shared" si="52"/>
        <v>-5.5338603997370228E-3</v>
      </c>
      <c r="H421" s="1">
        <f t="shared" si="53"/>
        <v>-5.5338603997370228E-3</v>
      </c>
      <c r="O421" s="1">
        <f t="shared" ca="1" si="50"/>
        <v>-4.7548897575968247E-3</v>
      </c>
      <c r="Q421" s="88">
        <f t="shared" si="51"/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 t="shared" si="48"/>
        <v>47787.958832916513</v>
      </c>
      <c r="F422" s="1">
        <f t="shared" si="49"/>
        <v>47788</v>
      </c>
      <c r="G422" s="1">
        <f t="shared" si="52"/>
        <v>-4.8050067998701707E-3</v>
      </c>
      <c r="H422" s="1">
        <f t="shared" si="53"/>
        <v>-4.8050067998701707E-3</v>
      </c>
      <c r="O422" s="1">
        <f t="shared" ca="1" si="50"/>
        <v>-4.7577735230004319E-3</v>
      </c>
      <c r="Q422" s="88">
        <f t="shared" si="51"/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 t="shared" si="48"/>
        <v>47788.952667448903</v>
      </c>
      <c r="F423" s="1">
        <f t="shared" si="49"/>
        <v>47789</v>
      </c>
      <c r="G423" s="1">
        <f t="shared" si="52"/>
        <v>-5.5246379051823169E-3</v>
      </c>
      <c r="H423" s="1">
        <f t="shared" si="53"/>
        <v>-5.5246379051823169E-3</v>
      </c>
      <c r="O423" s="1">
        <f t="shared" ca="1" si="50"/>
        <v>-4.7578936798922493E-3</v>
      </c>
      <c r="Q423" s="88">
        <f t="shared" si="51"/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 t="shared" si="48"/>
        <v>47848.951143575032</v>
      </c>
      <c r="F424" s="1">
        <f t="shared" si="49"/>
        <v>47849</v>
      </c>
      <c r="G424" s="1">
        <f t="shared" si="52"/>
        <v>-5.7025038986466825E-3</v>
      </c>
      <c r="H424" s="1">
        <f t="shared" si="53"/>
        <v>-5.7025038986466825E-3</v>
      </c>
      <c r="O424" s="1">
        <f t="shared" ca="1" si="50"/>
        <v>-4.7651030934012691E-3</v>
      </c>
      <c r="Q424" s="88">
        <f t="shared" si="51"/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 t="shared" si="48"/>
        <v>47856.953225068937</v>
      </c>
      <c r="F425" s="1">
        <f t="shared" si="49"/>
        <v>47857</v>
      </c>
      <c r="G425" s="1">
        <f t="shared" si="52"/>
        <v>-5.4595526962657459E-3</v>
      </c>
      <c r="H425" s="1">
        <f t="shared" si="53"/>
        <v>-5.4595526962657459E-3</v>
      </c>
      <c r="O425" s="1">
        <f t="shared" ca="1" si="50"/>
        <v>-4.7660643485358048E-3</v>
      </c>
      <c r="Q425" s="88">
        <f t="shared" si="51"/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 t="shared" si="48"/>
        <v>47857.955627140429</v>
      </c>
      <c r="F426" s="1">
        <f t="shared" si="49"/>
        <v>47858</v>
      </c>
      <c r="G426" s="1">
        <f t="shared" si="52"/>
        <v>-5.1791837977361865E-3</v>
      </c>
      <c r="H426" s="1">
        <f t="shared" si="53"/>
        <v>-5.1791837977361865E-3</v>
      </c>
      <c r="O426" s="1">
        <f t="shared" ca="1" si="50"/>
        <v>-4.7661845054276213E-3</v>
      </c>
      <c r="Q426" s="88">
        <f t="shared" si="51"/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 t="shared" si="48"/>
        <v>47864.963874101893</v>
      </c>
      <c r="F427" s="1">
        <f t="shared" si="49"/>
        <v>47865</v>
      </c>
      <c r="G427" s="1">
        <f t="shared" si="52"/>
        <v>-4.2166014973190613E-3</v>
      </c>
      <c r="H427" s="1">
        <f t="shared" si="53"/>
        <v>-4.2166014973190613E-3</v>
      </c>
      <c r="O427" s="1">
        <f t="shared" ca="1" si="50"/>
        <v>-4.7670256036703405E-3</v>
      </c>
      <c r="Q427" s="88">
        <f t="shared" si="51"/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 t="shared" si="48"/>
        <v>47873.951222589145</v>
      </c>
      <c r="F428" s="1">
        <f t="shared" si="49"/>
        <v>47874</v>
      </c>
      <c r="G428" s="1">
        <f t="shared" si="52"/>
        <v>-5.6932814040919766E-3</v>
      </c>
      <c r="H428" s="1">
        <f t="shared" si="53"/>
        <v>-5.6932814040919766E-3</v>
      </c>
      <c r="O428" s="1">
        <f t="shared" ca="1" si="50"/>
        <v>-4.7681070156966937E-3</v>
      </c>
      <c r="Q428" s="88">
        <f t="shared" si="51"/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 t="shared" si="48"/>
        <v>47950.956263774584</v>
      </c>
      <c r="F429" s="1">
        <f t="shared" si="49"/>
        <v>47951</v>
      </c>
      <c r="G429" s="1">
        <f t="shared" si="52"/>
        <v>-5.1048760942649096E-3</v>
      </c>
      <c r="H429" s="1">
        <f t="shared" si="53"/>
        <v>-5.1048760942649096E-3</v>
      </c>
      <c r="O429" s="1">
        <f t="shared" ca="1" si="50"/>
        <v>-4.7773590963666023E-3</v>
      </c>
      <c r="Q429" s="88">
        <f t="shared" si="51"/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 t="shared" si="48"/>
        <v>47959.969314879025</v>
      </c>
      <c r="F430" s="1">
        <f t="shared" si="49"/>
        <v>47960</v>
      </c>
      <c r="G430" s="1">
        <f t="shared" si="52"/>
        <v>-3.5815560040646233E-3</v>
      </c>
      <c r="H430" s="1">
        <f t="shared" si="53"/>
        <v>-3.5815560040646233E-3</v>
      </c>
      <c r="O430" s="1">
        <f t="shared" ca="1" si="50"/>
        <v>-4.7784405083929555E-3</v>
      </c>
      <c r="Q430" s="88">
        <f t="shared" si="51"/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 t="shared" si="48"/>
        <v>47967.945693755741</v>
      </c>
      <c r="F431" s="1">
        <f t="shared" si="49"/>
        <v>47968</v>
      </c>
      <c r="G431" s="1">
        <f t="shared" si="52"/>
        <v>-6.3386047986568883E-3</v>
      </c>
      <c r="H431" s="1">
        <f t="shared" si="53"/>
        <v>-6.3386047986568883E-3</v>
      </c>
      <c r="O431" s="1">
        <f t="shared" ca="1" si="50"/>
        <v>-4.7794017635274912E-3</v>
      </c>
      <c r="Q431" s="88">
        <f t="shared" si="51"/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 t="shared" si="48"/>
        <v>48070.944648487675</v>
      </c>
      <c r="F432" s="1">
        <f t="shared" si="49"/>
        <v>48071</v>
      </c>
      <c r="G432" s="1">
        <f t="shared" si="52"/>
        <v>-6.4606080995872617E-3</v>
      </c>
      <c r="H432" s="1">
        <f t="shared" si="53"/>
        <v>-6.4606080995872617E-3</v>
      </c>
      <c r="O432" s="1">
        <f t="shared" ca="1" si="50"/>
        <v>-4.791777923384641E-3</v>
      </c>
      <c r="Q432" s="88">
        <f t="shared" si="51"/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 t="shared" si="48"/>
        <v>49572.962761017523</v>
      </c>
      <c r="F433" s="1">
        <f t="shared" si="49"/>
        <v>49573</v>
      </c>
      <c r="G433" s="1">
        <f t="shared" si="52"/>
        <v>-4.3465202979859896E-3</v>
      </c>
      <c r="H433" s="1">
        <f t="shared" si="53"/>
        <v>-4.3465202979859896E-3</v>
      </c>
      <c r="O433" s="1">
        <f t="shared" ca="1" si="50"/>
        <v>-4.9722535748937657E-3</v>
      </c>
      <c r="Q433" s="88">
        <f t="shared" si="51"/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 t="shared" si="48"/>
        <v>49589.960758537731</v>
      </c>
      <c r="F434" s="1">
        <f t="shared" si="49"/>
        <v>49590</v>
      </c>
      <c r="G434" s="1">
        <f t="shared" si="52"/>
        <v>-4.5802489985362627E-3</v>
      </c>
      <c r="H434" s="1">
        <f t="shared" si="53"/>
        <v>-4.5802489985362627E-3</v>
      </c>
      <c r="O434" s="1">
        <f t="shared" ca="1" si="50"/>
        <v>-4.9742962420546545E-3</v>
      </c>
      <c r="Q434" s="88">
        <f t="shared" si="51"/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 t="shared" si="48"/>
        <v>49597.954272492534</v>
      </c>
      <c r="F435" s="1">
        <f t="shared" si="49"/>
        <v>49598</v>
      </c>
      <c r="G435" s="1">
        <f t="shared" si="52"/>
        <v>-5.3372977999970317E-3</v>
      </c>
      <c r="H435" s="1">
        <f t="shared" si="53"/>
        <v>-5.3372977999970317E-3</v>
      </c>
      <c r="O435" s="1">
        <f t="shared" ca="1" si="50"/>
        <v>-4.9752574971891911E-3</v>
      </c>
      <c r="Q435" s="88">
        <f t="shared" si="51"/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 t="shared" si="48"/>
        <v>49598.965242103128</v>
      </c>
      <c r="F436" s="1">
        <f t="shared" si="49"/>
        <v>49599</v>
      </c>
      <c r="G436" s="1">
        <f t="shared" si="52"/>
        <v>-4.0569288976257667E-3</v>
      </c>
      <c r="H436" s="1">
        <f t="shared" si="53"/>
        <v>-4.0569288976257667E-3</v>
      </c>
      <c r="O436" s="1">
        <f t="shared" ca="1" si="50"/>
        <v>-4.9753776540810077E-3</v>
      </c>
      <c r="Q436" s="88">
        <f t="shared" si="51"/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 t="shared" si="48"/>
        <v>49615.954672084285</v>
      </c>
      <c r="F437" s="1">
        <f t="shared" si="49"/>
        <v>49616</v>
      </c>
      <c r="G437" s="1">
        <f t="shared" si="52"/>
        <v>-5.2906576020177454E-3</v>
      </c>
      <c r="H437" s="1">
        <f t="shared" si="53"/>
        <v>-5.2906576020177454E-3</v>
      </c>
      <c r="O437" s="1">
        <f t="shared" ca="1" si="50"/>
        <v>-4.9774203212418966E-3</v>
      </c>
      <c r="Q437" s="88">
        <f t="shared" si="51"/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 t="shared" si="48"/>
        <v>49632.95266960455</v>
      </c>
      <c r="F438" s="1">
        <f t="shared" si="49"/>
        <v>49633</v>
      </c>
      <c r="G438" s="1">
        <f t="shared" si="52"/>
        <v>-5.5243862952920608E-3</v>
      </c>
      <c r="H438" s="1">
        <f t="shared" si="53"/>
        <v>-5.5243862952920608E-3</v>
      </c>
      <c r="O438" s="1">
        <f t="shared" ca="1" si="50"/>
        <v>-4.9794629884027854E-3</v>
      </c>
      <c r="Q438" s="88">
        <f t="shared" si="51"/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 t="shared" si="48"/>
        <v>49683.955229704268</v>
      </c>
      <c r="F439" s="1">
        <f t="shared" si="49"/>
        <v>49684</v>
      </c>
      <c r="G439" s="1">
        <f t="shared" si="52"/>
        <v>-5.225572400377132E-3</v>
      </c>
      <c r="H439" s="1">
        <f t="shared" si="53"/>
        <v>-5.225572400377132E-3</v>
      </c>
      <c r="O439" s="1">
        <f t="shared" ca="1" si="50"/>
        <v>-4.9855909898854521E-3</v>
      </c>
      <c r="Q439" s="88">
        <f t="shared" si="51"/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 t="shared" si="48"/>
        <v>49726.947140771088</v>
      </c>
      <c r="F440" s="1">
        <f t="shared" si="49"/>
        <v>49727</v>
      </c>
      <c r="G440" s="1">
        <f t="shared" si="52"/>
        <v>-6.1697096971329302E-3</v>
      </c>
      <c r="H440" s="1">
        <f t="shared" si="53"/>
        <v>-6.1697096971329302E-3</v>
      </c>
      <c r="O440" s="1">
        <f t="shared" ca="1" si="50"/>
        <v>-4.990757736233583E-3</v>
      </c>
      <c r="Q440" s="88">
        <f t="shared" si="51"/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 t="shared" si="48"/>
        <v>49795.958668001666</v>
      </c>
      <c r="F441" s="1">
        <f t="shared" si="49"/>
        <v>49796</v>
      </c>
      <c r="G441" s="1">
        <f t="shared" si="52"/>
        <v>-4.8242556003970094E-3</v>
      </c>
      <c r="H441" s="1">
        <f t="shared" si="53"/>
        <v>-4.8242556003970094E-3</v>
      </c>
      <c r="O441" s="1">
        <f t="shared" ca="1" si="50"/>
        <v>-4.9990485617689559E-3</v>
      </c>
      <c r="Q441" s="88">
        <f t="shared" si="51"/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 t="shared" si="48"/>
        <v>49820.958747015771</v>
      </c>
      <c r="F442" s="1">
        <f t="shared" si="49"/>
        <v>49821</v>
      </c>
      <c r="G442" s="1">
        <f t="shared" si="52"/>
        <v>-4.8150330985663459E-3</v>
      </c>
      <c r="H442" s="1">
        <f t="shared" si="53"/>
        <v>-4.8150330985663459E-3</v>
      </c>
      <c r="O442" s="1">
        <f t="shared" ca="1" si="50"/>
        <v>-5.0020524840643805E-3</v>
      </c>
      <c r="Q442" s="88">
        <f t="shared" si="51"/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 t="shared" si="48"/>
        <v>49821.952581548219</v>
      </c>
      <c r="F443" s="1">
        <f t="shared" si="49"/>
        <v>49822</v>
      </c>
      <c r="G443" s="1">
        <f t="shared" si="52"/>
        <v>-5.5346641966025345E-3</v>
      </c>
      <c r="H443" s="1">
        <f t="shared" si="53"/>
        <v>-5.5346641966025345E-3</v>
      </c>
      <c r="O443" s="1">
        <f t="shared" ca="1" si="50"/>
        <v>-5.002172640956197E-3</v>
      </c>
      <c r="Q443" s="88">
        <f t="shared" si="51"/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 t="shared" si="48"/>
        <v>49829.954663042132</v>
      </c>
      <c r="F444" s="1">
        <f t="shared" si="49"/>
        <v>49830</v>
      </c>
      <c r="G444" s="1">
        <f t="shared" si="52"/>
        <v>-5.2917129942215979E-3</v>
      </c>
      <c r="H444" s="1">
        <f t="shared" si="53"/>
        <v>-5.2917129942215979E-3</v>
      </c>
      <c r="O444" s="1">
        <f t="shared" ca="1" si="50"/>
        <v>-5.0031338960907336E-3</v>
      </c>
      <c r="Q444" s="88">
        <f t="shared" si="51"/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 t="shared" si="48"/>
        <v>49838.950579068427</v>
      </c>
      <c r="F445" s="1">
        <f t="shared" si="49"/>
        <v>49839</v>
      </c>
      <c r="G445" s="1">
        <f t="shared" ref="G445:G476" si="54">+C445-(C$7+F445*C$8)</f>
        <v>-5.7683929044287652E-3</v>
      </c>
      <c r="H445" s="1">
        <f t="shared" si="53"/>
        <v>-5.7683929044287652E-3</v>
      </c>
      <c r="O445" s="1">
        <f t="shared" ca="1" si="50"/>
        <v>-5.0042153081170868E-3</v>
      </c>
      <c r="Q445" s="88">
        <f t="shared" si="51"/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 t="shared" si="48"/>
        <v>49872.955141647995</v>
      </c>
      <c r="F446" s="1">
        <f t="shared" si="49"/>
        <v>49873</v>
      </c>
      <c r="G446" s="1">
        <f t="shared" si="54"/>
        <v>-5.2358502944116481E-3</v>
      </c>
      <c r="H446" s="1">
        <f t="shared" si="53"/>
        <v>-5.2358502944116481E-3</v>
      </c>
      <c r="O446" s="1">
        <f t="shared" ca="1" si="50"/>
        <v>-5.0083006424388645E-3</v>
      </c>
      <c r="Q446" s="88">
        <f t="shared" si="51"/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 t="shared" si="48"/>
        <v>49949.96875037242</v>
      </c>
      <c r="F447" s="1">
        <f t="shared" si="49"/>
        <v>49950</v>
      </c>
      <c r="G447" s="1">
        <f t="shared" si="54"/>
        <v>-3.6474450025707483E-3</v>
      </c>
      <c r="H447" s="1">
        <f t="shared" si="53"/>
        <v>-3.6474450025707483E-3</v>
      </c>
      <c r="O447" s="1">
        <f t="shared" ca="1" si="50"/>
        <v>-5.0175527231087723E-3</v>
      </c>
      <c r="Q447" s="88">
        <f t="shared" si="51"/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 t="shared" si="48"/>
        <v>49974.943126769336</v>
      </c>
      <c r="F448" s="1">
        <f t="shared" si="49"/>
        <v>49975</v>
      </c>
      <c r="G448" s="1">
        <f t="shared" si="54"/>
        <v>-6.638222504989244E-3</v>
      </c>
      <c r="H448" s="1">
        <f t="shared" si="53"/>
        <v>-6.638222504989244E-3</v>
      </c>
      <c r="O448" s="1">
        <f t="shared" ca="1" si="50"/>
        <v>-5.0205566454041978E-3</v>
      </c>
      <c r="Q448" s="88">
        <f t="shared" si="51"/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 t="shared" si="48"/>
        <v>49975.962663919039</v>
      </c>
      <c r="F449" s="1">
        <f t="shared" si="49"/>
        <v>49976</v>
      </c>
      <c r="G449" s="1">
        <f t="shared" si="54"/>
        <v>-4.3578535987762734E-3</v>
      </c>
      <c r="H449" s="1">
        <f t="shared" si="53"/>
        <v>-4.3578535987762734E-3</v>
      </c>
      <c r="O449" s="1">
        <f t="shared" ca="1" si="50"/>
        <v>-5.0206768022960143E-3</v>
      </c>
      <c r="Q449" s="88">
        <f t="shared" si="51"/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 t="shared" si="48"/>
        <v>50042.952251928422</v>
      </c>
      <c r="F450" s="1">
        <f t="shared" si="49"/>
        <v>50043</v>
      </c>
      <c r="G450" s="1">
        <f t="shared" si="54"/>
        <v>-5.573137299506925E-3</v>
      </c>
      <c r="H450" s="1">
        <f t="shared" si="53"/>
        <v>-5.573137299506925E-3</v>
      </c>
      <c r="O450" s="1">
        <f t="shared" ca="1" si="50"/>
        <v>-5.0287273140477533E-3</v>
      </c>
      <c r="Q450" s="88">
        <f t="shared" si="51"/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 t="shared" si="48"/>
        <v>50069.957135085577</v>
      </c>
      <c r="F451" s="1">
        <f t="shared" si="49"/>
        <v>50070</v>
      </c>
      <c r="G451" s="1">
        <f t="shared" si="54"/>
        <v>-5.0031770006171428E-3</v>
      </c>
      <c r="H451" s="1">
        <f t="shared" si="53"/>
        <v>-5.0031770006171428E-3</v>
      </c>
      <c r="O451" s="1">
        <f t="shared" ca="1" si="50"/>
        <v>-5.0319715501268118E-3</v>
      </c>
      <c r="Q451" s="88">
        <f t="shared" si="51"/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 t="shared" si="48"/>
        <v>50076.956814507932</v>
      </c>
      <c r="F452" s="1">
        <f t="shared" si="49"/>
        <v>50077</v>
      </c>
      <c r="G452" s="1">
        <f t="shared" si="54"/>
        <v>-5.0405947040417232E-3</v>
      </c>
      <c r="H452" s="1">
        <f t="shared" si="53"/>
        <v>-5.0405947040417232E-3</v>
      </c>
      <c r="O452" s="1">
        <f t="shared" ca="1" si="50"/>
        <v>-5.032812648369531E-3</v>
      </c>
      <c r="Q452" s="88">
        <f t="shared" si="51"/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 t="shared" si="48"/>
        <v>50103.953130126043</v>
      </c>
      <c r="F453" s="1">
        <f t="shared" si="49"/>
        <v>50104</v>
      </c>
      <c r="G453" s="1">
        <f t="shared" si="54"/>
        <v>-5.4706343944417313E-3</v>
      </c>
      <c r="H453" s="1">
        <f t="shared" si="53"/>
        <v>-5.4706343944417313E-3</v>
      </c>
      <c r="O453" s="1">
        <f t="shared" ca="1" si="50"/>
        <v>-5.0360568844485896E-3</v>
      </c>
      <c r="Q453" s="88">
        <f t="shared" si="51"/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 t="shared" si="48"/>
        <v>50119.948725574752</v>
      </c>
      <c r="F454" s="1">
        <f t="shared" si="49"/>
        <v>50120</v>
      </c>
      <c r="G454" s="1">
        <f t="shared" si="54"/>
        <v>-5.9847320007975213E-3</v>
      </c>
      <c r="H454" s="1">
        <f t="shared" si="53"/>
        <v>-5.9847320007975213E-3</v>
      </c>
      <c r="O454" s="1">
        <f t="shared" ca="1" si="50"/>
        <v>-5.0379793947176619E-3</v>
      </c>
      <c r="Q454" s="88">
        <f t="shared" si="51"/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 t="shared" si="48"/>
        <v>50189.962654876821</v>
      </c>
      <c r="F455" s="1">
        <f t="shared" si="49"/>
        <v>50190</v>
      </c>
      <c r="G455" s="1">
        <f t="shared" si="54"/>
        <v>-4.3589089982560836E-3</v>
      </c>
      <c r="H455" s="1">
        <f t="shared" si="53"/>
        <v>-4.3589089982560836E-3</v>
      </c>
      <c r="O455" s="1">
        <f t="shared" ca="1" si="50"/>
        <v>-5.0463903771448514E-3</v>
      </c>
      <c r="Q455" s="88">
        <f t="shared" si="51"/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 t="shared" si="48"/>
        <v>50248.9587289314</v>
      </c>
      <c r="F456" s="1">
        <f t="shared" si="49"/>
        <v>50249</v>
      </c>
      <c r="G456" s="1">
        <f t="shared" si="54"/>
        <v>-4.8171439048019238E-3</v>
      </c>
      <c r="H456" s="1">
        <f t="shared" si="53"/>
        <v>-4.8171439048019238E-3</v>
      </c>
      <c r="O456" s="1">
        <f t="shared" ca="1" si="50"/>
        <v>-5.0534796337620537E-3</v>
      </c>
      <c r="Q456" s="88">
        <f t="shared" si="51"/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 t="shared" si="48"/>
        <v>50300.955123563625</v>
      </c>
      <c r="F457" s="1">
        <f t="shared" si="49"/>
        <v>50301</v>
      </c>
      <c r="G457" s="1">
        <f t="shared" si="54"/>
        <v>-5.237961100647226E-3</v>
      </c>
      <c r="H457" s="1">
        <f t="shared" si="53"/>
        <v>-5.237961100647226E-3</v>
      </c>
      <c r="O457" s="1">
        <f t="shared" ca="1" si="50"/>
        <v>-5.0597277921365378E-3</v>
      </c>
      <c r="Q457" s="88">
        <f t="shared" si="51"/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 t="shared" si="48"/>
        <v>50308.95720505753</v>
      </c>
      <c r="F458" s="1">
        <f t="shared" si="49"/>
        <v>50309</v>
      </c>
      <c r="G458" s="1">
        <f t="shared" si="54"/>
        <v>-4.9950098982662894E-3</v>
      </c>
      <c r="H458" s="1">
        <f t="shared" si="53"/>
        <v>-4.9950098982662894E-3</v>
      </c>
      <c r="O458" s="1">
        <f t="shared" ca="1" si="50"/>
        <v>-5.0606890472710735E-3</v>
      </c>
      <c r="Q458" s="88">
        <f t="shared" si="51"/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 t="shared" si="48"/>
        <v>50342.96176763704</v>
      </c>
      <c r="F459" s="1">
        <f t="shared" si="49"/>
        <v>50343</v>
      </c>
      <c r="G459" s="1">
        <f t="shared" si="54"/>
        <v>-4.4624673028010875E-3</v>
      </c>
      <c r="H459" s="1">
        <f t="shared" si="53"/>
        <v>-4.4624673028010875E-3</v>
      </c>
      <c r="O459" s="1">
        <f t="shared" ca="1" si="50"/>
        <v>-5.0647743815928513E-3</v>
      </c>
      <c r="Q459" s="88">
        <f t="shared" si="51"/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 t="shared" si="48"/>
        <v>50367.961846651153</v>
      </c>
      <c r="F460" s="1">
        <f t="shared" si="49"/>
        <v>50368</v>
      </c>
      <c r="G460" s="1">
        <f t="shared" si="54"/>
        <v>-4.453244800970424E-3</v>
      </c>
      <c r="H460" s="1">
        <f t="shared" si="53"/>
        <v>-4.453244800970424E-3</v>
      </c>
      <c r="O460" s="1">
        <f t="shared" ca="1" si="50"/>
        <v>-5.0677783038882759E-3</v>
      </c>
      <c r="Q460" s="88">
        <f t="shared" si="51"/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 t="shared" si="48"/>
        <v>50376.949195138463</v>
      </c>
      <c r="F461" s="1">
        <f t="shared" si="49"/>
        <v>50377</v>
      </c>
      <c r="G461" s="1">
        <f t="shared" si="54"/>
        <v>-5.929924693191424E-3</v>
      </c>
      <c r="H461" s="1">
        <f t="shared" si="53"/>
        <v>-5.929924693191424E-3</v>
      </c>
      <c r="O461" s="1">
        <f t="shared" ca="1" si="50"/>
        <v>-5.068859715914629E-3</v>
      </c>
      <c r="Q461" s="88">
        <f t="shared" si="51"/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 t="shared" si="48"/>
        <v>50410.962325257016</v>
      </c>
      <c r="F462" s="1">
        <f t="shared" si="49"/>
        <v>50411</v>
      </c>
      <c r="G462" s="1">
        <f t="shared" si="54"/>
        <v>-4.3973821011604741E-3</v>
      </c>
      <c r="H462" s="1">
        <f t="shared" si="53"/>
        <v>-4.3973821011604741E-3</v>
      </c>
      <c r="O462" s="1">
        <f t="shared" ca="1" si="50"/>
        <v>-5.0729450502364068E-3</v>
      </c>
      <c r="Q462" s="88">
        <f t="shared" si="51"/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 t="shared" si="48"/>
        <v>50427.955182253841</v>
      </c>
      <c r="F463" s="1">
        <f t="shared" si="49"/>
        <v>50428</v>
      </c>
      <c r="G463" s="1">
        <f t="shared" si="54"/>
        <v>-5.2311108011053875E-3</v>
      </c>
      <c r="H463" s="34"/>
      <c r="J463" s="1">
        <f>+G463</f>
        <v>-5.2311108011053875E-3</v>
      </c>
      <c r="O463" s="1">
        <f t="shared" ca="1" si="50"/>
        <v>-5.0749877173972956E-3</v>
      </c>
      <c r="Q463" s="88">
        <f t="shared" si="51"/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 t="shared" si="48"/>
        <v>50428.95415730973</v>
      </c>
      <c r="F464" s="1">
        <f t="shared" si="49"/>
        <v>50429</v>
      </c>
      <c r="G464" s="1">
        <f t="shared" si="54"/>
        <v>-5.3507418997469358E-3</v>
      </c>
      <c r="H464" s="1">
        <f>+G464</f>
        <v>-5.3507418997469358E-3</v>
      </c>
      <c r="O464" s="1">
        <f t="shared" ca="1" si="50"/>
        <v>-5.075107874289113E-3</v>
      </c>
      <c r="Q464" s="88">
        <f t="shared" si="51"/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 t="shared" si="48"/>
        <v>50505.959198495111</v>
      </c>
      <c r="F465" s="1">
        <f t="shared" si="49"/>
        <v>50506</v>
      </c>
      <c r="G465" s="1">
        <f t="shared" si="54"/>
        <v>-4.7623365971958265E-3</v>
      </c>
      <c r="H465" s="1">
        <f>+G465</f>
        <v>-4.7623365971958265E-3</v>
      </c>
      <c r="O465" s="1">
        <f t="shared" ca="1" si="50"/>
        <v>-5.0843599549590208E-3</v>
      </c>
      <c r="Q465" s="88">
        <f t="shared" si="51"/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 t="shared" si="48"/>
        <v>50521.956421776231</v>
      </c>
      <c r="F466" s="1">
        <f t="shared" si="49"/>
        <v>50522</v>
      </c>
      <c r="G466" s="1">
        <f t="shared" si="54"/>
        <v>-5.0864342047134414E-3</v>
      </c>
      <c r="H466" s="34"/>
      <c r="J466" s="1">
        <f>+G466</f>
        <v>-5.0864342047134414E-3</v>
      </c>
      <c r="O466" s="1">
        <f t="shared" ca="1" si="50"/>
        <v>-5.0862824652280932E-3</v>
      </c>
      <c r="Q466" s="88">
        <f t="shared" si="51"/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 t="shared" si="48"/>
        <v>50521.956593127012</v>
      </c>
      <c r="F467" s="1">
        <f t="shared" si="49"/>
        <v>50522</v>
      </c>
      <c r="G467" s="1">
        <f t="shared" si="54"/>
        <v>-5.0664342052186839E-3</v>
      </c>
      <c r="H467" s="34"/>
      <c r="J467" s="1">
        <f>+G467</f>
        <v>-5.0664342052186839E-3</v>
      </c>
      <c r="O467" s="1">
        <f t="shared" ca="1" si="50"/>
        <v>-5.0862824652280932E-3</v>
      </c>
      <c r="Q467" s="88">
        <f t="shared" si="51"/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 t="shared" si="48"/>
        <v>50522.452310937762</v>
      </c>
      <c r="F468" s="1">
        <f t="shared" si="49"/>
        <v>50522.5</v>
      </c>
      <c r="G468" s="1">
        <f t="shared" si="54"/>
        <v>-5.5662497543380596E-3</v>
      </c>
      <c r="H468" s="34"/>
      <c r="J468" s="1">
        <f>+G468</f>
        <v>-5.5662497543380596E-3</v>
      </c>
      <c r="O468" s="1">
        <f t="shared" ca="1" si="50"/>
        <v>-5.0863425436740014E-3</v>
      </c>
      <c r="Q468" s="88">
        <f t="shared" si="51"/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 t="shared" ref="E469:E532" si="55">+(C469-C$7)/C$8</f>
        <v>50522.458222539732</v>
      </c>
      <c r="F469" s="1">
        <f t="shared" ref="F469:F532" si="56">ROUND(2*E469,0)/2</f>
        <v>50522.5</v>
      </c>
      <c r="G469" s="1">
        <f t="shared" si="54"/>
        <v>-4.8762497535790317E-3</v>
      </c>
      <c r="H469" s="34"/>
      <c r="J469" s="1">
        <f>+G469</f>
        <v>-4.8762497535790317E-3</v>
      </c>
      <c r="O469" s="1">
        <f t="shared" ref="O469:O532" ca="1" si="57">+C$11+C$12*F469</f>
        <v>-5.0863425436740014E-3</v>
      </c>
      <c r="Q469" s="88">
        <f t="shared" ref="Q469:Q532" si="58"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 t="shared" si="55"/>
        <v>50598.959835129193</v>
      </c>
      <c r="F470" s="1">
        <f t="shared" si="56"/>
        <v>50599</v>
      </c>
      <c r="G470" s="1">
        <f t="shared" si="54"/>
        <v>-4.6880289010005072E-3</v>
      </c>
      <c r="H470" s="1">
        <f t="shared" ref="H470:H482" si="59">+G470</f>
        <v>-4.6880289010005072E-3</v>
      </c>
      <c r="O470" s="1">
        <f t="shared" ca="1" si="57"/>
        <v>-5.0955345458980018E-3</v>
      </c>
      <c r="Q470" s="88">
        <f t="shared" si="58"/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 t="shared" si="55"/>
        <v>50599.953669661641</v>
      </c>
      <c r="F471" s="1">
        <f t="shared" si="56"/>
        <v>50600</v>
      </c>
      <c r="G471" s="1">
        <f t="shared" si="54"/>
        <v>-5.4076599990366958E-3</v>
      </c>
      <c r="H471" s="1">
        <f t="shared" si="59"/>
        <v>-5.4076599990366958E-3</v>
      </c>
      <c r="O471" s="1">
        <f t="shared" ca="1" si="57"/>
        <v>-5.0956547027898183E-3</v>
      </c>
      <c r="Q471" s="88">
        <f t="shared" si="58"/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 t="shared" si="55"/>
        <v>50616.951667181907</v>
      </c>
      <c r="F472" s="1">
        <f t="shared" si="56"/>
        <v>50617</v>
      </c>
      <c r="G472" s="1">
        <f t="shared" si="54"/>
        <v>-5.6413886995869689E-3</v>
      </c>
      <c r="H472" s="1">
        <f t="shared" si="59"/>
        <v>-5.6413886995869689E-3</v>
      </c>
      <c r="O472" s="1">
        <f t="shared" ca="1" si="57"/>
        <v>-5.0976973699507072E-3</v>
      </c>
      <c r="Q472" s="88">
        <f t="shared" si="58"/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 t="shared" si="55"/>
        <v>50642.962715806614</v>
      </c>
      <c r="F473" s="1">
        <f t="shared" si="56"/>
        <v>50643</v>
      </c>
      <c r="G473" s="1">
        <f t="shared" si="54"/>
        <v>-4.3517972953850403E-3</v>
      </c>
      <c r="H473" s="1">
        <f t="shared" si="59"/>
        <v>-4.3517972953850403E-3</v>
      </c>
      <c r="O473" s="1">
        <f t="shared" ca="1" si="57"/>
        <v>-5.1008214491379492E-3</v>
      </c>
      <c r="Q473" s="88">
        <f t="shared" si="58"/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 t="shared" si="55"/>
        <v>50650.947662222374</v>
      </c>
      <c r="F474" s="1">
        <f t="shared" si="56"/>
        <v>50651</v>
      </c>
      <c r="G474" s="1">
        <f t="shared" si="54"/>
        <v>-6.1088460934115574E-3</v>
      </c>
      <c r="H474" s="1">
        <f t="shared" si="59"/>
        <v>-6.1088460934115574E-3</v>
      </c>
      <c r="O474" s="1">
        <f t="shared" ca="1" si="57"/>
        <v>-5.101782704272485E-3</v>
      </c>
      <c r="Q474" s="88">
        <f t="shared" si="58"/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 t="shared" si="55"/>
        <v>50752.955352683581</v>
      </c>
      <c r="F475" s="1">
        <f t="shared" si="56"/>
        <v>50753</v>
      </c>
      <c r="G475" s="1">
        <f t="shared" si="54"/>
        <v>-5.2112183038843796E-3</v>
      </c>
      <c r="H475" s="1">
        <f t="shared" si="59"/>
        <v>-5.2112183038843796E-3</v>
      </c>
      <c r="O475" s="1">
        <f t="shared" ca="1" si="57"/>
        <v>-5.1140387072378182E-3</v>
      </c>
      <c r="Q475" s="88">
        <f t="shared" si="58"/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 t="shared" si="55"/>
        <v>50760.954863915773</v>
      </c>
      <c r="F476" s="1">
        <f t="shared" si="56"/>
        <v>50761</v>
      </c>
      <c r="G476" s="1">
        <f t="shared" si="54"/>
        <v>-5.2682671012007631E-3</v>
      </c>
      <c r="H476" s="1">
        <f t="shared" si="59"/>
        <v>-5.2682671012007631E-3</v>
      </c>
      <c r="O476" s="1">
        <f t="shared" ca="1" si="57"/>
        <v>-5.1149999623723548E-3</v>
      </c>
      <c r="Q476" s="88">
        <f t="shared" si="58"/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 t="shared" si="55"/>
        <v>50761.454351443688</v>
      </c>
      <c r="F477" s="1">
        <f t="shared" si="56"/>
        <v>50761.5</v>
      </c>
      <c r="G477" s="1">
        <f t="shared" ref="G477:G508" si="60">+C477-(C$7+F477*C$8)</f>
        <v>-5.3280826541595161E-3</v>
      </c>
      <c r="H477" s="1">
        <f t="shared" si="59"/>
        <v>-5.3280826541595161E-3</v>
      </c>
      <c r="O477" s="1">
        <f t="shared" ca="1" si="57"/>
        <v>-5.1150600408182631E-3</v>
      </c>
      <c r="Q477" s="88">
        <f t="shared" si="58"/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 t="shared" si="55"/>
        <v>50769.950779942126</v>
      </c>
      <c r="F478" s="1">
        <f t="shared" si="56"/>
        <v>50770</v>
      </c>
      <c r="G478" s="1">
        <f t="shared" si="60"/>
        <v>-5.7449469968560152E-3</v>
      </c>
      <c r="H478" s="1">
        <f t="shared" si="59"/>
        <v>-5.7449469968560152E-3</v>
      </c>
      <c r="O478" s="1">
        <f t="shared" ca="1" si="57"/>
        <v>-5.1160813743987071E-3</v>
      </c>
      <c r="Q478" s="88">
        <f t="shared" si="58"/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 t="shared" si="55"/>
        <v>50777.952861435973</v>
      </c>
      <c r="F479" s="1">
        <f t="shared" si="56"/>
        <v>50778</v>
      </c>
      <c r="G479" s="1">
        <f t="shared" si="60"/>
        <v>-5.5019958017510362E-3</v>
      </c>
      <c r="H479" s="1">
        <f t="shared" si="59"/>
        <v>-5.5019958017510362E-3</v>
      </c>
      <c r="O479" s="1">
        <f t="shared" ca="1" si="57"/>
        <v>-5.1170426295332437E-3</v>
      </c>
      <c r="Q479" s="88">
        <f t="shared" si="58"/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 t="shared" si="55"/>
        <v>50804.949177054092</v>
      </c>
      <c r="F480" s="1">
        <f t="shared" si="56"/>
        <v>50805</v>
      </c>
      <c r="G480" s="1">
        <f t="shared" si="60"/>
        <v>-5.9320354994270019E-3</v>
      </c>
      <c r="H480" s="1">
        <f t="shared" si="59"/>
        <v>-5.9320354994270019E-3</v>
      </c>
      <c r="O480" s="1">
        <f t="shared" ca="1" si="57"/>
        <v>-5.1202868656123023E-3</v>
      </c>
      <c r="Q480" s="88">
        <f t="shared" si="58"/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 t="shared" si="55"/>
        <v>50846.955821127507</v>
      </c>
      <c r="F481" s="1">
        <f t="shared" si="56"/>
        <v>50847</v>
      </c>
      <c r="G481" s="1">
        <f t="shared" si="60"/>
        <v>-5.1565417015808634E-3</v>
      </c>
      <c r="H481" s="1">
        <f t="shared" si="59"/>
        <v>-5.1565417015808634E-3</v>
      </c>
      <c r="O481" s="1">
        <f t="shared" ca="1" si="57"/>
        <v>-5.1253334550686157E-3</v>
      </c>
      <c r="Q481" s="88">
        <f t="shared" si="58"/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 t="shared" si="55"/>
        <v>50855.960304692904</v>
      </c>
      <c r="F482" s="1">
        <f t="shared" si="56"/>
        <v>50856</v>
      </c>
      <c r="G482" s="1">
        <f t="shared" si="60"/>
        <v>-4.6332216006703675E-3</v>
      </c>
      <c r="H482" s="1">
        <f t="shared" si="59"/>
        <v>-4.6332216006703675E-3</v>
      </c>
      <c r="O482" s="1">
        <f t="shared" ca="1" si="57"/>
        <v>-5.1264148670949689E-3</v>
      </c>
      <c r="Q482" s="88">
        <f t="shared" si="58"/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 t="shared" si="55"/>
        <v>50880.913262242124</v>
      </c>
      <c r="F483" s="1">
        <f t="shared" si="56"/>
        <v>50881</v>
      </c>
      <c r="H483" s="34"/>
      <c r="O483" s="1">
        <f t="shared" ca="1" si="57"/>
        <v>-5.1294187893903935E-3</v>
      </c>
      <c r="Q483" s="88">
        <f t="shared" si="58"/>
        <v>36650.857499999998</v>
      </c>
      <c r="U483" s="1">
        <f>+C483-(C$7+F483*C$8)</f>
        <v>-1.012399910541717E-2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 t="shared" si="55"/>
        <v>50898.960783298775</v>
      </c>
      <c r="F484" s="1">
        <f t="shared" si="56"/>
        <v>50899</v>
      </c>
      <c r="G484" s="1">
        <f t="shared" ref="G484:G490" si="61">+C484-(C$7+F484*C$8)</f>
        <v>-4.5773589008604176E-3</v>
      </c>
      <c r="H484" s="1">
        <f t="shared" ref="H484:H490" si="62">+G484</f>
        <v>-4.5773589008604176E-3</v>
      </c>
      <c r="O484" s="1">
        <f t="shared" ca="1" si="57"/>
        <v>-5.1315816134430998E-3</v>
      </c>
      <c r="Q484" s="88">
        <f t="shared" si="58"/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 t="shared" si="55"/>
        <v>50923.955721789447</v>
      </c>
      <c r="F485" s="1">
        <f t="shared" si="56"/>
        <v>50924</v>
      </c>
      <c r="G485" s="1">
        <f t="shared" si="61"/>
        <v>-5.1681363984243944E-3</v>
      </c>
      <c r="H485" s="1">
        <f t="shared" si="62"/>
        <v>-5.1681363984243944E-3</v>
      </c>
      <c r="O485" s="1">
        <f t="shared" ca="1" si="57"/>
        <v>-5.1345855357385244E-3</v>
      </c>
      <c r="Q485" s="88">
        <f t="shared" si="58"/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 t="shared" si="55"/>
        <v>51120.945720672375</v>
      </c>
      <c r="F486" s="1">
        <f t="shared" si="56"/>
        <v>51121</v>
      </c>
      <c r="G486" s="1">
        <f t="shared" si="61"/>
        <v>-6.3354630983667448E-3</v>
      </c>
      <c r="H486" s="1">
        <f t="shared" si="62"/>
        <v>-6.3354630983667448E-3</v>
      </c>
      <c r="O486" s="1">
        <f t="shared" ca="1" si="57"/>
        <v>-5.1582564434264726E-3</v>
      </c>
      <c r="Q486" s="88">
        <f t="shared" si="58"/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 t="shared" si="55"/>
        <v>51129.94163669867</v>
      </c>
      <c r="F487" s="1">
        <f t="shared" si="56"/>
        <v>51130</v>
      </c>
      <c r="G487" s="1">
        <f t="shared" si="61"/>
        <v>-6.8121430012979545E-3</v>
      </c>
      <c r="H487" s="1">
        <f t="shared" si="62"/>
        <v>-6.8121430012979545E-3</v>
      </c>
      <c r="O487" s="1">
        <f t="shared" ca="1" si="57"/>
        <v>-5.1593378554528248E-3</v>
      </c>
      <c r="Q487" s="88">
        <f t="shared" si="58"/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 t="shared" si="55"/>
        <v>51180.944196798446</v>
      </c>
      <c r="F488" s="1">
        <f t="shared" si="56"/>
        <v>51181</v>
      </c>
      <c r="G488" s="1">
        <f t="shared" si="61"/>
        <v>-6.513329099107068E-3</v>
      </c>
      <c r="H488" s="1">
        <f t="shared" si="62"/>
        <v>-6.513329099107068E-3</v>
      </c>
      <c r="O488" s="1">
        <f t="shared" ca="1" si="57"/>
        <v>-5.1654658569354923E-3</v>
      </c>
      <c r="Q488" s="88">
        <f t="shared" si="58"/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 t="shared" si="55"/>
        <v>52665.955744268984</v>
      </c>
      <c r="F489" s="1">
        <f t="shared" si="56"/>
        <v>52666</v>
      </c>
      <c r="G489" s="1">
        <f t="shared" si="61"/>
        <v>-5.1655126007972285E-3</v>
      </c>
      <c r="H489" s="1">
        <f t="shared" si="62"/>
        <v>-5.1655126007972285E-3</v>
      </c>
      <c r="O489" s="1">
        <f t="shared" ca="1" si="57"/>
        <v>-5.3438988412837273E-3</v>
      </c>
      <c r="Q489" s="88">
        <f t="shared" si="58"/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 t="shared" si="55"/>
        <v>52716.966871907804</v>
      </c>
      <c r="F490" s="1">
        <f t="shared" si="56"/>
        <v>52717</v>
      </c>
      <c r="G490" s="1">
        <f t="shared" si="61"/>
        <v>-3.8666987020405941E-3</v>
      </c>
      <c r="H490" s="1">
        <f t="shared" si="62"/>
        <v>-3.8666987020405941E-3</v>
      </c>
      <c r="O490" s="1">
        <f t="shared" ca="1" si="57"/>
        <v>-5.3500268427663948E-3</v>
      </c>
      <c r="Q490" s="88">
        <f t="shared" si="58"/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 t="shared" si="55"/>
        <v>52759.855972505735</v>
      </c>
      <c r="F491" s="1">
        <f t="shared" si="56"/>
        <v>52760</v>
      </c>
      <c r="O491" s="1">
        <f t="shared" ca="1" si="57"/>
        <v>-5.3551935891145248E-3</v>
      </c>
      <c r="Q491" s="88">
        <f t="shared" si="58"/>
        <v>36870.167000000001</v>
      </c>
      <c r="U491" s="1">
        <f>+C491-(C$7+F491*C$8)</f>
        <v>-1.6810836001241114E-2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 t="shared" si="55"/>
        <v>52827.959340594607</v>
      </c>
      <c r="F492" s="1">
        <f t="shared" si="56"/>
        <v>52828</v>
      </c>
      <c r="G492" s="1">
        <f t="shared" ref="G492:G523" si="63">+C492-(C$7+F492*C$8)</f>
        <v>-4.7457507971557789E-3</v>
      </c>
      <c r="H492" s="1">
        <f t="shared" ref="H492:H504" si="64">+G492</f>
        <v>-4.7457507971557789E-3</v>
      </c>
      <c r="O492" s="1">
        <f t="shared" ca="1" si="57"/>
        <v>-5.3633642577580803E-3</v>
      </c>
      <c r="Q492" s="88">
        <f t="shared" si="58"/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 t="shared" si="55"/>
        <v>52828.944607587953</v>
      </c>
      <c r="F493" s="1">
        <f t="shared" si="56"/>
        <v>52829</v>
      </c>
      <c r="G493" s="1">
        <f t="shared" si="63"/>
        <v>-6.4653818990336731E-3</v>
      </c>
      <c r="H493" s="1">
        <f t="shared" si="64"/>
        <v>-6.4653818990336731E-3</v>
      </c>
      <c r="O493" s="1">
        <f t="shared" ca="1" si="57"/>
        <v>-5.3634844146498977E-3</v>
      </c>
      <c r="Q493" s="88">
        <f t="shared" si="58"/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 t="shared" si="55"/>
        <v>52871.936518654773</v>
      </c>
      <c r="F494" s="1">
        <f t="shared" si="56"/>
        <v>52872</v>
      </c>
      <c r="G494" s="1">
        <f t="shared" si="63"/>
        <v>-7.4095191957894713E-3</v>
      </c>
      <c r="H494" s="1">
        <f t="shared" si="64"/>
        <v>-7.4095191957894713E-3</v>
      </c>
      <c r="O494" s="1">
        <f t="shared" ca="1" si="57"/>
        <v>-5.3686511609980286E-3</v>
      </c>
      <c r="Q494" s="88">
        <f t="shared" si="58"/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 t="shared" si="55"/>
        <v>52982.946122419664</v>
      </c>
      <c r="F495" s="1">
        <f t="shared" si="56"/>
        <v>52983</v>
      </c>
      <c r="G495" s="1">
        <f t="shared" si="63"/>
        <v>-6.2885713050491177E-3</v>
      </c>
      <c r="H495" s="1">
        <f t="shared" si="64"/>
        <v>-6.2885713050491177E-3</v>
      </c>
      <c r="O495" s="1">
        <f t="shared" ca="1" si="57"/>
        <v>-5.381988575989715E-3</v>
      </c>
      <c r="Q495" s="88">
        <f t="shared" si="58"/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 t="shared" si="55"/>
        <v>53085.9536446907</v>
      </c>
      <c r="F496" s="1">
        <f t="shared" si="56"/>
        <v>53086</v>
      </c>
      <c r="G496" s="1">
        <f t="shared" si="63"/>
        <v>-5.4105746021377854E-3</v>
      </c>
      <c r="H496" s="1">
        <f t="shared" si="64"/>
        <v>-5.4105746021377854E-3</v>
      </c>
      <c r="O496" s="1">
        <f t="shared" ca="1" si="57"/>
        <v>-5.3943647358468648E-3</v>
      </c>
      <c r="Q496" s="88">
        <f t="shared" si="58"/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 t="shared" si="55"/>
        <v>53144.94971874528</v>
      </c>
      <c r="F497" s="1">
        <f t="shared" si="56"/>
        <v>53145</v>
      </c>
      <c r="G497" s="1">
        <f t="shared" si="63"/>
        <v>-5.868809501407668E-3</v>
      </c>
      <c r="H497" s="1">
        <f t="shared" si="64"/>
        <v>-5.868809501407668E-3</v>
      </c>
      <c r="O497" s="1">
        <f t="shared" ca="1" si="57"/>
        <v>-5.401453992464068E-3</v>
      </c>
      <c r="Q497" s="88">
        <f t="shared" si="58"/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 t="shared" si="55"/>
        <v>53153.94563477164</v>
      </c>
      <c r="F498" s="1">
        <f t="shared" si="56"/>
        <v>53154</v>
      </c>
      <c r="G498" s="1">
        <f t="shared" si="63"/>
        <v>-6.34548939706292E-3</v>
      </c>
      <c r="H498" s="1">
        <f t="shared" si="64"/>
        <v>-6.34548939706292E-3</v>
      </c>
      <c r="O498" s="1">
        <f t="shared" ca="1" si="57"/>
        <v>-5.4025354044904203E-3</v>
      </c>
      <c r="Q498" s="88">
        <f t="shared" si="58"/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 t="shared" si="55"/>
        <v>53179.939548318194</v>
      </c>
      <c r="F499" s="1">
        <f t="shared" si="56"/>
        <v>53180</v>
      </c>
      <c r="G499" s="1">
        <f t="shared" si="63"/>
        <v>-7.0558980005444027E-3</v>
      </c>
      <c r="H499" s="1">
        <f t="shared" si="64"/>
        <v>-7.0558980005444027E-3</v>
      </c>
      <c r="O499" s="1">
        <f t="shared" ca="1" si="57"/>
        <v>-5.4056594836776623E-3</v>
      </c>
      <c r="Q499" s="88">
        <f t="shared" si="58"/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 t="shared" si="55"/>
        <v>53205.950596942901</v>
      </c>
      <c r="F500" s="1">
        <f t="shared" si="56"/>
        <v>53206</v>
      </c>
      <c r="G500" s="1">
        <f t="shared" si="63"/>
        <v>-5.7663065963424742E-3</v>
      </c>
      <c r="H500" s="1">
        <f t="shared" si="64"/>
        <v>-5.7663065963424742E-3</v>
      </c>
      <c r="O500" s="1">
        <f t="shared" ca="1" si="57"/>
        <v>-5.4087835628649043E-3</v>
      </c>
      <c r="Q500" s="88">
        <f t="shared" si="58"/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 t="shared" si="55"/>
        <v>53307.947149603351</v>
      </c>
      <c r="F501" s="1">
        <f t="shared" si="56"/>
        <v>53308</v>
      </c>
      <c r="G501" s="1">
        <f t="shared" si="63"/>
        <v>-6.1686788030783646E-3</v>
      </c>
      <c r="H501" s="1">
        <f t="shared" si="64"/>
        <v>-6.1686788030783646E-3</v>
      </c>
      <c r="O501" s="1">
        <f t="shared" ca="1" si="57"/>
        <v>-5.4210395658302376E-3</v>
      </c>
      <c r="Q501" s="88">
        <f t="shared" si="58"/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 t="shared" si="55"/>
        <v>53333.949630689014</v>
      </c>
      <c r="F502" s="1">
        <f t="shared" si="56"/>
        <v>53334</v>
      </c>
      <c r="G502" s="1">
        <f t="shared" si="63"/>
        <v>-5.8790873954421841E-3</v>
      </c>
      <c r="H502" s="1">
        <f t="shared" si="64"/>
        <v>-5.8790873954421841E-3</v>
      </c>
      <c r="O502" s="1">
        <f t="shared" ca="1" si="57"/>
        <v>-5.4241636450174796E-3</v>
      </c>
      <c r="Q502" s="88">
        <f t="shared" si="58"/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 t="shared" si="55"/>
        <v>53341.951712182861</v>
      </c>
      <c r="F503" s="1">
        <f t="shared" si="56"/>
        <v>53342</v>
      </c>
      <c r="G503" s="1">
        <f t="shared" si="63"/>
        <v>-5.6361362003372051E-3</v>
      </c>
      <c r="H503" s="1">
        <f t="shared" si="64"/>
        <v>-5.6361362003372051E-3</v>
      </c>
      <c r="O503" s="1">
        <f t="shared" ca="1" si="57"/>
        <v>-5.4251249001520153E-3</v>
      </c>
      <c r="Q503" s="88">
        <f t="shared" si="58"/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 t="shared" si="55"/>
        <v>53682.939767276213</v>
      </c>
      <c r="F504" s="1">
        <f t="shared" si="56"/>
        <v>53683</v>
      </c>
      <c r="G504" s="1">
        <f t="shared" si="63"/>
        <v>-7.0303413012879901E-3</v>
      </c>
      <c r="H504" s="1">
        <f t="shared" si="64"/>
        <v>-7.0303413012879901E-3</v>
      </c>
      <c r="O504" s="1">
        <f t="shared" ca="1" si="57"/>
        <v>-5.4660984002616103E-3</v>
      </c>
      <c r="Q504" s="88">
        <f t="shared" si="58"/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 t="shared" si="55"/>
        <v>53725.452752908815</v>
      </c>
      <c r="F505" s="1">
        <f t="shared" si="56"/>
        <v>53725.5</v>
      </c>
      <c r="G505" s="1">
        <f t="shared" si="63"/>
        <v>-5.5146630547824316E-3</v>
      </c>
      <c r="H505" s="34"/>
      <c r="J505" s="1">
        <f>+G505</f>
        <v>-5.5146630547824316E-3</v>
      </c>
      <c r="O505" s="1">
        <f t="shared" ca="1" si="57"/>
        <v>-5.4712050681638329E-3</v>
      </c>
      <c r="Q505" s="88">
        <f t="shared" si="58"/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 t="shared" si="55"/>
        <v>53725.950526928958</v>
      </c>
      <c r="F506" s="1">
        <f t="shared" si="56"/>
        <v>53726</v>
      </c>
      <c r="G506" s="1">
        <f t="shared" si="63"/>
        <v>-5.7744786026887596E-3</v>
      </c>
      <c r="H506" s="34"/>
      <c r="J506" s="1">
        <f>+G506</f>
        <v>-5.7744786026887596E-3</v>
      </c>
      <c r="O506" s="1">
        <f t="shared" ca="1" si="57"/>
        <v>-5.4712651466097412E-3</v>
      </c>
      <c r="Q506" s="88">
        <f t="shared" si="58"/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 t="shared" si="55"/>
        <v>53726.452584718652</v>
      </c>
      <c r="F507" s="1">
        <f t="shared" si="56"/>
        <v>53726.5</v>
      </c>
      <c r="G507" s="1">
        <f t="shared" si="63"/>
        <v>-5.5342941486742347E-3</v>
      </c>
      <c r="H507" s="34"/>
      <c r="J507" s="1">
        <f>+G507</f>
        <v>-5.5342941486742347E-3</v>
      </c>
      <c r="O507" s="1">
        <f t="shared" ca="1" si="57"/>
        <v>-5.4713252250556494E-3</v>
      </c>
      <c r="Q507" s="88">
        <f t="shared" si="58"/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 t="shared" si="55"/>
        <v>53726.951215492678</v>
      </c>
      <c r="F508" s="1">
        <f t="shared" si="56"/>
        <v>53727</v>
      </c>
      <c r="G508" s="1">
        <f t="shared" si="63"/>
        <v>-5.6941096991067752E-3</v>
      </c>
      <c r="H508" s="34"/>
      <c r="J508" s="1">
        <f>+G508</f>
        <v>-5.6941096991067752E-3</v>
      </c>
      <c r="O508" s="1">
        <f t="shared" ca="1" si="57"/>
        <v>-5.4713853035015577E-3</v>
      </c>
      <c r="Q508" s="88">
        <f t="shared" si="58"/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 t="shared" si="55"/>
        <v>53727.448989512755</v>
      </c>
      <c r="F509" s="1">
        <f t="shared" si="56"/>
        <v>53727.5</v>
      </c>
      <c r="G509" s="1">
        <f t="shared" si="63"/>
        <v>-5.9539252542890608E-3</v>
      </c>
      <c r="H509" s="34"/>
      <c r="J509" s="1">
        <f>+G509</f>
        <v>-5.9539252542890608E-3</v>
      </c>
      <c r="O509" s="1">
        <f t="shared" ca="1" si="57"/>
        <v>-5.4714453819474668E-3</v>
      </c>
      <c r="Q509" s="88">
        <f t="shared" si="58"/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 t="shared" si="55"/>
        <v>56075.95624074927</v>
      </c>
      <c r="F510" s="1">
        <f t="shared" si="56"/>
        <v>56076</v>
      </c>
      <c r="G510" s="1">
        <f t="shared" si="63"/>
        <v>-5.1075636001769453E-3</v>
      </c>
      <c r="H510" s="1">
        <f>+G510</f>
        <v>-5.1075636001769453E-3</v>
      </c>
      <c r="O510" s="1">
        <f t="shared" ca="1" si="57"/>
        <v>-5.7536338423796766E-3</v>
      </c>
      <c r="Q510" s="88">
        <f t="shared" si="58"/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 t="shared" si="55"/>
        <v>56741.947207884929</v>
      </c>
      <c r="F511" s="1">
        <f t="shared" si="56"/>
        <v>56742</v>
      </c>
      <c r="G511" s="1">
        <f t="shared" si="63"/>
        <v>-6.1618761974386871E-3</v>
      </c>
      <c r="H511" s="34"/>
      <c r="J511" s="1">
        <f>+G511</f>
        <v>-6.1618761974386871E-3</v>
      </c>
      <c r="O511" s="1">
        <f t="shared" ca="1" si="57"/>
        <v>-5.8336583323297941E-3</v>
      </c>
      <c r="Q511" s="88">
        <f t="shared" si="58"/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 t="shared" si="55"/>
        <v>56741.947807612611</v>
      </c>
      <c r="F512" s="1">
        <f t="shared" si="56"/>
        <v>56742</v>
      </c>
      <c r="G512" s="1">
        <f t="shared" si="63"/>
        <v>-6.0918762028450146E-3</v>
      </c>
      <c r="H512" s="34"/>
      <c r="J512" s="1">
        <f>+G512</f>
        <v>-6.0918762028450146E-3</v>
      </c>
      <c r="O512" s="1">
        <f t="shared" ca="1" si="57"/>
        <v>-5.8336583323297941E-3</v>
      </c>
      <c r="Q512" s="88">
        <f t="shared" si="58"/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 t="shared" si="55"/>
        <v>56741.949264094248</v>
      </c>
      <c r="F513" s="1">
        <f t="shared" si="56"/>
        <v>56742</v>
      </c>
      <c r="G513" s="1">
        <f t="shared" si="63"/>
        <v>-5.921876203501597E-3</v>
      </c>
      <c r="H513" s="34"/>
      <c r="J513" s="1">
        <f>+G513</f>
        <v>-5.921876203501597E-3</v>
      </c>
      <c r="O513" s="1">
        <f t="shared" ca="1" si="57"/>
        <v>-5.8336583323297941E-3</v>
      </c>
      <c r="Q513" s="88">
        <f t="shared" si="58"/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 t="shared" si="55"/>
        <v>57101.452970579143</v>
      </c>
      <c r="F514" s="1">
        <f t="shared" si="56"/>
        <v>57101.5</v>
      </c>
      <c r="G514" s="1">
        <f t="shared" si="63"/>
        <v>-5.4892566549824551E-3</v>
      </c>
      <c r="H514" s="34"/>
      <c r="K514" s="1">
        <f>+G514</f>
        <v>-5.4892566549824551E-3</v>
      </c>
      <c r="O514" s="1">
        <f t="shared" ca="1" si="57"/>
        <v>-5.8768547349380036E-3</v>
      </c>
      <c r="Q514" s="88">
        <f t="shared" si="58"/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 t="shared" si="55"/>
        <v>57340.944817293916</v>
      </c>
      <c r="F515" s="1">
        <f t="shared" si="56"/>
        <v>57341</v>
      </c>
      <c r="G515" s="1">
        <f t="shared" si="63"/>
        <v>-6.4409050974063575E-3</v>
      </c>
      <c r="H515" s="1">
        <f>+G515</f>
        <v>-6.4409050974063575E-3</v>
      </c>
      <c r="O515" s="1">
        <f t="shared" ca="1" si="57"/>
        <v>-5.9056323105281736E-3</v>
      </c>
      <c r="Q515" s="88">
        <f t="shared" si="58"/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 t="shared" si="55"/>
        <v>59262.943695167334</v>
      </c>
      <c r="F516" s="1">
        <f t="shared" si="56"/>
        <v>59263</v>
      </c>
      <c r="G516" s="1">
        <f t="shared" si="63"/>
        <v>-6.571879297553096E-3</v>
      </c>
      <c r="H516" s="34"/>
      <c r="I516" s="1">
        <f>+G516</f>
        <v>-6.571879297553096E-3</v>
      </c>
      <c r="O516" s="1">
        <f t="shared" ca="1" si="57"/>
        <v>-6.1365738566004358E-3</v>
      </c>
      <c r="Q516" s="88">
        <f t="shared" si="58"/>
        <v>37629.205000000002</v>
      </c>
    </row>
    <row r="517" spans="1:23">
      <c r="A517" s="33" t="s">
        <v>200</v>
      </c>
      <c r="B517" s="37" t="s">
        <v>170</v>
      </c>
      <c r="C517" s="36">
        <v>52724.390180000002</v>
      </c>
      <c r="D517" s="36">
        <v>3.6000000000000002E-4</v>
      </c>
      <c r="E517" s="1">
        <f t="shared" si="55"/>
        <v>59919.946971114121</v>
      </c>
      <c r="F517" s="1">
        <f t="shared" si="56"/>
        <v>59920</v>
      </c>
      <c r="G517" s="1">
        <f t="shared" si="63"/>
        <v>-6.1895120015833527E-3</v>
      </c>
      <c r="H517" s="34"/>
      <c r="J517" s="1">
        <f t="shared" ref="J517:J525" si="65">+G517</f>
        <v>-6.1895120015833527E-3</v>
      </c>
      <c r="O517" s="1">
        <f t="shared" ca="1" si="57"/>
        <v>-6.2155169345242001E-3</v>
      </c>
      <c r="Q517" s="88">
        <f t="shared" si="58"/>
        <v>37705.890180000002</v>
      </c>
    </row>
    <row r="518" spans="1:23">
      <c r="A518" s="33" t="s">
        <v>200</v>
      </c>
      <c r="B518" s="37" t="s">
        <v>170</v>
      </c>
      <c r="C518" s="36">
        <v>52724.390209999998</v>
      </c>
      <c r="D518" s="36">
        <v>4.2999999999999999E-4</v>
      </c>
      <c r="E518" s="1">
        <f t="shared" si="55"/>
        <v>59919.947228140249</v>
      </c>
      <c r="F518" s="1">
        <f t="shared" si="56"/>
        <v>59920</v>
      </c>
      <c r="G518" s="1">
        <f t="shared" si="63"/>
        <v>-6.1595120059791952E-3</v>
      </c>
      <c r="H518" s="34"/>
      <c r="J518" s="1">
        <f t="shared" si="65"/>
        <v>-6.1595120059791952E-3</v>
      </c>
      <c r="O518" s="1">
        <f t="shared" ca="1" si="57"/>
        <v>-6.2155169345242001E-3</v>
      </c>
      <c r="Q518" s="88">
        <f t="shared" si="58"/>
        <v>37705.890209999998</v>
      </c>
    </row>
    <row r="519" spans="1:23">
      <c r="A519" s="33" t="s">
        <v>200</v>
      </c>
      <c r="B519" s="37" t="s">
        <v>170</v>
      </c>
      <c r="C519" s="36">
        <v>52724.506829999998</v>
      </c>
      <c r="D519" s="36">
        <v>3.8000000000000002E-4</v>
      </c>
      <c r="E519" s="1">
        <f t="shared" si="55"/>
        <v>59920.946374546918</v>
      </c>
      <c r="F519" s="1">
        <f t="shared" si="56"/>
        <v>59921</v>
      </c>
      <c r="G519" s="1">
        <f t="shared" si="63"/>
        <v>-6.259143105125986E-3</v>
      </c>
      <c r="H519" s="34"/>
      <c r="J519" s="1">
        <f t="shared" si="65"/>
        <v>-6.259143105125986E-3</v>
      </c>
      <c r="O519" s="1">
        <f t="shared" ca="1" si="57"/>
        <v>-6.2156370914160175E-3</v>
      </c>
      <c r="Q519" s="88">
        <f t="shared" si="58"/>
        <v>37706.006829999998</v>
      </c>
    </row>
    <row r="520" spans="1:23">
      <c r="A520" s="33" t="s">
        <v>200</v>
      </c>
      <c r="B520" s="37" t="s">
        <v>170</v>
      </c>
      <c r="C520" s="36">
        <v>52724.506959999999</v>
      </c>
      <c r="D520" s="36">
        <v>4.0000000000000002E-4</v>
      </c>
      <c r="E520" s="1">
        <f t="shared" si="55"/>
        <v>59920.947488327001</v>
      </c>
      <c r="F520" s="1">
        <f t="shared" si="56"/>
        <v>59921</v>
      </c>
      <c r="G520" s="1">
        <f t="shared" si="63"/>
        <v>-6.1291431047720835E-3</v>
      </c>
      <c r="H520" s="34"/>
      <c r="J520" s="1">
        <f t="shared" si="65"/>
        <v>-6.1291431047720835E-3</v>
      </c>
      <c r="O520" s="1">
        <f t="shared" ca="1" si="57"/>
        <v>-6.2156370914160175E-3</v>
      </c>
      <c r="Q520" s="88">
        <f t="shared" si="58"/>
        <v>37706.006959999999</v>
      </c>
    </row>
    <row r="521" spans="1:23">
      <c r="A521" s="33" t="s">
        <v>200</v>
      </c>
      <c r="B521" s="37" t="s">
        <v>170</v>
      </c>
      <c r="C521" s="36">
        <v>52759.406199999998</v>
      </c>
      <c r="D521" s="36">
        <v>4.8000000000000001E-4</v>
      </c>
      <c r="E521" s="1">
        <f t="shared" si="55"/>
        <v>60219.948090634411</v>
      </c>
      <c r="F521" s="1">
        <f t="shared" si="56"/>
        <v>60220</v>
      </c>
      <c r="G521" s="1">
        <f t="shared" si="63"/>
        <v>-6.0588420019485056E-3</v>
      </c>
      <c r="H521" s="34"/>
      <c r="J521" s="1">
        <f t="shared" si="65"/>
        <v>-6.0588420019485056E-3</v>
      </c>
      <c r="O521" s="1">
        <f t="shared" ca="1" si="57"/>
        <v>-6.2515640020692981E-3</v>
      </c>
      <c r="Q521" s="88">
        <f t="shared" si="58"/>
        <v>37740.906199999998</v>
      </c>
    </row>
    <row r="522" spans="1:23">
      <c r="A522" s="33" t="s">
        <v>200</v>
      </c>
      <c r="B522" s="37" t="s">
        <v>170</v>
      </c>
      <c r="C522" s="36">
        <v>52759.406340000001</v>
      </c>
      <c r="D522" s="36">
        <v>5.6999999999999998E-4</v>
      </c>
      <c r="E522" s="1">
        <f t="shared" si="55"/>
        <v>60219.949290089913</v>
      </c>
      <c r="F522" s="1">
        <f t="shared" si="56"/>
        <v>60220</v>
      </c>
      <c r="G522" s="1">
        <f t="shared" si="63"/>
        <v>-5.9188419982092455E-3</v>
      </c>
      <c r="H522" s="34"/>
      <c r="J522" s="1">
        <f t="shared" si="65"/>
        <v>-5.9188419982092455E-3</v>
      </c>
      <c r="O522" s="1">
        <f t="shared" ca="1" si="57"/>
        <v>-6.2515640020692981E-3</v>
      </c>
      <c r="Q522" s="88">
        <f t="shared" si="58"/>
        <v>37740.906340000001</v>
      </c>
    </row>
    <row r="523" spans="1:23">
      <c r="A523" s="46" t="s">
        <v>208</v>
      </c>
      <c r="B523" s="47"/>
      <c r="C523" s="36">
        <v>52764.424899999998</v>
      </c>
      <c r="D523" s="36"/>
      <c r="E523" s="1">
        <f t="shared" si="55"/>
        <v>60262.945998978554</v>
      </c>
      <c r="F523" s="1">
        <f t="shared" si="56"/>
        <v>60263</v>
      </c>
      <c r="G523" s="1">
        <f t="shared" si="63"/>
        <v>-6.302979301835876E-3</v>
      </c>
      <c r="H523" s="34"/>
      <c r="J523" s="1">
        <f t="shared" si="65"/>
        <v>-6.302979301835876E-3</v>
      </c>
      <c r="O523" s="1">
        <f t="shared" ca="1" si="57"/>
        <v>-6.256730748417429E-3</v>
      </c>
      <c r="Q523" s="88">
        <f t="shared" si="58"/>
        <v>37745.924899999998</v>
      </c>
    </row>
    <row r="524" spans="1:23">
      <c r="A524" s="33" t="s">
        <v>209</v>
      </c>
      <c r="B524" s="42"/>
      <c r="C524" s="36">
        <v>52764.483999999997</v>
      </c>
      <c r="D524" s="36">
        <v>1E-4</v>
      </c>
      <c r="E524" s="1">
        <f t="shared" si="55"/>
        <v>60263.45234053774</v>
      </c>
      <c r="F524" s="1">
        <f t="shared" si="56"/>
        <v>60263.5</v>
      </c>
      <c r="G524" s="1">
        <f t="shared" ref="G524:G555" si="66">+C524-(C$7+F524*C$8)</f>
        <v>-5.5627948531764559E-3</v>
      </c>
      <c r="H524" s="34"/>
      <c r="J524" s="1">
        <f t="shared" si="65"/>
        <v>-5.5627948531764559E-3</v>
      </c>
      <c r="O524" s="1">
        <f t="shared" ca="1" si="57"/>
        <v>-6.2567908268633381E-3</v>
      </c>
      <c r="Q524" s="88">
        <f t="shared" si="58"/>
        <v>37745.983999999997</v>
      </c>
    </row>
    <row r="525" spans="1:23">
      <c r="A525" s="33" t="s">
        <v>209</v>
      </c>
      <c r="B525" s="37"/>
      <c r="C525" s="36">
        <v>52764.541899999997</v>
      </c>
      <c r="D525" s="36">
        <v>2.0000000000000001E-4</v>
      </c>
      <c r="E525" s="1">
        <f t="shared" si="55"/>
        <v>60263.948401050046</v>
      </c>
      <c r="F525" s="1">
        <f t="shared" si="56"/>
        <v>60264</v>
      </c>
      <c r="G525" s="1">
        <f t="shared" si="66"/>
        <v>-6.0226104033063166E-3</v>
      </c>
      <c r="H525" s="34"/>
      <c r="J525" s="1">
        <f t="shared" si="65"/>
        <v>-6.0226104033063166E-3</v>
      </c>
      <c r="O525" s="1">
        <f t="shared" ca="1" si="57"/>
        <v>-6.2568509053092464E-3</v>
      </c>
      <c r="Q525" s="88">
        <f t="shared" si="58"/>
        <v>37746.041899999997</v>
      </c>
    </row>
    <row r="526" spans="1:23">
      <c r="A526" s="38" t="s">
        <v>210</v>
      </c>
      <c r="B526" s="37" t="s">
        <v>168</v>
      </c>
      <c r="C526" s="38">
        <v>52983.6829</v>
      </c>
      <c r="D526" s="38">
        <v>2.9999999999999997E-4</v>
      </c>
      <c r="E526" s="1">
        <f t="shared" si="55"/>
        <v>62141.447480979914</v>
      </c>
      <c r="F526" s="1">
        <f t="shared" si="56"/>
        <v>62141.5</v>
      </c>
      <c r="G526" s="1">
        <f t="shared" si="66"/>
        <v>-6.1300006491364911E-3</v>
      </c>
      <c r="H526" s="34"/>
      <c r="K526" s="1">
        <f t="shared" ref="K526:K537" si="67">+G526</f>
        <v>-6.1300006491364911E-3</v>
      </c>
      <c r="O526" s="1">
        <f t="shared" ca="1" si="57"/>
        <v>-6.482445469695652E-3</v>
      </c>
      <c r="Q526" s="88">
        <f t="shared" si="58"/>
        <v>37965.1829</v>
      </c>
    </row>
    <row r="527" spans="1:23">
      <c r="A527" s="40" t="s">
        <v>211</v>
      </c>
      <c r="B527" s="48" t="s">
        <v>170</v>
      </c>
      <c r="C527" s="36">
        <v>52997.63</v>
      </c>
      <c r="D527" s="36">
        <v>1E-3</v>
      </c>
      <c r="E527" s="1">
        <f t="shared" si="55"/>
        <v>62260.9398051807</v>
      </c>
      <c r="F527" s="1">
        <f t="shared" si="56"/>
        <v>62261</v>
      </c>
      <c r="G527" s="1">
        <f t="shared" si="66"/>
        <v>-7.0259171043289825E-3</v>
      </c>
      <c r="H527" s="34"/>
      <c r="K527" s="1">
        <f t="shared" si="67"/>
        <v>-7.0259171043289825E-3</v>
      </c>
      <c r="O527" s="1">
        <f t="shared" ca="1" si="57"/>
        <v>-6.4968042182677824E-3</v>
      </c>
      <c r="Q527" s="88">
        <f t="shared" si="58"/>
        <v>37979.129999999997</v>
      </c>
    </row>
    <row r="528" spans="1:23">
      <c r="A528" s="40" t="s">
        <v>212</v>
      </c>
      <c r="B528" s="44" t="s">
        <v>170</v>
      </c>
      <c r="C528" s="36">
        <v>53112.716200000003</v>
      </c>
      <c r="D528" s="36">
        <v>1E-4</v>
      </c>
      <c r="E528" s="1">
        <f t="shared" si="55"/>
        <v>63246.945320408937</v>
      </c>
      <c r="F528" s="1">
        <f t="shared" si="56"/>
        <v>63247</v>
      </c>
      <c r="G528" s="1">
        <f t="shared" si="66"/>
        <v>-6.382181694789324E-3</v>
      </c>
      <c r="H528" s="34"/>
      <c r="K528" s="1">
        <f t="shared" si="67"/>
        <v>-6.382181694789324E-3</v>
      </c>
      <c r="O528" s="1">
        <f t="shared" ca="1" si="57"/>
        <v>-6.615278913599339E-3</v>
      </c>
      <c r="Q528" s="88">
        <f t="shared" si="58"/>
        <v>38094.216200000003</v>
      </c>
    </row>
    <row r="529" spans="1:23">
      <c r="A529" s="40" t="s">
        <v>212</v>
      </c>
      <c r="B529" s="44" t="s">
        <v>170</v>
      </c>
      <c r="C529" s="36">
        <v>53112.7745</v>
      </c>
      <c r="D529" s="36">
        <v>2.0000000000000001E-4</v>
      </c>
      <c r="E529" s="1">
        <f t="shared" si="55"/>
        <v>63247.444807936852</v>
      </c>
      <c r="F529" s="1">
        <f t="shared" si="56"/>
        <v>63247.5</v>
      </c>
      <c r="G529" s="1">
        <f t="shared" si="66"/>
        <v>-6.4419972477480769E-3</v>
      </c>
      <c r="H529" s="34"/>
      <c r="K529" s="1">
        <f t="shared" si="67"/>
        <v>-6.4419972477480769E-3</v>
      </c>
      <c r="O529" s="1">
        <f t="shared" ca="1" si="57"/>
        <v>-6.6153389920452473E-3</v>
      </c>
      <c r="Q529" s="88">
        <f t="shared" si="58"/>
        <v>38094.2745</v>
      </c>
    </row>
    <row r="530" spans="1:23">
      <c r="A530" s="40" t="s">
        <v>212</v>
      </c>
      <c r="B530" s="44" t="s">
        <v>170</v>
      </c>
      <c r="C530" s="36">
        <v>53112.832900000001</v>
      </c>
      <c r="D530" s="36">
        <v>2.0000000000000001E-4</v>
      </c>
      <c r="E530" s="1">
        <f t="shared" si="55"/>
        <v>63247.945152218708</v>
      </c>
      <c r="F530" s="1">
        <f t="shared" si="56"/>
        <v>63248</v>
      </c>
      <c r="G530" s="1">
        <f t="shared" si="66"/>
        <v>-6.4018127959570847E-3</v>
      </c>
      <c r="H530" s="34"/>
      <c r="K530" s="1">
        <f t="shared" si="67"/>
        <v>-6.4018127959570847E-3</v>
      </c>
      <c r="O530" s="1">
        <f t="shared" ca="1" si="57"/>
        <v>-6.6153990704911556E-3</v>
      </c>
      <c r="Q530" s="88">
        <f t="shared" si="58"/>
        <v>38094.332900000001</v>
      </c>
    </row>
    <row r="531" spans="1:23">
      <c r="A531" s="40" t="s">
        <v>210</v>
      </c>
      <c r="B531" s="48" t="s">
        <v>168</v>
      </c>
      <c r="C531" s="40">
        <v>53360.686900000001</v>
      </c>
      <c r="D531" s="40">
        <v>1E-4</v>
      </c>
      <c r="E531" s="1">
        <f t="shared" si="55"/>
        <v>65371.443981542885</v>
      </c>
      <c r="F531" s="1">
        <f t="shared" si="56"/>
        <v>65371.5</v>
      </c>
      <c r="G531" s="1">
        <f t="shared" si="66"/>
        <v>-6.5384536501369439E-3</v>
      </c>
      <c r="H531" s="34"/>
      <c r="K531" s="1">
        <f t="shared" si="67"/>
        <v>-6.5384536501369439E-3</v>
      </c>
      <c r="O531" s="1">
        <f t="shared" ca="1" si="57"/>
        <v>-6.8705522302645421E-3</v>
      </c>
      <c r="Q531" s="88">
        <f t="shared" si="58"/>
        <v>38342.186900000001</v>
      </c>
    </row>
    <row r="532" spans="1:23">
      <c r="A532" s="40" t="s">
        <v>210</v>
      </c>
      <c r="B532" s="48" t="s">
        <v>170</v>
      </c>
      <c r="C532" s="40">
        <v>53360.745300000002</v>
      </c>
      <c r="D532" s="40">
        <v>1E-4</v>
      </c>
      <c r="E532" s="1">
        <f t="shared" si="55"/>
        <v>65371.944325824741</v>
      </c>
      <c r="F532" s="1">
        <f t="shared" si="56"/>
        <v>65372</v>
      </c>
      <c r="G532" s="1">
        <f t="shared" si="66"/>
        <v>-6.4982691983459517E-3</v>
      </c>
      <c r="H532" s="34"/>
      <c r="K532" s="1">
        <f t="shared" si="67"/>
        <v>-6.4982691983459517E-3</v>
      </c>
      <c r="O532" s="1">
        <f t="shared" ca="1" si="57"/>
        <v>-6.8706123087104495E-3</v>
      </c>
      <c r="Q532" s="88">
        <f t="shared" si="58"/>
        <v>38342.245300000002</v>
      </c>
    </row>
    <row r="533" spans="1:23">
      <c r="A533" s="40" t="s">
        <v>213</v>
      </c>
      <c r="B533" s="48" t="s">
        <v>170</v>
      </c>
      <c r="C533" s="40">
        <v>53370.665999999997</v>
      </c>
      <c r="D533" s="40">
        <v>1E-3</v>
      </c>
      <c r="E533" s="1">
        <f t="shared" ref="E533:E596" si="68">+(C533-C$7)/C$8</f>
        <v>65456.940310703205</v>
      </c>
      <c r="F533" s="1">
        <f t="shared" ref="F533:F596" si="69">ROUND(2*E533,0)/2</f>
        <v>65457</v>
      </c>
      <c r="G533" s="1">
        <f t="shared" si="66"/>
        <v>-6.9669127042288892E-3</v>
      </c>
      <c r="H533" s="34"/>
      <c r="K533" s="1">
        <f t="shared" si="67"/>
        <v>-6.9669127042288892E-3</v>
      </c>
      <c r="O533" s="1">
        <f t="shared" ref="O533:O596" ca="1" si="70">+C$11+C$12*F533</f>
        <v>-6.8808256445148947E-3</v>
      </c>
      <c r="Q533" s="88">
        <f t="shared" ref="Q533:Q596" si="71">+C533-15018.5</f>
        <v>38352.165999999997</v>
      </c>
    </row>
    <row r="534" spans="1:23">
      <c r="A534" s="36" t="s">
        <v>214</v>
      </c>
      <c r="B534" s="37" t="s">
        <v>170</v>
      </c>
      <c r="C534" s="38">
        <v>53410.701399999998</v>
      </c>
      <c r="D534" s="38">
        <v>0</v>
      </c>
      <c r="E534" s="1">
        <f t="shared" si="68"/>
        <v>65799.94516449426</v>
      </c>
      <c r="F534" s="1">
        <f t="shared" si="69"/>
        <v>65800</v>
      </c>
      <c r="G534" s="1">
        <f t="shared" si="66"/>
        <v>-6.4003799998317845E-3</v>
      </c>
      <c r="H534" s="34"/>
      <c r="K534" s="1">
        <f t="shared" si="67"/>
        <v>-6.4003799998317845E-3</v>
      </c>
      <c r="O534" s="1">
        <f t="shared" ca="1" si="70"/>
        <v>-6.9220394584081236E-3</v>
      </c>
      <c r="Q534" s="88">
        <f t="shared" si="71"/>
        <v>38392.201399999998</v>
      </c>
    </row>
    <row r="535" spans="1:23">
      <c r="A535" s="29" t="s">
        <v>215</v>
      </c>
      <c r="B535" s="30" t="s">
        <v>170</v>
      </c>
      <c r="C535" s="31">
        <v>53444.083100000003</v>
      </c>
      <c r="D535" s="32"/>
      <c r="E535" s="33">
        <f t="shared" si="68"/>
        <v>66085.944183557338</v>
      </c>
      <c r="F535" s="1">
        <f t="shared" si="69"/>
        <v>66086</v>
      </c>
      <c r="G535" s="1">
        <f t="shared" si="66"/>
        <v>-6.5148745925398543E-3</v>
      </c>
      <c r="H535" s="34"/>
      <c r="K535" s="1">
        <f t="shared" si="67"/>
        <v>-6.5148745925398543E-3</v>
      </c>
      <c r="O535" s="1">
        <f t="shared" ca="1" si="70"/>
        <v>-6.956404329467784E-3</v>
      </c>
      <c r="Q535" s="88">
        <f t="shared" si="71"/>
        <v>38425.583100000003</v>
      </c>
      <c r="W535" s="2"/>
    </row>
    <row r="536" spans="1:23">
      <c r="A536" s="29" t="s">
        <v>215</v>
      </c>
      <c r="B536" s="30" t="s">
        <v>170</v>
      </c>
      <c r="C536" s="31">
        <v>53444.199800000002</v>
      </c>
      <c r="D536" s="32"/>
      <c r="E536" s="33">
        <f t="shared" si="68"/>
        <v>66086.944015367117</v>
      </c>
      <c r="F536" s="1">
        <f t="shared" si="69"/>
        <v>66087</v>
      </c>
      <c r="G536" s="1">
        <f t="shared" si="66"/>
        <v>-6.5345057009835728E-3</v>
      </c>
      <c r="H536" s="34"/>
      <c r="K536" s="1">
        <f t="shared" si="67"/>
        <v>-6.5345057009835728E-3</v>
      </c>
      <c r="O536" s="1">
        <f t="shared" ca="1" si="70"/>
        <v>-6.9565244863596006E-3</v>
      </c>
      <c r="Q536" s="88">
        <f t="shared" si="71"/>
        <v>38425.699800000002</v>
      </c>
      <c r="W536" s="2"/>
    </row>
    <row r="537" spans="1:23">
      <c r="A537" s="29" t="s">
        <v>215</v>
      </c>
      <c r="B537" s="30" t="s">
        <v>168</v>
      </c>
      <c r="C537" s="31">
        <v>53449.277000000002</v>
      </c>
      <c r="D537" s="32"/>
      <c r="E537" s="33">
        <f t="shared" si="68"/>
        <v>66130.443124747006</v>
      </c>
      <c r="F537" s="1">
        <f t="shared" si="69"/>
        <v>66130.5</v>
      </c>
      <c r="G537" s="1">
        <f t="shared" si="66"/>
        <v>-6.6384585516061634E-3</v>
      </c>
      <c r="H537" s="34"/>
      <c r="K537" s="1">
        <f t="shared" si="67"/>
        <v>-6.6384585516061634E-3</v>
      </c>
      <c r="O537" s="1">
        <f t="shared" ca="1" si="70"/>
        <v>-6.9617513111536397E-3</v>
      </c>
      <c r="Q537" s="88">
        <f t="shared" si="71"/>
        <v>38430.777000000002</v>
      </c>
      <c r="W537" s="2"/>
    </row>
    <row r="538" spans="1:23">
      <c r="A538" s="46" t="s">
        <v>216</v>
      </c>
      <c r="B538" s="37"/>
      <c r="C538" s="36">
        <v>53491.354500000001</v>
      </c>
      <c r="D538" s="36">
        <v>5.0000000000000001E-4</v>
      </c>
      <c r="E538" s="1">
        <f t="shared" si="68"/>
        <v>66490.943750078397</v>
      </c>
      <c r="F538" s="1">
        <f t="shared" si="69"/>
        <v>66491</v>
      </c>
      <c r="G538" s="1">
        <f t="shared" si="66"/>
        <v>-6.5654700956656598E-3</v>
      </c>
      <c r="H538" s="34"/>
      <c r="J538" s="1">
        <f>+G538</f>
        <v>-6.5654700956656598E-3</v>
      </c>
      <c r="O538" s="1">
        <f t="shared" ca="1" si="70"/>
        <v>-7.0050678706536657E-3</v>
      </c>
      <c r="Q538" s="88">
        <f t="shared" si="71"/>
        <v>38472.854500000001</v>
      </c>
    </row>
    <row r="539" spans="1:23">
      <c r="A539" s="45" t="s">
        <v>217</v>
      </c>
      <c r="B539" s="42" t="s">
        <v>168</v>
      </c>
      <c r="C539" s="36">
        <v>53548.371599999999</v>
      </c>
      <c r="D539" s="36">
        <v>1E-3</v>
      </c>
      <c r="E539" s="1">
        <f t="shared" si="68"/>
        <v>66979.439982140233</v>
      </c>
      <c r="F539" s="1">
        <f t="shared" si="69"/>
        <v>66979.5</v>
      </c>
      <c r="G539" s="1">
        <f t="shared" si="66"/>
        <v>-7.0052624505478889E-3</v>
      </c>
      <c r="H539" s="34"/>
      <c r="K539" s="1">
        <f>+G539</f>
        <v>-7.0052624505478889E-3</v>
      </c>
      <c r="O539" s="1">
        <f t="shared" ca="1" si="70"/>
        <v>-7.063764512306267E-3</v>
      </c>
      <c r="Q539" s="88">
        <f t="shared" si="71"/>
        <v>38529.871599999999</v>
      </c>
    </row>
    <row r="540" spans="1:23">
      <c r="A540" s="45" t="s">
        <v>217</v>
      </c>
      <c r="B540" s="42" t="s">
        <v>170</v>
      </c>
      <c r="C540" s="36">
        <v>53548.430800000002</v>
      </c>
      <c r="D540" s="36">
        <v>4.0000000000000002E-4</v>
      </c>
      <c r="E540" s="1">
        <f t="shared" si="68"/>
        <v>66979.947180453368</v>
      </c>
      <c r="F540" s="1">
        <f t="shared" si="69"/>
        <v>66980</v>
      </c>
      <c r="G540" s="1">
        <f t="shared" si="66"/>
        <v>-6.1650779971387237E-3</v>
      </c>
      <c r="H540" s="34"/>
      <c r="K540" s="1">
        <f>+G540</f>
        <v>-6.1650779971387237E-3</v>
      </c>
      <c r="O540" s="1">
        <f t="shared" ca="1" si="70"/>
        <v>-7.0638245907521761E-3</v>
      </c>
      <c r="Q540" s="88">
        <f t="shared" si="71"/>
        <v>38529.930800000002</v>
      </c>
    </row>
    <row r="541" spans="1:23">
      <c r="A541" s="45" t="s">
        <v>218</v>
      </c>
      <c r="B541" s="42" t="s">
        <v>168</v>
      </c>
      <c r="C541" s="36">
        <v>53555.375</v>
      </c>
      <c r="D541" s="36">
        <v>4.0000000000000002E-4</v>
      </c>
      <c r="E541" s="1">
        <f t="shared" si="68"/>
        <v>67039.441885281965</v>
      </c>
      <c r="F541" s="1">
        <f t="shared" si="69"/>
        <v>67039.5</v>
      </c>
      <c r="G541" s="1">
        <f t="shared" si="66"/>
        <v>-6.7831284468411468E-3</v>
      </c>
      <c r="H541" s="34"/>
      <c r="J541" s="1">
        <f>+G541</f>
        <v>-6.7831284468411468E-3</v>
      </c>
      <c r="O541" s="1">
        <f t="shared" ca="1" si="70"/>
        <v>-7.0709739258152868E-3</v>
      </c>
      <c r="Q541" s="88">
        <f t="shared" si="71"/>
        <v>38536.875</v>
      </c>
    </row>
    <row r="542" spans="1:23">
      <c r="A542" s="46" t="s">
        <v>219</v>
      </c>
      <c r="B542" s="37" t="s">
        <v>170</v>
      </c>
      <c r="C542" s="36">
        <v>53731.9133</v>
      </c>
      <c r="D542" s="36">
        <v>1E-3</v>
      </c>
      <c r="E542" s="1">
        <f t="shared" si="68"/>
        <v>68551.940668359428</v>
      </c>
      <c r="F542" s="1">
        <f t="shared" si="69"/>
        <v>68552</v>
      </c>
      <c r="G542" s="1">
        <f t="shared" si="66"/>
        <v>-6.925167195731774E-3</v>
      </c>
      <c r="H542" s="34"/>
      <c r="K542" s="1">
        <f t="shared" ref="K542:K587" si="72">+G542</f>
        <v>-6.925167195731774E-3</v>
      </c>
      <c r="O542" s="1">
        <f t="shared" ca="1" si="70"/>
        <v>-7.2527112246884903E-3</v>
      </c>
      <c r="Q542" s="88">
        <f t="shared" si="71"/>
        <v>38713.4133</v>
      </c>
    </row>
    <row r="543" spans="1:23">
      <c r="A543" s="38" t="s">
        <v>220</v>
      </c>
      <c r="B543" s="37" t="s">
        <v>170</v>
      </c>
      <c r="C543" s="38">
        <v>53773.932399999998</v>
      </c>
      <c r="D543" s="38">
        <v>1E-4</v>
      </c>
      <c r="E543" s="1">
        <f t="shared" si="68"/>
        <v>68911.940949408963</v>
      </c>
      <c r="F543" s="1">
        <f t="shared" si="69"/>
        <v>68912</v>
      </c>
      <c r="G543" s="1">
        <f t="shared" si="66"/>
        <v>-6.8923631988582201E-3</v>
      </c>
      <c r="H543" s="34"/>
      <c r="K543" s="1">
        <f t="shared" si="72"/>
        <v>-6.8923631988582201E-3</v>
      </c>
      <c r="O543" s="1">
        <f t="shared" ca="1" si="70"/>
        <v>-7.2959677057426089E-3</v>
      </c>
      <c r="Q543" s="88">
        <f t="shared" si="71"/>
        <v>38755.432399999998</v>
      </c>
    </row>
    <row r="544" spans="1:23">
      <c r="A544" s="29" t="s">
        <v>221</v>
      </c>
      <c r="B544" s="30" t="s">
        <v>170</v>
      </c>
      <c r="C544" s="31">
        <v>53829.023800000003</v>
      </c>
      <c r="D544" s="32"/>
      <c r="E544" s="33">
        <f t="shared" si="68"/>
        <v>69383.938671478565</v>
      </c>
      <c r="F544" s="1">
        <f t="shared" si="69"/>
        <v>69384</v>
      </c>
      <c r="G544" s="1">
        <f t="shared" si="66"/>
        <v>-7.1582423988729715E-3</v>
      </c>
      <c r="H544" s="34"/>
      <c r="K544" s="1">
        <f t="shared" si="72"/>
        <v>-7.1582423988729715E-3</v>
      </c>
      <c r="O544" s="1">
        <f t="shared" ca="1" si="70"/>
        <v>-7.3526817586802296E-3</v>
      </c>
      <c r="Q544" s="88">
        <f t="shared" si="71"/>
        <v>38810.523800000003</v>
      </c>
      <c r="W544" s="2"/>
    </row>
    <row r="545" spans="1:23">
      <c r="A545" s="29" t="s">
        <v>221</v>
      </c>
      <c r="B545" s="30" t="s">
        <v>168</v>
      </c>
      <c r="C545" s="31">
        <v>53829.082399999999</v>
      </c>
      <c r="D545" s="32"/>
      <c r="E545" s="33">
        <f t="shared" si="68"/>
        <v>69384.440729268201</v>
      </c>
      <c r="F545" s="1">
        <f t="shared" si="69"/>
        <v>69384.5</v>
      </c>
      <c r="G545" s="1">
        <f t="shared" si="66"/>
        <v>-6.9180579521344043E-3</v>
      </c>
      <c r="H545" s="34"/>
      <c r="K545" s="1">
        <f t="shared" si="72"/>
        <v>-6.9180579521344043E-3</v>
      </c>
      <c r="O545" s="1">
        <f t="shared" ca="1" si="70"/>
        <v>-7.352741837126137E-3</v>
      </c>
      <c r="Q545" s="88">
        <f t="shared" si="71"/>
        <v>38810.582399999999</v>
      </c>
      <c r="W545" s="2"/>
    </row>
    <row r="546" spans="1:23">
      <c r="A546" s="29" t="s">
        <v>221</v>
      </c>
      <c r="B546" s="30" t="s">
        <v>170</v>
      </c>
      <c r="C546" s="31">
        <v>53829.140700000004</v>
      </c>
      <c r="D546" s="32"/>
      <c r="E546" s="33">
        <f t="shared" si="68"/>
        <v>69384.940216796182</v>
      </c>
      <c r="F546" s="1">
        <f t="shared" si="69"/>
        <v>69385</v>
      </c>
      <c r="G546" s="1">
        <f t="shared" si="66"/>
        <v>-6.9778734978171997E-3</v>
      </c>
      <c r="H546" s="34"/>
      <c r="K546" s="1">
        <f t="shared" si="72"/>
        <v>-6.9778734978171997E-3</v>
      </c>
      <c r="O546" s="1">
        <f t="shared" ca="1" si="70"/>
        <v>-7.3528019155720461E-3</v>
      </c>
      <c r="Q546" s="88">
        <f t="shared" si="71"/>
        <v>38810.640700000004</v>
      </c>
      <c r="W546" s="2"/>
    </row>
    <row r="547" spans="1:23">
      <c r="A547" s="38" t="s">
        <v>220</v>
      </c>
      <c r="B547" s="37" t="s">
        <v>170</v>
      </c>
      <c r="C547" s="38">
        <v>53861.588600000003</v>
      </c>
      <c r="D547" s="38">
        <v>1E-4</v>
      </c>
      <c r="E547" s="1">
        <f t="shared" si="68"/>
        <v>69662.938867873119</v>
      </c>
      <c r="F547" s="1">
        <f t="shared" si="69"/>
        <v>69663</v>
      </c>
      <c r="G547" s="1">
        <f t="shared" si="66"/>
        <v>-7.1353192979586311E-3</v>
      </c>
      <c r="H547" s="34"/>
      <c r="K547" s="1">
        <f t="shared" si="72"/>
        <v>-7.1353192979586311E-3</v>
      </c>
      <c r="O547" s="1">
        <f t="shared" ca="1" si="70"/>
        <v>-7.3862055314971708E-3</v>
      </c>
      <c r="Q547" s="88">
        <f t="shared" si="71"/>
        <v>38843.088600000003</v>
      </c>
    </row>
    <row r="548" spans="1:23">
      <c r="A548" s="29" t="s">
        <v>222</v>
      </c>
      <c r="B548" s="30" t="s">
        <v>170</v>
      </c>
      <c r="C548" s="31">
        <v>54105.182200000003</v>
      </c>
      <c r="D548" s="32"/>
      <c r="E548" s="33">
        <f t="shared" si="68"/>
        <v>71749.936553731983</v>
      </c>
      <c r="F548" s="1">
        <f t="shared" si="69"/>
        <v>71750</v>
      </c>
      <c r="G548" s="1">
        <f t="shared" si="66"/>
        <v>-7.4054249926120974E-3</v>
      </c>
      <c r="H548" s="34"/>
      <c r="K548" s="1">
        <f t="shared" si="72"/>
        <v>-7.4054249926120974E-3</v>
      </c>
      <c r="O548" s="1">
        <f t="shared" ca="1" si="70"/>
        <v>-7.6369729647192373E-3</v>
      </c>
      <c r="Q548" s="88">
        <f t="shared" si="71"/>
        <v>39086.682200000003</v>
      </c>
      <c r="W548" s="2"/>
    </row>
    <row r="549" spans="1:23">
      <c r="A549" s="29" t="s">
        <v>222</v>
      </c>
      <c r="B549" s="30" t="s">
        <v>170</v>
      </c>
      <c r="C549" s="31">
        <v>54108.216899999999</v>
      </c>
      <c r="D549" s="32"/>
      <c r="E549" s="33">
        <f t="shared" si="68"/>
        <v>71775.936464555867</v>
      </c>
      <c r="F549" s="1">
        <f t="shared" si="69"/>
        <v>71776</v>
      </c>
      <c r="G549" s="1">
        <f t="shared" si="66"/>
        <v>-7.4158335992251523E-3</v>
      </c>
      <c r="H549" s="34"/>
      <c r="K549" s="1">
        <f t="shared" si="72"/>
        <v>-7.4158335992251523E-3</v>
      </c>
      <c r="O549" s="1">
        <f t="shared" ca="1" si="70"/>
        <v>-7.6400970439064776E-3</v>
      </c>
      <c r="Q549" s="88">
        <f t="shared" si="71"/>
        <v>39089.716899999999</v>
      </c>
      <c r="W549" s="2"/>
    </row>
    <row r="550" spans="1:23">
      <c r="A550" s="29" t="s">
        <v>222</v>
      </c>
      <c r="B550" s="30" t="s">
        <v>170</v>
      </c>
      <c r="C550" s="31">
        <v>54108.216899999999</v>
      </c>
      <c r="D550" s="32"/>
      <c r="E550" s="33">
        <f t="shared" si="68"/>
        <v>71775.936464555867</v>
      </c>
      <c r="F550" s="1">
        <f t="shared" si="69"/>
        <v>71776</v>
      </c>
      <c r="G550" s="1">
        <f t="shared" si="66"/>
        <v>-7.4158335992251523E-3</v>
      </c>
      <c r="H550" s="34"/>
      <c r="K550" s="1">
        <f t="shared" si="72"/>
        <v>-7.4158335992251523E-3</v>
      </c>
      <c r="O550" s="1">
        <f t="shared" ca="1" si="70"/>
        <v>-7.6400970439064776E-3</v>
      </c>
      <c r="Q550" s="88">
        <f t="shared" si="71"/>
        <v>39089.716899999999</v>
      </c>
      <c r="W550" s="2"/>
    </row>
    <row r="551" spans="1:23">
      <c r="A551" s="29" t="s">
        <v>222</v>
      </c>
      <c r="B551" s="30" t="s">
        <v>168</v>
      </c>
      <c r="C551" s="31">
        <v>54108.274599999997</v>
      </c>
      <c r="D551" s="32"/>
      <c r="E551" s="33">
        <f t="shared" si="68"/>
        <v>71776.430811560349</v>
      </c>
      <c r="F551" s="1">
        <f t="shared" si="69"/>
        <v>71776.5</v>
      </c>
      <c r="G551" s="1">
        <f t="shared" si="66"/>
        <v>-8.0756491515785456E-3</v>
      </c>
      <c r="H551" s="34"/>
      <c r="K551" s="1">
        <f t="shared" si="72"/>
        <v>-8.0756491515785456E-3</v>
      </c>
      <c r="O551" s="1">
        <f t="shared" ca="1" si="70"/>
        <v>-7.6401571223523868E-3</v>
      </c>
      <c r="Q551" s="88">
        <f t="shared" si="71"/>
        <v>39089.774599999997</v>
      </c>
      <c r="W551" s="2"/>
    </row>
    <row r="552" spans="1:23">
      <c r="A552" s="29" t="s">
        <v>222</v>
      </c>
      <c r="B552" s="30" t="s">
        <v>168</v>
      </c>
      <c r="C552" s="31">
        <v>54108.275199999996</v>
      </c>
      <c r="D552" s="32"/>
      <c r="E552" s="33">
        <f t="shared" si="68"/>
        <v>71776.43595208379</v>
      </c>
      <c r="F552" s="1">
        <f t="shared" si="69"/>
        <v>71776.5</v>
      </c>
      <c r="G552" s="1">
        <f t="shared" si="66"/>
        <v>-7.4756491521839052E-3</v>
      </c>
      <c r="H552" s="34"/>
      <c r="K552" s="1">
        <f t="shared" si="72"/>
        <v>-7.4756491521839052E-3</v>
      </c>
      <c r="O552" s="1">
        <f t="shared" ca="1" si="70"/>
        <v>-7.6401571223523868E-3</v>
      </c>
      <c r="Q552" s="88">
        <f t="shared" si="71"/>
        <v>39089.775199999996</v>
      </c>
      <c r="W552" s="2"/>
    </row>
    <row r="553" spans="1:23">
      <c r="A553" s="29" t="s">
        <v>222</v>
      </c>
      <c r="B553" s="30" t="s">
        <v>170</v>
      </c>
      <c r="C553" s="31">
        <v>54108.333700000003</v>
      </c>
      <c r="D553" s="32"/>
      <c r="E553" s="33">
        <f t="shared" si="68"/>
        <v>71776.937153119594</v>
      </c>
      <c r="F553" s="1">
        <f t="shared" si="69"/>
        <v>71777</v>
      </c>
      <c r="G553" s="1">
        <f t="shared" si="66"/>
        <v>-7.3354646956431679E-3</v>
      </c>
      <c r="H553" s="34"/>
      <c r="K553" s="1">
        <f t="shared" si="72"/>
        <v>-7.3354646956431679E-3</v>
      </c>
      <c r="O553" s="1">
        <f t="shared" ca="1" si="70"/>
        <v>-7.6402172007982959E-3</v>
      </c>
      <c r="Q553" s="88">
        <f t="shared" si="71"/>
        <v>39089.833700000003</v>
      </c>
      <c r="W553" s="2"/>
    </row>
    <row r="554" spans="1:23">
      <c r="A554" s="29" t="s">
        <v>222</v>
      </c>
      <c r="B554" s="30" t="s">
        <v>170</v>
      </c>
      <c r="C554" s="31">
        <v>54108.3338</v>
      </c>
      <c r="D554" s="32"/>
      <c r="E554" s="33">
        <f t="shared" si="68"/>
        <v>71776.938009873484</v>
      </c>
      <c r="F554" s="1">
        <f t="shared" si="69"/>
        <v>71777</v>
      </c>
      <c r="G554" s="1">
        <f t="shared" si="66"/>
        <v>-7.2354646981693804E-3</v>
      </c>
      <c r="H554" s="34"/>
      <c r="K554" s="1">
        <f t="shared" si="72"/>
        <v>-7.2354646981693804E-3</v>
      </c>
      <c r="O554" s="1">
        <f t="shared" ca="1" si="70"/>
        <v>-7.6402172007982959E-3</v>
      </c>
      <c r="Q554" s="88">
        <f t="shared" si="71"/>
        <v>39089.8338</v>
      </c>
      <c r="W554" s="2"/>
    </row>
    <row r="555" spans="1:23">
      <c r="A555" s="29" t="s">
        <v>222</v>
      </c>
      <c r="B555" s="30" t="s">
        <v>170</v>
      </c>
      <c r="C555" s="31">
        <v>54143.2327</v>
      </c>
      <c r="D555" s="32"/>
      <c r="E555" s="33">
        <f t="shared" si="68"/>
        <v>72075.935699217618</v>
      </c>
      <c r="F555" s="1">
        <f t="shared" si="69"/>
        <v>72076</v>
      </c>
      <c r="G555" s="1">
        <f t="shared" si="66"/>
        <v>-7.5051636013085954E-3</v>
      </c>
      <c r="H555" s="34"/>
      <c r="K555" s="1">
        <f t="shared" si="72"/>
        <v>-7.5051636013085954E-3</v>
      </c>
      <c r="O555" s="1">
        <f t="shared" ca="1" si="70"/>
        <v>-7.6761441114515765E-3</v>
      </c>
      <c r="Q555" s="88">
        <f t="shared" si="71"/>
        <v>39124.7327</v>
      </c>
      <c r="W555" s="2"/>
    </row>
    <row r="556" spans="1:23">
      <c r="A556" s="29" t="s">
        <v>222</v>
      </c>
      <c r="B556" s="30" t="s">
        <v>168</v>
      </c>
      <c r="C556" s="31">
        <v>54143.290999999997</v>
      </c>
      <c r="D556" s="32"/>
      <c r="E556" s="33">
        <f t="shared" si="68"/>
        <v>72076.435186745526</v>
      </c>
      <c r="F556" s="1">
        <f t="shared" si="69"/>
        <v>72076.5</v>
      </c>
      <c r="G556" s="1">
        <f t="shared" ref="G556:G587" si="73">+C556-(C$7+F556*C$8)</f>
        <v>-7.5649791542673483E-3</v>
      </c>
      <c r="H556" s="34"/>
      <c r="K556" s="1">
        <f t="shared" si="72"/>
        <v>-7.5649791542673483E-3</v>
      </c>
      <c r="O556" s="1">
        <f t="shared" ca="1" si="70"/>
        <v>-7.6762041898974856E-3</v>
      </c>
      <c r="Q556" s="88">
        <f t="shared" si="71"/>
        <v>39124.790999999997</v>
      </c>
      <c r="W556" s="2"/>
    </row>
    <row r="557" spans="1:23">
      <c r="A557" s="29" t="s">
        <v>222</v>
      </c>
      <c r="B557" s="30" t="s">
        <v>170</v>
      </c>
      <c r="C557" s="31">
        <v>54143.349499999997</v>
      </c>
      <c r="D557" s="32"/>
      <c r="E557" s="33">
        <f t="shared" si="68"/>
        <v>72076.936387781272</v>
      </c>
      <c r="F557" s="1">
        <f t="shared" si="69"/>
        <v>72077</v>
      </c>
      <c r="G557" s="1">
        <f t="shared" si="73"/>
        <v>-7.4247947050025687E-3</v>
      </c>
      <c r="H557" s="34"/>
      <c r="K557" s="1">
        <f t="shared" si="72"/>
        <v>-7.4247947050025687E-3</v>
      </c>
      <c r="O557" s="1">
        <f t="shared" ca="1" si="70"/>
        <v>-7.676264268343393E-3</v>
      </c>
      <c r="Q557" s="88">
        <f t="shared" si="71"/>
        <v>39124.849499999997</v>
      </c>
      <c r="W557" s="2"/>
    </row>
    <row r="558" spans="1:23">
      <c r="A558" s="29" t="s">
        <v>222</v>
      </c>
      <c r="B558" s="30" t="s">
        <v>170</v>
      </c>
      <c r="C558" s="31">
        <v>54204.976499999997</v>
      </c>
      <c r="D558" s="32"/>
      <c r="E558" s="33">
        <f t="shared" si="68"/>
        <v>72604.92811821436</v>
      </c>
      <c r="F558" s="1">
        <f t="shared" si="69"/>
        <v>72605</v>
      </c>
      <c r="G558" s="1">
        <f t="shared" si="73"/>
        <v>-8.3900155004812405E-3</v>
      </c>
      <c r="H558" s="34"/>
      <c r="K558" s="1">
        <f t="shared" si="72"/>
        <v>-8.3900155004812405E-3</v>
      </c>
      <c r="O558" s="1">
        <f t="shared" ca="1" si="70"/>
        <v>-7.7397071072227656E-3</v>
      </c>
      <c r="Q558" s="88">
        <f t="shared" si="71"/>
        <v>39186.476499999997</v>
      </c>
      <c r="W558" s="2"/>
    </row>
    <row r="559" spans="1:23">
      <c r="A559" s="29" t="s">
        <v>222</v>
      </c>
      <c r="B559" s="30" t="s">
        <v>168</v>
      </c>
      <c r="C559" s="31">
        <v>54205.037199999999</v>
      </c>
      <c r="D559" s="32"/>
      <c r="E559" s="33">
        <f t="shared" si="68"/>
        <v>72605.44816783609</v>
      </c>
      <c r="F559" s="1">
        <f t="shared" si="69"/>
        <v>72605.5</v>
      </c>
      <c r="G559" s="1">
        <f t="shared" si="73"/>
        <v>-6.0498310485854745E-3</v>
      </c>
      <c r="H559" s="34"/>
      <c r="K559" s="1">
        <f t="shared" si="72"/>
        <v>-6.0498310485854745E-3</v>
      </c>
      <c r="O559" s="1">
        <f t="shared" ca="1" si="70"/>
        <v>-7.7397671856686747E-3</v>
      </c>
      <c r="Q559" s="88">
        <f t="shared" si="71"/>
        <v>39186.537199999999</v>
      </c>
      <c r="W559" s="2"/>
    </row>
    <row r="560" spans="1:23">
      <c r="A560" s="29" t="s">
        <v>222</v>
      </c>
      <c r="B560" s="30" t="s">
        <v>170</v>
      </c>
      <c r="C560" s="31">
        <v>54205.094499999999</v>
      </c>
      <c r="D560" s="32"/>
      <c r="E560" s="33">
        <f t="shared" si="68"/>
        <v>72605.939087824954</v>
      </c>
      <c r="F560" s="1">
        <f t="shared" si="69"/>
        <v>72606</v>
      </c>
      <c r="G560" s="1">
        <f t="shared" si="73"/>
        <v>-7.1096465981099755E-3</v>
      </c>
      <c r="H560" s="34"/>
      <c r="K560" s="1">
        <f t="shared" si="72"/>
        <v>-7.1096465981099755E-3</v>
      </c>
      <c r="O560" s="1">
        <f t="shared" ca="1" si="70"/>
        <v>-7.7398272641145838E-3</v>
      </c>
      <c r="Q560" s="88">
        <f t="shared" si="71"/>
        <v>39186.594499999999</v>
      </c>
      <c r="W560" s="2"/>
    </row>
    <row r="561" spans="1:23">
      <c r="A561" s="40" t="s">
        <v>223</v>
      </c>
      <c r="B561" s="48" t="s">
        <v>170</v>
      </c>
      <c r="C561" s="40">
        <v>54213.49755</v>
      </c>
      <c r="D561" s="40">
        <v>1E-4</v>
      </c>
      <c r="E561" s="1">
        <f t="shared" si="68"/>
        <v>72677.932547029792</v>
      </c>
      <c r="F561" s="1">
        <f t="shared" si="69"/>
        <v>72678</v>
      </c>
      <c r="G561" s="1">
        <f t="shared" si="73"/>
        <v>-7.8730858003837056E-3</v>
      </c>
      <c r="H561" s="34"/>
      <c r="K561" s="1">
        <f t="shared" si="72"/>
        <v>-7.8730858003837056E-3</v>
      </c>
      <c r="O561" s="1">
        <f t="shared" ca="1" si="70"/>
        <v>-7.7484785603254072E-3</v>
      </c>
      <c r="Q561" s="88">
        <f t="shared" si="71"/>
        <v>39194.99755</v>
      </c>
    </row>
    <row r="562" spans="1:23">
      <c r="A562" s="40" t="s">
        <v>223</v>
      </c>
      <c r="B562" s="48" t="s">
        <v>170</v>
      </c>
      <c r="C562" s="40">
        <v>54216.415739999997</v>
      </c>
      <c r="D562" s="40">
        <v>1E-4</v>
      </c>
      <c r="E562" s="1">
        <f t="shared" si="68"/>
        <v>72702.934253876316</v>
      </c>
      <c r="F562" s="1">
        <f t="shared" si="69"/>
        <v>72703</v>
      </c>
      <c r="G562" s="1">
        <f t="shared" si="73"/>
        <v>-7.6738633069908246E-3</v>
      </c>
      <c r="H562" s="34"/>
      <c r="K562" s="1">
        <f t="shared" si="72"/>
        <v>-7.6738633069908246E-3</v>
      </c>
      <c r="O562" s="1">
        <f t="shared" ca="1" si="70"/>
        <v>-7.751482482620831E-3</v>
      </c>
      <c r="Q562" s="88">
        <f t="shared" si="71"/>
        <v>39197.915739999997</v>
      </c>
    </row>
    <row r="563" spans="1:23">
      <c r="A563" s="40" t="s">
        <v>223</v>
      </c>
      <c r="B563" s="48" t="s">
        <v>168</v>
      </c>
      <c r="C563" s="40">
        <v>54237.366929999997</v>
      </c>
      <c r="D563" s="40">
        <v>1E-4</v>
      </c>
      <c r="E563" s="1">
        <f t="shared" si="68"/>
        <v>72882.434392820796</v>
      </c>
      <c r="F563" s="1">
        <f t="shared" si="69"/>
        <v>72882.5</v>
      </c>
      <c r="G563" s="1">
        <f t="shared" si="73"/>
        <v>-7.6576457577175461E-3</v>
      </c>
      <c r="H563" s="34"/>
      <c r="K563" s="1">
        <f t="shared" si="72"/>
        <v>-7.6576457577175461E-3</v>
      </c>
      <c r="O563" s="1">
        <f t="shared" ca="1" si="70"/>
        <v>-7.7730506447019811E-3</v>
      </c>
      <c r="Q563" s="88">
        <f t="shared" si="71"/>
        <v>39218.866929999997</v>
      </c>
    </row>
    <row r="564" spans="1:23">
      <c r="A564" s="40" t="s">
        <v>223</v>
      </c>
      <c r="B564" s="48" t="s">
        <v>170</v>
      </c>
      <c r="C564" s="40">
        <v>54239.409729999999</v>
      </c>
      <c r="D564" s="40">
        <v>2.0000000000000001E-4</v>
      </c>
      <c r="E564" s="1">
        <f t="shared" si="68"/>
        <v>72899.936161638529</v>
      </c>
      <c r="F564" s="1">
        <f t="shared" si="69"/>
        <v>72900</v>
      </c>
      <c r="G564" s="1">
        <f t="shared" si="73"/>
        <v>-7.4511900020297617E-3</v>
      </c>
      <c r="H564" s="34"/>
      <c r="K564" s="1">
        <f t="shared" si="72"/>
        <v>-7.4511900020297617E-3</v>
      </c>
      <c r="O564" s="1">
        <f t="shared" ca="1" si="70"/>
        <v>-7.77515339030878E-3</v>
      </c>
      <c r="Q564" s="88">
        <f t="shared" si="71"/>
        <v>39220.909729999999</v>
      </c>
    </row>
    <row r="565" spans="1:23">
      <c r="A565" s="45" t="s">
        <v>224</v>
      </c>
      <c r="B565" s="42" t="s">
        <v>170</v>
      </c>
      <c r="C565" s="36">
        <v>54498.876900000003</v>
      </c>
      <c r="D565" s="36">
        <v>1E-4</v>
      </c>
      <c r="E565" s="1">
        <f t="shared" si="68"/>
        <v>75122.931278695614</v>
      </c>
      <c r="F565" s="1">
        <f t="shared" si="69"/>
        <v>75123</v>
      </c>
      <c r="G565" s="1">
        <f t="shared" si="73"/>
        <v>-8.021125293453224E-3</v>
      </c>
      <c r="H565" s="34"/>
      <c r="K565" s="1">
        <f t="shared" si="72"/>
        <v>-8.021125293453224E-3</v>
      </c>
      <c r="O565" s="1">
        <f t="shared" ca="1" si="70"/>
        <v>-8.0422621608179558E-3</v>
      </c>
      <c r="Q565" s="88">
        <f t="shared" si="71"/>
        <v>39480.376900000003</v>
      </c>
    </row>
    <row r="566" spans="1:23">
      <c r="A566" s="45" t="s">
        <v>224</v>
      </c>
      <c r="B566" s="42" t="s">
        <v>168</v>
      </c>
      <c r="C566" s="36">
        <v>54498.935299999997</v>
      </c>
      <c r="D566" s="36">
        <v>1E-4</v>
      </c>
      <c r="E566" s="1">
        <f t="shared" si="68"/>
        <v>75123.431622977412</v>
      </c>
      <c r="F566" s="1">
        <f t="shared" si="69"/>
        <v>75123.5</v>
      </c>
      <c r="G566" s="1">
        <f t="shared" si="73"/>
        <v>-7.9809408489381894E-3</v>
      </c>
      <c r="H566" s="34"/>
      <c r="K566" s="1">
        <f t="shared" si="72"/>
        <v>-7.9809408489381894E-3</v>
      </c>
      <c r="O566" s="1">
        <f t="shared" ca="1" si="70"/>
        <v>-8.042322239263865E-3</v>
      </c>
      <c r="Q566" s="88">
        <f t="shared" si="71"/>
        <v>39480.435299999997</v>
      </c>
    </row>
    <row r="567" spans="1:23">
      <c r="A567" s="29" t="s">
        <v>225</v>
      </c>
      <c r="B567" s="30" t="s">
        <v>170</v>
      </c>
      <c r="C567" s="31">
        <v>54533.1924</v>
      </c>
      <c r="D567" s="32"/>
      <c r="E567" s="33">
        <f t="shared" si="68"/>
        <v>75416.930665744716</v>
      </c>
      <c r="F567" s="1">
        <f t="shared" si="69"/>
        <v>75417</v>
      </c>
      <c r="G567" s="1">
        <f t="shared" si="73"/>
        <v>-8.0926687005558051E-3</v>
      </c>
      <c r="H567" s="34"/>
      <c r="K567" s="1">
        <f t="shared" si="72"/>
        <v>-8.0926687005558051E-3</v>
      </c>
      <c r="O567" s="1">
        <f t="shared" ca="1" si="70"/>
        <v>-8.077588287012152E-3</v>
      </c>
      <c r="Q567" s="88">
        <f t="shared" si="71"/>
        <v>39514.6924</v>
      </c>
      <c r="W567" s="2"/>
    </row>
    <row r="568" spans="1:23">
      <c r="A568" s="29" t="s">
        <v>225</v>
      </c>
      <c r="B568" s="30" t="s">
        <v>168</v>
      </c>
      <c r="C568" s="31">
        <v>54533.25</v>
      </c>
      <c r="D568" s="32"/>
      <c r="E568" s="33">
        <f t="shared" si="68"/>
        <v>75417.424155995293</v>
      </c>
      <c r="F568" s="1">
        <f t="shared" si="69"/>
        <v>75417.5</v>
      </c>
      <c r="G568" s="1">
        <f t="shared" si="73"/>
        <v>-8.8524842503829859E-3</v>
      </c>
      <c r="H568" s="34"/>
      <c r="K568" s="1">
        <f t="shared" si="72"/>
        <v>-8.8524842503829859E-3</v>
      </c>
      <c r="O568" s="1">
        <f t="shared" ca="1" si="70"/>
        <v>-8.0776483654580612E-3</v>
      </c>
      <c r="Q568" s="88">
        <f t="shared" si="71"/>
        <v>39514.75</v>
      </c>
      <c r="W568" s="2"/>
    </row>
    <row r="569" spans="1:23">
      <c r="A569" s="29" t="s">
        <v>225</v>
      </c>
      <c r="B569" s="30" t="s">
        <v>170</v>
      </c>
      <c r="C569" s="31">
        <v>54533.309099999999</v>
      </c>
      <c r="D569" s="32"/>
      <c r="E569" s="33">
        <f t="shared" si="68"/>
        <v>75417.93049755448</v>
      </c>
      <c r="F569" s="1">
        <f t="shared" si="69"/>
        <v>75418</v>
      </c>
      <c r="G569" s="1">
        <f t="shared" si="73"/>
        <v>-8.1122998017235659E-3</v>
      </c>
      <c r="H569" s="34"/>
      <c r="K569" s="1">
        <f t="shared" si="72"/>
        <v>-8.1122998017235659E-3</v>
      </c>
      <c r="O569" s="1">
        <f t="shared" ca="1" si="70"/>
        <v>-8.0777084439039703E-3</v>
      </c>
      <c r="Q569" s="88">
        <f t="shared" si="71"/>
        <v>39514.809099999999</v>
      </c>
      <c r="W569" s="2"/>
    </row>
    <row r="570" spans="1:23">
      <c r="A570" s="29" t="s">
        <v>225</v>
      </c>
      <c r="B570" s="30" t="s">
        <v>170</v>
      </c>
      <c r="C570" s="31">
        <v>54535.176500000001</v>
      </c>
      <c r="D570" s="32"/>
      <c r="E570" s="33">
        <f t="shared" si="68"/>
        <v>75433.929520018864</v>
      </c>
      <c r="F570" s="1">
        <f t="shared" si="69"/>
        <v>75434</v>
      </c>
      <c r="G570" s="1">
        <f t="shared" si="73"/>
        <v>-8.226397396356333E-3</v>
      </c>
      <c r="H570" s="34"/>
      <c r="K570" s="1">
        <f t="shared" si="72"/>
        <v>-8.226397396356333E-3</v>
      </c>
      <c r="O570" s="1">
        <f t="shared" ca="1" si="70"/>
        <v>-8.0796309541730418E-3</v>
      </c>
      <c r="Q570" s="88">
        <f t="shared" si="71"/>
        <v>39516.676500000001</v>
      </c>
      <c r="W570" s="2"/>
    </row>
    <row r="571" spans="1:23">
      <c r="A571" s="29" t="s">
        <v>225</v>
      </c>
      <c r="B571" s="30" t="s">
        <v>168</v>
      </c>
      <c r="C571" s="31">
        <v>54535.234900000003</v>
      </c>
      <c r="D571" s="32"/>
      <c r="E571" s="33">
        <f t="shared" si="68"/>
        <v>75434.429864300721</v>
      </c>
      <c r="F571" s="1">
        <f t="shared" si="69"/>
        <v>75434.5</v>
      </c>
      <c r="G571" s="1">
        <f t="shared" si="73"/>
        <v>-8.1862129445653409E-3</v>
      </c>
      <c r="H571" s="34"/>
      <c r="K571" s="1">
        <f t="shared" si="72"/>
        <v>-8.1862129445653409E-3</v>
      </c>
      <c r="O571" s="1">
        <f t="shared" ca="1" si="70"/>
        <v>-8.0796910326189492E-3</v>
      </c>
      <c r="Q571" s="88">
        <f t="shared" si="71"/>
        <v>39516.734900000003</v>
      </c>
      <c r="W571" s="2"/>
    </row>
    <row r="572" spans="1:23">
      <c r="A572" s="29" t="s">
        <v>225</v>
      </c>
      <c r="B572" s="30" t="s">
        <v>170</v>
      </c>
      <c r="C572" s="31">
        <v>54536.110399999998</v>
      </c>
      <c r="D572" s="32"/>
      <c r="E572" s="33">
        <f t="shared" si="68"/>
        <v>75441.930744758822</v>
      </c>
      <c r="F572" s="1">
        <f t="shared" si="69"/>
        <v>75442</v>
      </c>
      <c r="G572" s="1">
        <f t="shared" si="73"/>
        <v>-8.0834462060010992E-3</v>
      </c>
      <c r="H572" s="34"/>
      <c r="K572" s="1">
        <f t="shared" si="72"/>
        <v>-8.0834462060010992E-3</v>
      </c>
      <c r="O572" s="1">
        <f t="shared" ca="1" si="70"/>
        <v>-8.0805922093075775E-3</v>
      </c>
      <c r="Q572" s="88">
        <f t="shared" si="71"/>
        <v>39517.610399999998</v>
      </c>
      <c r="W572" s="2"/>
    </row>
    <row r="573" spans="1:23">
      <c r="A573" s="29" t="s">
        <v>225</v>
      </c>
      <c r="B573" s="30" t="s">
        <v>168</v>
      </c>
      <c r="C573" s="31">
        <v>54536.1685</v>
      </c>
      <c r="D573" s="32"/>
      <c r="E573" s="33">
        <f t="shared" si="68"/>
        <v>75442.428518778965</v>
      </c>
      <c r="F573" s="1">
        <f t="shared" si="69"/>
        <v>75442.5</v>
      </c>
      <c r="G573" s="1">
        <f t="shared" si="73"/>
        <v>-8.3432617539074272E-3</v>
      </c>
      <c r="H573" s="34"/>
      <c r="K573" s="1">
        <f t="shared" si="72"/>
        <v>-8.3432617539074272E-3</v>
      </c>
      <c r="O573" s="1">
        <f t="shared" ca="1" si="70"/>
        <v>-8.0806522877534866E-3</v>
      </c>
      <c r="Q573" s="88">
        <f t="shared" si="71"/>
        <v>39517.6685</v>
      </c>
      <c r="W573" s="2"/>
    </row>
    <row r="574" spans="1:23">
      <c r="A574" s="29" t="s">
        <v>225</v>
      </c>
      <c r="B574" s="30" t="s">
        <v>170</v>
      </c>
      <c r="C574" s="31">
        <v>54536.227099999996</v>
      </c>
      <c r="D574" s="32"/>
      <c r="E574" s="33">
        <f t="shared" si="68"/>
        <v>75442.930576568586</v>
      </c>
      <c r="F574" s="1">
        <f t="shared" si="69"/>
        <v>75443</v>
      </c>
      <c r="G574" s="1">
        <f t="shared" si="73"/>
        <v>-8.10307730716886E-3</v>
      </c>
      <c r="H574" s="34"/>
      <c r="K574" s="1">
        <f t="shared" si="72"/>
        <v>-8.10307730716886E-3</v>
      </c>
      <c r="O574" s="1">
        <f t="shared" ca="1" si="70"/>
        <v>-8.080712366199394E-3</v>
      </c>
      <c r="Q574" s="88">
        <f t="shared" si="71"/>
        <v>39517.727099999996</v>
      </c>
      <c r="W574" s="2"/>
    </row>
    <row r="575" spans="1:23">
      <c r="A575" s="49" t="s">
        <v>226</v>
      </c>
      <c r="B575" s="37"/>
      <c r="C575" s="36">
        <v>54554.902199999997</v>
      </c>
      <c r="D575" s="38">
        <v>5.0000000000000001E-4</v>
      </c>
      <c r="E575" s="1">
        <f t="shared" si="68"/>
        <v>75602.930225505115</v>
      </c>
      <c r="F575" s="1">
        <f t="shared" si="69"/>
        <v>75603</v>
      </c>
      <c r="G575" s="1">
        <f t="shared" si="73"/>
        <v>-8.1440533031127416E-3</v>
      </c>
      <c r="H575" s="34"/>
      <c r="K575" s="1">
        <f t="shared" si="72"/>
        <v>-8.1440533031127416E-3</v>
      </c>
      <c r="O575" s="1">
        <f t="shared" ca="1" si="70"/>
        <v>-8.099937468890114E-3</v>
      </c>
      <c r="Q575" s="88">
        <f t="shared" si="71"/>
        <v>39536.402199999997</v>
      </c>
    </row>
    <row r="576" spans="1:23">
      <c r="A576" s="45" t="s">
        <v>227</v>
      </c>
      <c r="B576" s="42" t="s">
        <v>168</v>
      </c>
      <c r="C576" s="36">
        <v>54828.667710000002</v>
      </c>
      <c r="D576" s="36">
        <v>1E-4</v>
      </c>
      <c r="E576" s="1">
        <f t="shared" si="68"/>
        <v>77948.426929186913</v>
      </c>
      <c r="F576" s="1">
        <f t="shared" si="69"/>
        <v>77948.5</v>
      </c>
      <c r="G576" s="1">
        <f t="shared" si="73"/>
        <v>-8.5287983456510119E-3</v>
      </c>
      <c r="H576" s="34"/>
      <c r="K576" s="1">
        <f t="shared" si="72"/>
        <v>-8.5287983456510119E-3</v>
      </c>
      <c r="O576" s="1">
        <f t="shared" ca="1" si="70"/>
        <v>-8.3817654586468716E-3</v>
      </c>
      <c r="Q576" s="88">
        <f t="shared" si="71"/>
        <v>39810.167710000002</v>
      </c>
    </row>
    <row r="577" spans="1:23">
      <c r="A577" s="45" t="s">
        <v>227</v>
      </c>
      <c r="B577" s="42" t="s">
        <v>168</v>
      </c>
      <c r="C577" s="36">
        <v>54831.702570000001</v>
      </c>
      <c r="D577" s="36">
        <v>1E-4</v>
      </c>
      <c r="E577" s="1">
        <f t="shared" si="68"/>
        <v>77974.428210817074</v>
      </c>
      <c r="F577" s="1">
        <f t="shared" si="69"/>
        <v>77974.5</v>
      </c>
      <c r="G577" s="1">
        <f t="shared" si="73"/>
        <v>-8.3792069490300491E-3</v>
      </c>
      <c r="H577" s="34"/>
      <c r="K577" s="1">
        <f t="shared" si="72"/>
        <v>-8.3792069490300491E-3</v>
      </c>
      <c r="O577" s="1">
        <f t="shared" ca="1" si="70"/>
        <v>-8.3848895378341136E-3</v>
      </c>
      <c r="Q577" s="88">
        <f t="shared" si="71"/>
        <v>39813.202570000001</v>
      </c>
    </row>
    <row r="578" spans="1:23">
      <c r="A578" s="29" t="s">
        <v>225</v>
      </c>
      <c r="B578" s="30" t="s">
        <v>170</v>
      </c>
      <c r="C578" s="31">
        <v>54835.2624</v>
      </c>
      <c r="D578" s="32"/>
      <c r="E578" s="33">
        <f t="shared" si="68"/>
        <v>78004.92719343421</v>
      </c>
      <c r="F578" s="1">
        <f t="shared" si="69"/>
        <v>78005</v>
      </c>
      <c r="G578" s="1">
        <f t="shared" si="73"/>
        <v>-8.4979555031168275E-3</v>
      </c>
      <c r="H578" s="34"/>
      <c r="K578" s="1">
        <f t="shared" si="72"/>
        <v>-8.4979555031168275E-3</v>
      </c>
      <c r="O578" s="1">
        <f t="shared" ca="1" si="70"/>
        <v>-8.3885543230345326E-3</v>
      </c>
      <c r="Q578" s="88">
        <f t="shared" si="71"/>
        <v>39816.7624</v>
      </c>
      <c r="W578" s="2"/>
    </row>
    <row r="579" spans="1:23">
      <c r="A579" s="29" t="s">
        <v>228</v>
      </c>
      <c r="B579" s="30" t="s">
        <v>170</v>
      </c>
      <c r="C579" s="31">
        <v>54835.2624</v>
      </c>
      <c r="D579" s="32"/>
      <c r="E579" s="33">
        <f t="shared" si="68"/>
        <v>78004.92719343421</v>
      </c>
      <c r="F579" s="1">
        <f t="shared" si="69"/>
        <v>78005</v>
      </c>
      <c r="G579" s="1">
        <f t="shared" si="73"/>
        <v>-8.4979555031168275E-3</v>
      </c>
      <c r="H579" s="34"/>
      <c r="K579" s="1">
        <f t="shared" si="72"/>
        <v>-8.4979555031168275E-3</v>
      </c>
      <c r="O579" s="1">
        <f t="shared" ca="1" si="70"/>
        <v>-8.3885543230345326E-3</v>
      </c>
      <c r="Q579" s="88">
        <f t="shared" si="71"/>
        <v>39816.7624</v>
      </c>
      <c r="W579" s="2"/>
    </row>
    <row r="580" spans="1:23">
      <c r="A580" s="29" t="s">
        <v>225</v>
      </c>
      <c r="B580" s="30" t="s">
        <v>168</v>
      </c>
      <c r="C580" s="31">
        <v>54835.320899999999</v>
      </c>
      <c r="D580" s="32"/>
      <c r="E580" s="33">
        <f t="shared" si="68"/>
        <v>78005.428394469956</v>
      </c>
      <c r="F580" s="1">
        <f t="shared" si="69"/>
        <v>78005.5</v>
      </c>
      <c r="G580" s="1">
        <f t="shared" si="73"/>
        <v>-8.3577710538520478E-3</v>
      </c>
      <c r="H580" s="34"/>
      <c r="K580" s="1">
        <f t="shared" si="72"/>
        <v>-8.3577710538520478E-3</v>
      </c>
      <c r="O580" s="1">
        <f t="shared" ca="1" si="70"/>
        <v>-8.3886144014804417E-3</v>
      </c>
      <c r="Q580" s="88">
        <f t="shared" si="71"/>
        <v>39816.820899999999</v>
      </c>
      <c r="W580" s="2"/>
    </row>
    <row r="581" spans="1:23">
      <c r="A581" s="40" t="s">
        <v>229</v>
      </c>
      <c r="B581" s="48" t="s">
        <v>168</v>
      </c>
      <c r="C581" s="40">
        <v>54841.8577</v>
      </c>
      <c r="D581" s="40">
        <v>1E-4</v>
      </c>
      <c r="E581" s="1">
        <f t="shared" si="68"/>
        <v>78061.432683880383</v>
      </c>
      <c r="F581" s="1">
        <f t="shared" si="69"/>
        <v>78061.5</v>
      </c>
      <c r="G581" s="1">
        <f t="shared" si="73"/>
        <v>-7.8571126505266875E-3</v>
      </c>
      <c r="H581" s="34"/>
      <c r="K581" s="1">
        <f t="shared" si="72"/>
        <v>-7.8571126505266875E-3</v>
      </c>
      <c r="O581" s="1">
        <f t="shared" ca="1" si="70"/>
        <v>-8.3953431874221919E-3</v>
      </c>
      <c r="Q581" s="88">
        <f t="shared" si="71"/>
        <v>39823.3577</v>
      </c>
    </row>
    <row r="582" spans="1:23">
      <c r="A582" s="40" t="s">
        <v>229</v>
      </c>
      <c r="B582" s="48" t="s">
        <v>170</v>
      </c>
      <c r="C582" s="40">
        <v>54841.9159</v>
      </c>
      <c r="D582" s="40">
        <v>1E-4</v>
      </c>
      <c r="E582" s="1">
        <f t="shared" si="68"/>
        <v>78061.931314654401</v>
      </c>
      <c r="F582" s="1">
        <f t="shared" si="69"/>
        <v>78062</v>
      </c>
      <c r="G582" s="1">
        <f t="shared" si="73"/>
        <v>-8.016928200959228E-3</v>
      </c>
      <c r="H582" s="34"/>
      <c r="K582" s="1">
        <f t="shared" si="72"/>
        <v>-8.016928200959228E-3</v>
      </c>
      <c r="O582" s="1">
        <f t="shared" ca="1" si="70"/>
        <v>-8.395403265868101E-3</v>
      </c>
      <c r="Q582" s="88">
        <f t="shared" si="71"/>
        <v>39823.4159</v>
      </c>
    </row>
    <row r="583" spans="1:23">
      <c r="A583" s="40" t="s">
        <v>229</v>
      </c>
      <c r="B583" s="48" t="s">
        <v>168</v>
      </c>
      <c r="C583" s="40">
        <v>54841.974300000002</v>
      </c>
      <c r="D583" s="40">
        <v>1E-4</v>
      </c>
      <c r="E583" s="1">
        <f t="shared" si="68"/>
        <v>78062.431658936257</v>
      </c>
      <c r="F583" s="1">
        <f t="shared" si="69"/>
        <v>78062.5</v>
      </c>
      <c r="G583" s="1">
        <f t="shared" si="73"/>
        <v>-7.9767437491682358E-3</v>
      </c>
      <c r="H583" s="34"/>
      <c r="K583" s="1">
        <f t="shared" si="72"/>
        <v>-7.9767437491682358E-3</v>
      </c>
      <c r="O583" s="1">
        <f t="shared" ca="1" si="70"/>
        <v>-8.3954633443140102E-3</v>
      </c>
      <c r="Q583" s="88">
        <f t="shared" si="71"/>
        <v>39823.474300000002</v>
      </c>
    </row>
    <row r="584" spans="1:23">
      <c r="A584" s="29" t="s">
        <v>228</v>
      </c>
      <c r="B584" s="30" t="s">
        <v>168</v>
      </c>
      <c r="C584" s="31">
        <v>54856.214</v>
      </c>
      <c r="D584" s="32"/>
      <c r="E584" s="33">
        <f t="shared" si="68"/>
        <v>78184.430845069728</v>
      </c>
      <c r="F584" s="1">
        <f t="shared" si="69"/>
        <v>78184.5</v>
      </c>
      <c r="G584" s="1">
        <f t="shared" si="73"/>
        <v>-8.0717379532870837E-3</v>
      </c>
      <c r="H584" s="34"/>
      <c r="K584" s="1">
        <f t="shared" si="72"/>
        <v>-8.0717379532870837E-3</v>
      </c>
      <c r="O584" s="1">
        <f t="shared" ca="1" si="70"/>
        <v>-8.4101224851156828E-3</v>
      </c>
      <c r="Q584" s="88">
        <f t="shared" si="71"/>
        <v>39837.714</v>
      </c>
      <c r="W584" s="2"/>
    </row>
    <row r="585" spans="1:23">
      <c r="A585" s="29" t="s">
        <v>228</v>
      </c>
      <c r="B585" s="30" t="s">
        <v>170</v>
      </c>
      <c r="C585" s="31">
        <v>54856.2719</v>
      </c>
      <c r="D585" s="32"/>
      <c r="E585" s="33">
        <f t="shared" si="68"/>
        <v>78184.926905582033</v>
      </c>
      <c r="F585" s="1">
        <f t="shared" si="69"/>
        <v>78185</v>
      </c>
      <c r="G585" s="1">
        <f t="shared" si="73"/>
        <v>-8.5315535034169443E-3</v>
      </c>
      <c r="H585" s="34"/>
      <c r="K585" s="1">
        <f t="shared" si="72"/>
        <v>-8.5315535034169443E-3</v>
      </c>
      <c r="O585" s="1">
        <f t="shared" ca="1" si="70"/>
        <v>-8.4101825635615919E-3</v>
      </c>
      <c r="Q585" s="88">
        <f t="shared" si="71"/>
        <v>39837.7719</v>
      </c>
      <c r="W585" s="2"/>
    </row>
    <row r="586" spans="1:23">
      <c r="A586" s="29" t="s">
        <v>228</v>
      </c>
      <c r="B586" s="30" t="s">
        <v>168</v>
      </c>
      <c r="C586" s="31">
        <v>54906.052900000002</v>
      </c>
      <c r="D586" s="32"/>
      <c r="E586" s="33">
        <f t="shared" si="68"/>
        <v>78611.427568159968</v>
      </c>
      <c r="F586" s="1">
        <f t="shared" si="69"/>
        <v>78611.5</v>
      </c>
      <c r="G586" s="1">
        <f t="shared" si="73"/>
        <v>-8.4542176482500508E-3</v>
      </c>
      <c r="H586" s="34"/>
      <c r="K586" s="1">
        <f t="shared" si="72"/>
        <v>-8.4542176482500508E-3</v>
      </c>
      <c r="O586" s="1">
        <f t="shared" ca="1" si="70"/>
        <v>-8.4614294779215386E-3</v>
      </c>
      <c r="Q586" s="88">
        <f t="shared" si="71"/>
        <v>39887.552900000002</v>
      </c>
      <c r="W586" s="2"/>
    </row>
    <row r="587" spans="1:23">
      <c r="A587" s="29" t="s">
        <v>228</v>
      </c>
      <c r="B587" s="30" t="s">
        <v>170</v>
      </c>
      <c r="C587" s="31">
        <v>54906.111499999999</v>
      </c>
      <c r="D587" s="32"/>
      <c r="E587" s="33">
        <f t="shared" si="68"/>
        <v>78611.929625949604</v>
      </c>
      <c r="F587" s="1">
        <f t="shared" si="69"/>
        <v>78612</v>
      </c>
      <c r="G587" s="1">
        <f t="shared" si="73"/>
        <v>-8.2140332015114836E-3</v>
      </c>
      <c r="H587" s="34"/>
      <c r="K587" s="1">
        <f t="shared" si="72"/>
        <v>-8.2140332015114836E-3</v>
      </c>
      <c r="O587" s="1">
        <f t="shared" ca="1" si="70"/>
        <v>-8.4614895563674478E-3</v>
      </c>
      <c r="Q587" s="88">
        <f t="shared" si="71"/>
        <v>39887.611499999999</v>
      </c>
      <c r="W587" s="2"/>
    </row>
    <row r="588" spans="1:23">
      <c r="A588" s="38" t="s">
        <v>230</v>
      </c>
      <c r="B588" s="37" t="s">
        <v>168</v>
      </c>
      <c r="C588" s="38">
        <v>54925.428099999997</v>
      </c>
      <c r="D588" s="38">
        <v>2.9999999999999997E-4</v>
      </c>
      <c r="E588" s="1">
        <f t="shared" si="68"/>
        <v>78777.425351201251</v>
      </c>
      <c r="F588" s="1">
        <f t="shared" si="69"/>
        <v>78777.5</v>
      </c>
      <c r="G588" s="1">
        <f t="shared" ref="G588:G619" si="74">+C588-(C$7+F588*C$8)</f>
        <v>-8.7129802486742847E-3</v>
      </c>
      <c r="H588" s="34"/>
      <c r="J588" s="1">
        <f>+G588</f>
        <v>-8.7129802486742847E-3</v>
      </c>
      <c r="O588" s="1">
        <f t="shared" ca="1" si="70"/>
        <v>-8.4813755219631595E-3</v>
      </c>
      <c r="Q588" s="88">
        <f t="shared" si="71"/>
        <v>39906.928099999997</v>
      </c>
    </row>
    <row r="589" spans="1:23">
      <c r="A589" s="38" t="s">
        <v>230</v>
      </c>
      <c r="B589" s="37" t="s">
        <v>170</v>
      </c>
      <c r="C589" s="38">
        <v>54925.487000000001</v>
      </c>
      <c r="D589" s="38">
        <v>5.0000000000000001E-4</v>
      </c>
      <c r="E589" s="1">
        <f t="shared" si="68"/>
        <v>78777.929979252658</v>
      </c>
      <c r="F589" s="1">
        <f t="shared" si="69"/>
        <v>78778</v>
      </c>
      <c r="G589" s="1">
        <f t="shared" si="74"/>
        <v>-8.1727957949624397E-3</v>
      </c>
      <c r="H589" s="34"/>
      <c r="J589" s="1">
        <f>+G589</f>
        <v>-8.1727957949624397E-3</v>
      </c>
      <c r="O589" s="1">
        <f t="shared" ca="1" si="70"/>
        <v>-8.4814356004090687E-3</v>
      </c>
      <c r="Q589" s="88">
        <f t="shared" si="71"/>
        <v>39906.987000000001</v>
      </c>
    </row>
    <row r="590" spans="1:23">
      <c r="A590" s="38" t="s">
        <v>230</v>
      </c>
      <c r="B590" s="37" t="s">
        <v>170</v>
      </c>
      <c r="C590" s="38">
        <v>54947.429799999998</v>
      </c>
      <c r="D590" s="38">
        <v>2.0000000000000001E-4</v>
      </c>
      <c r="E590" s="1">
        <f t="shared" si="68"/>
        <v>78965.925775616997</v>
      </c>
      <c r="F590" s="1">
        <f t="shared" si="69"/>
        <v>78966</v>
      </c>
      <c r="G590" s="1">
        <f t="shared" si="74"/>
        <v>-8.663442604301963E-3</v>
      </c>
      <c r="H590" s="34"/>
      <c r="J590" s="1">
        <f>+G590</f>
        <v>-8.663442604301963E-3</v>
      </c>
      <c r="O590" s="1">
        <f t="shared" ca="1" si="70"/>
        <v>-8.5040250960706637E-3</v>
      </c>
      <c r="Q590" s="88">
        <f t="shared" si="71"/>
        <v>39928.929799999998</v>
      </c>
    </row>
    <row r="591" spans="1:23">
      <c r="A591" s="45" t="s">
        <v>227</v>
      </c>
      <c r="B591" s="42" t="s">
        <v>170</v>
      </c>
      <c r="C591" s="36">
        <v>54950.34762</v>
      </c>
      <c r="D591" s="36">
        <v>2.9999999999999997E-4</v>
      </c>
      <c r="E591" s="1">
        <f t="shared" si="68"/>
        <v>78990.924312474119</v>
      </c>
      <c r="F591" s="1">
        <f t="shared" si="69"/>
        <v>78991</v>
      </c>
      <c r="G591" s="1">
        <f t="shared" si="74"/>
        <v>-8.834220097924117E-3</v>
      </c>
      <c r="H591" s="34"/>
      <c r="K591" s="1">
        <f t="shared" ref="K591:K597" si="75">+G591</f>
        <v>-8.834220097924117E-3</v>
      </c>
      <c r="O591" s="1">
        <f t="shared" ca="1" si="70"/>
        <v>-8.5070290183660875E-3</v>
      </c>
      <c r="Q591" s="88">
        <f t="shared" si="71"/>
        <v>39931.84762</v>
      </c>
    </row>
    <row r="592" spans="1:23">
      <c r="A592" s="45" t="s">
        <v>227</v>
      </c>
      <c r="B592" s="42" t="s">
        <v>170</v>
      </c>
      <c r="C592" s="36">
        <v>54950.347820000003</v>
      </c>
      <c r="D592" s="36">
        <v>2.9999999999999997E-4</v>
      </c>
      <c r="E592" s="1">
        <f t="shared" si="68"/>
        <v>78990.926025981957</v>
      </c>
      <c r="F592" s="1">
        <f t="shared" si="69"/>
        <v>78991</v>
      </c>
      <c r="G592" s="1">
        <f t="shared" si="74"/>
        <v>-8.6342200957005844E-3</v>
      </c>
      <c r="H592" s="34"/>
      <c r="K592" s="1">
        <f t="shared" si="75"/>
        <v>-8.6342200957005844E-3</v>
      </c>
      <c r="O592" s="1">
        <f t="shared" ca="1" si="70"/>
        <v>-8.5070290183660875E-3</v>
      </c>
      <c r="Q592" s="88">
        <f t="shared" si="71"/>
        <v>39931.847820000003</v>
      </c>
    </row>
    <row r="593" spans="1:23">
      <c r="A593" s="45" t="s">
        <v>227</v>
      </c>
      <c r="B593" s="42" t="s">
        <v>170</v>
      </c>
      <c r="C593" s="36">
        <v>54953.38248</v>
      </c>
      <c r="D593" s="36">
        <v>2.0000000000000001E-4</v>
      </c>
      <c r="E593" s="1">
        <f t="shared" si="68"/>
        <v>79016.925594104279</v>
      </c>
      <c r="F593" s="1">
        <f t="shared" si="69"/>
        <v>79017</v>
      </c>
      <c r="G593" s="1">
        <f t="shared" si="74"/>
        <v>-8.6846287013031542E-3</v>
      </c>
      <c r="H593" s="34"/>
      <c r="K593" s="1">
        <f t="shared" si="75"/>
        <v>-8.6846287013031542E-3</v>
      </c>
      <c r="O593" s="1">
        <f t="shared" ca="1" si="70"/>
        <v>-8.5101530975533295E-3</v>
      </c>
      <c r="Q593" s="88">
        <f t="shared" si="71"/>
        <v>39934.88248</v>
      </c>
    </row>
    <row r="594" spans="1:23">
      <c r="A594" t="s">
        <v>227</v>
      </c>
      <c r="B594" s="2" t="s">
        <v>170</v>
      </c>
      <c r="C594" s="32">
        <v>54953.382579999998</v>
      </c>
      <c r="D594" s="32">
        <v>4.0000000000000002E-4</v>
      </c>
      <c r="E594" s="1">
        <f t="shared" si="68"/>
        <v>79016.926450858169</v>
      </c>
      <c r="F594" s="1">
        <f t="shared" si="69"/>
        <v>79017</v>
      </c>
      <c r="G594" s="1">
        <f t="shared" si="74"/>
        <v>-8.5846287038293667E-3</v>
      </c>
      <c r="H594" s="34"/>
      <c r="K594" s="1">
        <f t="shared" si="75"/>
        <v>-8.5846287038293667E-3</v>
      </c>
      <c r="O594" s="1">
        <f t="shared" ca="1" si="70"/>
        <v>-8.5101530975533295E-3</v>
      </c>
      <c r="Q594" s="88">
        <f t="shared" si="71"/>
        <v>39934.882579999998</v>
      </c>
    </row>
    <row r="595" spans="1:23">
      <c r="A595" s="29" t="s">
        <v>228</v>
      </c>
      <c r="B595" s="30" t="s">
        <v>170</v>
      </c>
      <c r="C595" s="31">
        <v>54965.988100000002</v>
      </c>
      <c r="D595" s="32"/>
      <c r="E595" s="33">
        <f t="shared" si="68"/>
        <v>79124.924735989873</v>
      </c>
      <c r="F595" s="1">
        <f t="shared" si="69"/>
        <v>79125</v>
      </c>
      <c r="G595" s="1">
        <f t="shared" si="74"/>
        <v>-8.7847874965518713E-3</v>
      </c>
      <c r="H595" s="34"/>
      <c r="K595" s="1">
        <f t="shared" si="75"/>
        <v>-8.7847874965518713E-3</v>
      </c>
      <c r="O595" s="1">
        <f t="shared" ca="1" si="70"/>
        <v>-8.5231300418695654E-3</v>
      </c>
      <c r="Q595" s="88">
        <f t="shared" si="71"/>
        <v>39947.488100000002</v>
      </c>
      <c r="W595" s="2"/>
    </row>
    <row r="596" spans="1:23">
      <c r="A596" s="29" t="s">
        <v>228</v>
      </c>
      <c r="B596" s="30" t="s">
        <v>168</v>
      </c>
      <c r="C596" s="31">
        <v>54966.046600000001</v>
      </c>
      <c r="D596" s="32"/>
      <c r="E596" s="33">
        <f t="shared" si="68"/>
        <v>79125.425937025619</v>
      </c>
      <c r="F596" s="1">
        <f t="shared" si="69"/>
        <v>79125.5</v>
      </c>
      <c r="G596" s="1">
        <f t="shared" si="74"/>
        <v>-8.6446030472870916E-3</v>
      </c>
      <c r="H596" s="34"/>
      <c r="K596" s="1">
        <f t="shared" si="75"/>
        <v>-8.6446030472870916E-3</v>
      </c>
      <c r="O596" s="1">
        <f t="shared" ca="1" si="70"/>
        <v>-8.5231901203154745E-3</v>
      </c>
      <c r="Q596" s="88">
        <f t="shared" si="71"/>
        <v>39947.546600000001</v>
      </c>
      <c r="W596" s="2"/>
    </row>
    <row r="597" spans="1:23">
      <c r="A597" s="29" t="s">
        <v>228</v>
      </c>
      <c r="B597" s="30" t="s">
        <v>170</v>
      </c>
      <c r="C597" s="31">
        <v>54966.104899999998</v>
      </c>
      <c r="D597" s="32"/>
      <c r="E597" s="33">
        <f t="shared" ref="E597:E660" si="76">+(C597-C$7)/C$8</f>
        <v>79125.925424553527</v>
      </c>
      <c r="F597" s="1">
        <f t="shared" ref="F597:F660" si="77">ROUND(2*E597,0)/2</f>
        <v>79126</v>
      </c>
      <c r="G597" s="1">
        <f t="shared" si="74"/>
        <v>-8.7044186002458446E-3</v>
      </c>
      <c r="H597" s="34"/>
      <c r="K597" s="1">
        <f t="shared" si="75"/>
        <v>-8.7044186002458446E-3</v>
      </c>
      <c r="O597" s="1">
        <f t="shared" ref="O597:O660" ca="1" si="78">+C$11+C$12*F597</f>
        <v>-8.5232501987613819E-3</v>
      </c>
      <c r="Q597" s="88">
        <f t="shared" ref="Q597:Q660" si="79">+C597-15018.5</f>
        <v>39947.604899999998</v>
      </c>
      <c r="W597" s="2"/>
    </row>
    <row r="598" spans="1:23">
      <c r="A598" s="29" t="s">
        <v>231</v>
      </c>
      <c r="B598" s="30" t="s">
        <v>170</v>
      </c>
      <c r="C598" s="31">
        <v>55318.009100000003</v>
      </c>
      <c r="D598" s="32"/>
      <c r="E598" s="33">
        <f t="shared" si="76"/>
        <v>82140.878407899654</v>
      </c>
      <c r="F598" s="1">
        <f t="shared" si="77"/>
        <v>82141</v>
      </c>
      <c r="H598" s="34"/>
      <c r="O598" s="1">
        <f t="shared" ca="1" si="78"/>
        <v>-8.8855232275896184E-3</v>
      </c>
      <c r="Q598" s="88">
        <f t="shared" si="79"/>
        <v>40299.509100000003</v>
      </c>
      <c r="U598" s="1">
        <f>+C598-(C$7+F598*C$8)</f>
        <v>-1.4192185095453169E-2</v>
      </c>
      <c r="W598" s="2"/>
    </row>
    <row r="599" spans="1:23">
      <c r="A599" t="s">
        <v>232</v>
      </c>
      <c r="B599" s="2" t="s">
        <v>170</v>
      </c>
      <c r="C599" s="32">
        <v>55352.329720000002</v>
      </c>
      <c r="D599" s="32">
        <v>0</v>
      </c>
      <c r="E599" s="1">
        <f t="shared" si="76"/>
        <v>82434.92166074882</v>
      </c>
      <c r="F599" s="1">
        <f t="shared" si="77"/>
        <v>82435</v>
      </c>
      <c r="G599" s="1">
        <f t="shared" ref="G599:G630" si="80">+C599-(C$7+F599*C$8)</f>
        <v>-9.1437285009305924E-3</v>
      </c>
      <c r="H599" s="34"/>
      <c r="K599" s="1">
        <f t="shared" ref="K599:K630" si="81">+G599</f>
        <v>-9.1437285009305924E-3</v>
      </c>
      <c r="O599" s="1">
        <f t="shared" ca="1" si="78"/>
        <v>-8.9208493537838145E-3</v>
      </c>
      <c r="Q599" s="88">
        <f t="shared" si="79"/>
        <v>40333.829720000002</v>
      </c>
    </row>
    <row r="600" spans="1:23">
      <c r="A600" s="50" t="s">
        <v>233</v>
      </c>
      <c r="B600" s="41" t="s">
        <v>170</v>
      </c>
      <c r="C600" s="50">
        <v>55616.932800000002</v>
      </c>
      <c r="D600" s="50">
        <v>1.5E-3</v>
      </c>
      <c r="E600" s="1">
        <f t="shared" si="76"/>
        <v>84701.918887404725</v>
      </c>
      <c r="F600" s="1">
        <f t="shared" si="77"/>
        <v>84702</v>
      </c>
      <c r="G600" s="1">
        <f t="shared" si="80"/>
        <v>-9.4674321953789331E-3</v>
      </c>
      <c r="H600" s="34"/>
      <c r="K600" s="1">
        <f t="shared" si="81"/>
        <v>-9.4674321953789331E-3</v>
      </c>
      <c r="O600" s="1">
        <f t="shared" ca="1" si="78"/>
        <v>-9.1932450275329404E-3</v>
      </c>
      <c r="Q600" s="88">
        <f t="shared" si="79"/>
        <v>40598.432800000002</v>
      </c>
    </row>
    <row r="601" spans="1:23">
      <c r="A601" s="29" t="s">
        <v>234</v>
      </c>
      <c r="B601" s="30" t="s">
        <v>170</v>
      </c>
      <c r="C601" s="31">
        <v>55657.0844</v>
      </c>
      <c r="D601" s="32"/>
      <c r="E601" s="33">
        <f t="shared" si="76"/>
        <v>85045.919289236001</v>
      </c>
      <c r="F601" s="1">
        <f t="shared" si="77"/>
        <v>85046</v>
      </c>
      <c r="G601" s="1">
        <f t="shared" si="80"/>
        <v>-9.4205306013463996E-3</v>
      </c>
      <c r="H601" s="34"/>
      <c r="K601" s="1">
        <f t="shared" si="81"/>
        <v>-9.4205306013463996E-3</v>
      </c>
      <c r="O601" s="1">
        <f t="shared" ca="1" si="78"/>
        <v>-9.2345789983179858E-3</v>
      </c>
      <c r="Q601" s="88">
        <f t="shared" si="79"/>
        <v>40638.5844</v>
      </c>
      <c r="W601" s="2"/>
    </row>
    <row r="602" spans="1:23">
      <c r="A602" s="29" t="s">
        <v>234</v>
      </c>
      <c r="B602" s="30" t="s">
        <v>168</v>
      </c>
      <c r="C602" s="31">
        <v>55657.143300000003</v>
      </c>
      <c r="D602" s="32"/>
      <c r="E602" s="33">
        <f t="shared" si="76"/>
        <v>85046.423917287408</v>
      </c>
      <c r="F602" s="1">
        <f t="shared" si="77"/>
        <v>85046.5</v>
      </c>
      <c r="G602" s="1">
        <f t="shared" si="80"/>
        <v>-8.8803461476345547E-3</v>
      </c>
      <c r="H602" s="34"/>
      <c r="K602" s="1">
        <f t="shared" si="81"/>
        <v>-8.8803461476345547E-3</v>
      </c>
      <c r="O602" s="1">
        <f t="shared" ca="1" si="78"/>
        <v>-9.2346390767638932E-3</v>
      </c>
      <c r="Q602" s="88">
        <f t="shared" si="79"/>
        <v>40638.643300000003</v>
      </c>
      <c r="W602" s="2"/>
    </row>
    <row r="603" spans="1:23">
      <c r="A603" t="s">
        <v>235</v>
      </c>
      <c r="B603" s="2" t="s">
        <v>168</v>
      </c>
      <c r="C603" s="32">
        <v>55661.461649999997</v>
      </c>
      <c r="D603" s="32">
        <v>2.0000000000000001E-4</v>
      </c>
      <c r="E603" s="1">
        <f t="shared" si="76"/>
        <v>85083.421549641935</v>
      </c>
      <c r="F603" s="1">
        <f t="shared" si="77"/>
        <v>85083.5</v>
      </c>
      <c r="G603" s="1">
        <f t="shared" si="80"/>
        <v>-9.1566968549159355E-3</v>
      </c>
      <c r="H603" s="34"/>
      <c r="K603" s="1">
        <f t="shared" si="81"/>
        <v>-9.1566968549159355E-3</v>
      </c>
      <c r="O603" s="1">
        <f t="shared" ca="1" si="78"/>
        <v>-9.2390848817611223E-3</v>
      </c>
      <c r="Q603" s="88">
        <f t="shared" si="79"/>
        <v>40642.961649999997</v>
      </c>
    </row>
    <row r="604" spans="1:23">
      <c r="A604" t="s">
        <v>235</v>
      </c>
      <c r="B604" s="2" t="s">
        <v>170</v>
      </c>
      <c r="C604" s="32">
        <v>55661.519650000002</v>
      </c>
      <c r="D604" s="32">
        <v>0</v>
      </c>
      <c r="E604" s="1">
        <f t="shared" si="76"/>
        <v>85083.918466908188</v>
      </c>
      <c r="F604" s="1">
        <f t="shared" si="77"/>
        <v>85084</v>
      </c>
      <c r="G604" s="1">
        <f t="shared" si="80"/>
        <v>-9.5165124002960511E-3</v>
      </c>
      <c r="H604" s="34"/>
      <c r="K604" s="1">
        <f t="shared" si="81"/>
        <v>-9.5165124002960511E-3</v>
      </c>
      <c r="O604" s="1">
        <f t="shared" ca="1" si="78"/>
        <v>-9.2391449602070314E-3</v>
      </c>
      <c r="Q604" s="88">
        <f t="shared" si="79"/>
        <v>40643.019650000002</v>
      </c>
    </row>
    <row r="605" spans="1:23">
      <c r="A605" t="s">
        <v>235</v>
      </c>
      <c r="B605" s="2" t="s">
        <v>170</v>
      </c>
      <c r="C605" s="32">
        <v>55676.343209999999</v>
      </c>
      <c r="D605" s="32">
        <v>1E-4</v>
      </c>
      <c r="E605" s="1">
        <f t="shared" si="76"/>
        <v>85210.919896404637</v>
      </c>
      <c r="F605" s="1">
        <f t="shared" si="77"/>
        <v>85211</v>
      </c>
      <c r="G605" s="1">
        <f t="shared" si="80"/>
        <v>-9.3496621047961526E-3</v>
      </c>
      <c r="H605" s="34"/>
      <c r="K605" s="1">
        <f t="shared" si="81"/>
        <v>-9.3496621047961526E-3</v>
      </c>
      <c r="O605" s="1">
        <f t="shared" ca="1" si="78"/>
        <v>-9.2544048854677902E-3</v>
      </c>
      <c r="Q605" s="88">
        <f t="shared" si="79"/>
        <v>40657.843209999999</v>
      </c>
    </row>
    <row r="606" spans="1:23">
      <c r="A606" t="s">
        <v>235</v>
      </c>
      <c r="B606" s="2" t="s">
        <v>168</v>
      </c>
      <c r="C606" s="32">
        <v>55676.401700000002</v>
      </c>
      <c r="D606" s="32">
        <v>1E-4</v>
      </c>
      <c r="E606" s="1">
        <f t="shared" si="76"/>
        <v>85211.421011765022</v>
      </c>
      <c r="F606" s="1">
        <f t="shared" si="77"/>
        <v>85211.5</v>
      </c>
      <c r="G606" s="1">
        <f t="shared" si="80"/>
        <v>-9.2194776516407728E-3</v>
      </c>
      <c r="H606" s="34"/>
      <c r="K606" s="1">
        <f t="shared" si="81"/>
        <v>-9.2194776516407728E-3</v>
      </c>
      <c r="O606" s="1">
        <f t="shared" ca="1" si="78"/>
        <v>-9.2544649639136976E-3</v>
      </c>
      <c r="Q606" s="88">
        <f t="shared" si="79"/>
        <v>40657.901700000002</v>
      </c>
    </row>
    <row r="607" spans="1:23">
      <c r="A607" t="s">
        <v>235</v>
      </c>
      <c r="B607" s="2" t="s">
        <v>170</v>
      </c>
      <c r="C607" s="32">
        <v>56005.492469999997</v>
      </c>
      <c r="D607" s="32">
        <v>1E-4</v>
      </c>
      <c r="E607" s="1">
        <f t="shared" si="76"/>
        <v>88030.919042203837</v>
      </c>
      <c r="F607" s="1">
        <f t="shared" si="77"/>
        <v>88031</v>
      </c>
      <c r="G607" s="1">
        <f t="shared" si="80"/>
        <v>-9.449364100873936E-3</v>
      </c>
      <c r="H607" s="34"/>
      <c r="K607" s="1">
        <f t="shared" si="81"/>
        <v>-9.449364100873936E-3</v>
      </c>
      <c r="O607" s="1">
        <f t="shared" ca="1" si="78"/>
        <v>-9.5932473203917124E-3</v>
      </c>
      <c r="Q607" s="88">
        <f t="shared" si="79"/>
        <v>40986.992469999997</v>
      </c>
    </row>
    <row r="608" spans="1:23">
      <c r="A608" t="s">
        <v>235</v>
      </c>
      <c r="B608" s="2" t="s">
        <v>168</v>
      </c>
      <c r="C608" s="32">
        <v>56007.41822</v>
      </c>
      <c r="D608" s="32">
        <v>1E-4</v>
      </c>
      <c r="E608" s="1">
        <f t="shared" si="76"/>
        <v>88047.417980573096</v>
      </c>
      <c r="F608" s="1">
        <f t="shared" si="77"/>
        <v>88047.5</v>
      </c>
      <c r="G608" s="1">
        <f t="shared" si="80"/>
        <v>-9.5732772533665411E-3</v>
      </c>
      <c r="H608" s="34"/>
      <c r="K608" s="1">
        <f t="shared" si="81"/>
        <v>-9.5732772533665411E-3</v>
      </c>
      <c r="O608" s="1">
        <f t="shared" ca="1" si="78"/>
        <v>-9.595229909106693E-3</v>
      </c>
      <c r="Q608" s="88">
        <f t="shared" si="79"/>
        <v>40988.91822</v>
      </c>
    </row>
    <row r="609" spans="1:23">
      <c r="A609" s="45" t="s">
        <v>235</v>
      </c>
      <c r="B609" s="42" t="s">
        <v>170</v>
      </c>
      <c r="C609" s="36">
        <v>56007.476719999999</v>
      </c>
      <c r="D609" s="36">
        <v>1E-4</v>
      </c>
      <c r="E609" s="33">
        <f t="shared" si="76"/>
        <v>88047.919181608842</v>
      </c>
      <c r="F609" s="1">
        <f t="shared" si="77"/>
        <v>88048</v>
      </c>
      <c r="G609" s="1">
        <f t="shared" si="80"/>
        <v>-9.4330928041017614E-3</v>
      </c>
      <c r="H609" s="34"/>
      <c r="K609" s="1">
        <f t="shared" si="81"/>
        <v>-9.4330928041017614E-3</v>
      </c>
      <c r="O609" s="1">
        <f t="shared" ca="1" si="78"/>
        <v>-9.5952899875526004E-3</v>
      </c>
      <c r="Q609" s="88">
        <f t="shared" si="79"/>
        <v>40988.976719999999</v>
      </c>
    </row>
    <row r="610" spans="1:23">
      <c r="A610" s="45" t="s">
        <v>235</v>
      </c>
      <c r="B610" s="42" t="s">
        <v>168</v>
      </c>
      <c r="C610" s="36">
        <v>56007.534720000003</v>
      </c>
      <c r="D610" s="36">
        <v>2.0000000000000001E-4</v>
      </c>
      <c r="E610" s="33">
        <f t="shared" si="76"/>
        <v>88048.41609887511</v>
      </c>
      <c r="F610" s="1">
        <f t="shared" si="77"/>
        <v>88048.5</v>
      </c>
      <c r="G610" s="1">
        <f t="shared" si="80"/>
        <v>-9.7929083494818769E-3</v>
      </c>
      <c r="H610" s="34"/>
      <c r="K610" s="1">
        <f t="shared" si="81"/>
        <v>-9.7929083494818769E-3</v>
      </c>
      <c r="O610" s="1">
        <f t="shared" ca="1" si="78"/>
        <v>-9.5953500659985095E-3</v>
      </c>
      <c r="Q610" s="88">
        <f t="shared" si="79"/>
        <v>40989.034720000003</v>
      </c>
    </row>
    <row r="611" spans="1:23">
      <c r="A611" s="45" t="s">
        <v>235</v>
      </c>
      <c r="B611" s="42" t="s">
        <v>170</v>
      </c>
      <c r="C611" s="36">
        <v>56007.593220000002</v>
      </c>
      <c r="D611" s="36">
        <v>1E-4</v>
      </c>
      <c r="E611" s="33">
        <f t="shared" si="76"/>
        <v>88048.917299910856</v>
      </c>
      <c r="F611" s="1">
        <f t="shared" si="77"/>
        <v>88049</v>
      </c>
      <c r="G611" s="1">
        <f t="shared" si="80"/>
        <v>-9.6527239002170973E-3</v>
      </c>
      <c r="H611" s="34"/>
      <c r="K611" s="1">
        <f t="shared" si="81"/>
        <v>-9.6527239002170973E-3</v>
      </c>
      <c r="O611" s="1">
        <f t="shared" ca="1" si="78"/>
        <v>-9.5954101444444169E-3</v>
      </c>
      <c r="Q611" s="88">
        <f t="shared" si="79"/>
        <v>40989.093220000002</v>
      </c>
    </row>
    <row r="612" spans="1:23">
      <c r="A612" s="29" t="s">
        <v>236</v>
      </c>
      <c r="B612" s="30" t="s">
        <v>170</v>
      </c>
      <c r="C612" s="31">
        <v>56011.094899999996</v>
      </c>
      <c r="D612" s="32"/>
      <c r="E612" s="33">
        <f t="shared" si="76"/>
        <v>88078.918080130883</v>
      </c>
      <c r="F612" s="1">
        <f t="shared" si="77"/>
        <v>88079</v>
      </c>
      <c r="G612" s="1">
        <f t="shared" si="80"/>
        <v>-9.5616569014964625E-3</v>
      </c>
      <c r="H612" s="34"/>
      <c r="K612" s="1">
        <f t="shared" si="81"/>
        <v>-9.5616569014964625E-3</v>
      </c>
      <c r="O612" s="1">
        <f t="shared" ca="1" si="78"/>
        <v>-9.5990148511989268E-3</v>
      </c>
      <c r="Q612" s="88">
        <f t="shared" si="79"/>
        <v>40992.594899999996</v>
      </c>
      <c r="W612" s="2"/>
    </row>
    <row r="613" spans="1:23">
      <c r="A613" s="29" t="s">
        <v>236</v>
      </c>
      <c r="B613" s="30" t="s">
        <v>168</v>
      </c>
      <c r="C613" s="31">
        <v>56012.087299999999</v>
      </c>
      <c r="D613" s="32"/>
      <c r="E613" s="33">
        <f t="shared" si="76"/>
        <v>88087.420505906644</v>
      </c>
      <c r="F613" s="1">
        <f t="shared" si="77"/>
        <v>88087.5</v>
      </c>
      <c r="G613" s="1">
        <f t="shared" si="80"/>
        <v>-9.2785212473245338E-3</v>
      </c>
      <c r="H613" s="34"/>
      <c r="K613" s="1">
        <f t="shared" si="81"/>
        <v>-9.2785212473245338E-3</v>
      </c>
      <c r="O613" s="1">
        <f t="shared" ca="1" si="78"/>
        <v>-9.6000361847793717E-3</v>
      </c>
      <c r="Q613" s="88">
        <f t="shared" si="79"/>
        <v>40993.587299999999</v>
      </c>
      <c r="W613" s="2"/>
    </row>
    <row r="614" spans="1:23">
      <c r="A614" s="29" t="s">
        <v>236</v>
      </c>
      <c r="B614" s="30" t="s">
        <v>170</v>
      </c>
      <c r="C614" s="31">
        <v>56012.145600000003</v>
      </c>
      <c r="D614" s="32"/>
      <c r="E614" s="33">
        <f t="shared" si="76"/>
        <v>88087.919993434625</v>
      </c>
      <c r="F614" s="1">
        <f t="shared" si="77"/>
        <v>88088</v>
      </c>
      <c r="G614" s="1">
        <f t="shared" si="80"/>
        <v>-9.3383367930073291E-3</v>
      </c>
      <c r="H614" s="34"/>
      <c r="K614" s="1">
        <f t="shared" si="81"/>
        <v>-9.3383367930073291E-3</v>
      </c>
      <c r="O614" s="1">
        <f t="shared" ca="1" si="78"/>
        <v>-9.6000962632252808E-3</v>
      </c>
      <c r="Q614" s="88">
        <f t="shared" si="79"/>
        <v>40993.645600000003</v>
      </c>
      <c r="W614" s="2"/>
    </row>
    <row r="615" spans="1:23">
      <c r="A615" s="45" t="s">
        <v>235</v>
      </c>
      <c r="B615" s="42" t="s">
        <v>170</v>
      </c>
      <c r="C615" s="36">
        <v>56368.490279999998</v>
      </c>
      <c r="D615" s="36">
        <v>0</v>
      </c>
      <c r="E615" s="33">
        <f t="shared" si="76"/>
        <v>91140.916962682197</v>
      </c>
      <c r="F615" s="1">
        <f t="shared" si="77"/>
        <v>91141</v>
      </c>
      <c r="G615" s="1">
        <f t="shared" si="80"/>
        <v>-9.6920850992319174E-3</v>
      </c>
      <c r="H615" s="34"/>
      <c r="K615" s="1">
        <f t="shared" si="81"/>
        <v>-9.6920850992319174E-3</v>
      </c>
      <c r="O615" s="1">
        <f t="shared" ca="1" si="78"/>
        <v>-9.9669352539425628E-3</v>
      </c>
      <c r="Q615" s="88">
        <f t="shared" si="79"/>
        <v>41349.990279999998</v>
      </c>
    </row>
    <row r="616" spans="1:23">
      <c r="A616" s="51" t="s">
        <v>237</v>
      </c>
      <c r="B616" s="52"/>
      <c r="C616" s="51">
        <v>56368.490299999998</v>
      </c>
      <c r="D616" s="51" t="s">
        <v>238</v>
      </c>
      <c r="E616" s="33">
        <f t="shared" si="76"/>
        <v>91140.917134032978</v>
      </c>
      <c r="F616" s="1">
        <f t="shared" si="77"/>
        <v>91141</v>
      </c>
      <c r="G616" s="1">
        <f t="shared" si="80"/>
        <v>-9.6720850997371599E-3</v>
      </c>
      <c r="H616" s="34"/>
      <c r="K616" s="1">
        <f t="shared" si="81"/>
        <v>-9.6720850997371599E-3</v>
      </c>
      <c r="O616" s="1">
        <f t="shared" ca="1" si="78"/>
        <v>-9.9669352539425628E-3</v>
      </c>
      <c r="Q616" s="88">
        <f t="shared" si="79"/>
        <v>41349.990299999998</v>
      </c>
    </row>
    <row r="617" spans="1:23">
      <c r="A617" s="45" t="s">
        <v>235</v>
      </c>
      <c r="B617" s="42" t="s">
        <v>168</v>
      </c>
      <c r="C617" s="36">
        <v>56368.548860000003</v>
      </c>
      <c r="D617" s="36">
        <v>1E-4</v>
      </c>
      <c r="E617" s="33">
        <f t="shared" si="76"/>
        <v>91141.41884912111</v>
      </c>
      <c r="F617" s="1">
        <f t="shared" si="77"/>
        <v>91141.5</v>
      </c>
      <c r="G617" s="1">
        <f t="shared" si="80"/>
        <v>-9.4719006447121501E-3</v>
      </c>
      <c r="H617" s="34"/>
      <c r="K617" s="1">
        <f t="shared" si="81"/>
        <v>-9.4719006447121501E-3</v>
      </c>
      <c r="O617" s="1">
        <f t="shared" ca="1" si="78"/>
        <v>-9.9669953323884702E-3</v>
      </c>
      <c r="Q617" s="88">
        <f t="shared" si="79"/>
        <v>41350.048860000003</v>
      </c>
    </row>
    <row r="618" spans="1:23">
      <c r="A618" s="45" t="s">
        <v>235</v>
      </c>
      <c r="B618" s="42" t="s">
        <v>170</v>
      </c>
      <c r="C618" s="36">
        <v>56368.607000000004</v>
      </c>
      <c r="D618" s="36">
        <v>0</v>
      </c>
      <c r="E618" s="33">
        <f t="shared" si="76"/>
        <v>91141.9169658428</v>
      </c>
      <c r="F618" s="1">
        <f t="shared" si="77"/>
        <v>91142</v>
      </c>
      <c r="G618" s="1">
        <f t="shared" si="80"/>
        <v>-9.6917161936289631E-3</v>
      </c>
      <c r="H618" s="34"/>
      <c r="K618" s="1">
        <f t="shared" si="81"/>
        <v>-9.6917161936289631E-3</v>
      </c>
      <c r="O618" s="1">
        <f t="shared" ca="1" si="78"/>
        <v>-9.9670554108343794E-3</v>
      </c>
      <c r="Q618" s="88">
        <f t="shared" si="79"/>
        <v>41350.107000000004</v>
      </c>
    </row>
    <row r="619" spans="1:23">
      <c r="A619" s="51" t="s">
        <v>237</v>
      </c>
      <c r="B619" s="52"/>
      <c r="C619" s="51">
        <v>56368.607049999999</v>
      </c>
      <c r="D619" s="51" t="s">
        <v>238</v>
      </c>
      <c r="E619" s="33">
        <f t="shared" si="76"/>
        <v>91141.917394219723</v>
      </c>
      <c r="F619" s="1">
        <f t="shared" si="77"/>
        <v>91142</v>
      </c>
      <c r="G619" s="1">
        <f t="shared" si="80"/>
        <v>-9.6417161985300481E-3</v>
      </c>
      <c r="H619" s="34"/>
      <c r="K619" s="1">
        <f t="shared" si="81"/>
        <v>-9.6417161985300481E-3</v>
      </c>
      <c r="O619" s="1">
        <f t="shared" ca="1" si="78"/>
        <v>-9.9670554108343794E-3</v>
      </c>
      <c r="Q619" s="88">
        <f t="shared" si="79"/>
        <v>41350.107049999999</v>
      </c>
    </row>
    <row r="620" spans="1:23">
      <c r="A620" s="29" t="s">
        <v>239</v>
      </c>
      <c r="B620" s="30" t="s">
        <v>168</v>
      </c>
      <c r="C620" s="31">
        <v>56390.956299999998</v>
      </c>
      <c r="D620" s="32"/>
      <c r="E620" s="33">
        <f t="shared" si="76"/>
        <v>91333.395466840186</v>
      </c>
      <c r="F620" s="1">
        <f t="shared" si="77"/>
        <v>91333.5</v>
      </c>
      <c r="G620" s="1">
        <f t="shared" si="80"/>
        <v>-1.220107185508823E-2</v>
      </c>
      <c r="H620" s="34"/>
      <c r="K620" s="1">
        <f t="shared" si="81"/>
        <v>-1.220107185508823E-2</v>
      </c>
      <c r="O620" s="1">
        <f t="shared" ca="1" si="78"/>
        <v>-9.9900654556173332E-3</v>
      </c>
      <c r="Q620" s="88">
        <f t="shared" si="79"/>
        <v>41372.456299999998</v>
      </c>
      <c r="W620" s="2"/>
    </row>
    <row r="621" spans="1:23">
      <c r="A621" s="29" t="s">
        <v>239</v>
      </c>
      <c r="B621" s="30" t="s">
        <v>168</v>
      </c>
      <c r="C621" s="31">
        <v>56390.957799999996</v>
      </c>
      <c r="D621" s="32"/>
      <c r="E621" s="33">
        <f t="shared" si="76"/>
        <v>91333.40831814878</v>
      </c>
      <c r="F621" s="1">
        <f t="shared" si="77"/>
        <v>91333.5</v>
      </c>
      <c r="G621" s="1">
        <f t="shared" si="80"/>
        <v>-1.0701071856601629E-2</v>
      </c>
      <c r="H621" s="34"/>
      <c r="K621" s="1">
        <f t="shared" si="81"/>
        <v>-1.0701071856601629E-2</v>
      </c>
      <c r="O621" s="1">
        <f t="shared" ca="1" si="78"/>
        <v>-9.9900654556173332E-3</v>
      </c>
      <c r="Q621" s="88">
        <f t="shared" si="79"/>
        <v>41372.457799999996</v>
      </c>
      <c r="W621" s="2"/>
    </row>
    <row r="622" spans="1:23">
      <c r="A622" s="29" t="s">
        <v>239</v>
      </c>
      <c r="B622" s="30" t="s">
        <v>170</v>
      </c>
      <c r="C622" s="31">
        <v>56391.017</v>
      </c>
      <c r="D622" s="32"/>
      <c r="E622" s="33">
        <f t="shared" si="76"/>
        <v>91333.915516461915</v>
      </c>
      <c r="F622" s="1">
        <f t="shared" si="77"/>
        <v>91334</v>
      </c>
      <c r="G622" s="1">
        <f t="shared" si="80"/>
        <v>-9.8608874031924643E-3</v>
      </c>
      <c r="H622" s="34"/>
      <c r="K622" s="1">
        <f t="shared" si="81"/>
        <v>-9.8608874031924643E-3</v>
      </c>
      <c r="O622" s="1">
        <f t="shared" ca="1" si="78"/>
        <v>-9.9901255340632423E-3</v>
      </c>
      <c r="Q622" s="88">
        <f t="shared" si="79"/>
        <v>41372.517</v>
      </c>
      <c r="W622" s="2"/>
    </row>
    <row r="623" spans="1:23">
      <c r="A623" s="29" t="s">
        <v>239</v>
      </c>
      <c r="B623" s="30" t="s">
        <v>170</v>
      </c>
      <c r="C623" s="31">
        <v>56391.017</v>
      </c>
      <c r="D623" s="32"/>
      <c r="E623" s="33">
        <f t="shared" si="76"/>
        <v>91333.915516461915</v>
      </c>
      <c r="F623" s="1">
        <f t="shared" si="77"/>
        <v>91334</v>
      </c>
      <c r="G623" s="1">
        <f t="shared" si="80"/>
        <v>-9.8608874031924643E-3</v>
      </c>
      <c r="H623" s="34"/>
      <c r="K623" s="1">
        <f t="shared" si="81"/>
        <v>-9.8608874031924643E-3</v>
      </c>
      <c r="O623" s="1">
        <f t="shared" ca="1" si="78"/>
        <v>-9.9901255340632423E-3</v>
      </c>
      <c r="Q623" s="88">
        <f t="shared" si="79"/>
        <v>41372.517</v>
      </c>
      <c r="W623" s="2"/>
    </row>
    <row r="624" spans="1:23">
      <c r="A624" s="29" t="s">
        <v>239</v>
      </c>
      <c r="B624" s="30" t="s">
        <v>170</v>
      </c>
      <c r="C624" s="31">
        <v>56391.017099999997</v>
      </c>
      <c r="D624" s="32"/>
      <c r="E624" s="33">
        <f t="shared" si="76"/>
        <v>91333.91637321579</v>
      </c>
      <c r="F624" s="1">
        <f t="shared" si="77"/>
        <v>91334</v>
      </c>
      <c r="G624" s="1">
        <f t="shared" si="80"/>
        <v>-9.7608874057186767E-3</v>
      </c>
      <c r="H624" s="34"/>
      <c r="K624" s="1">
        <f t="shared" si="81"/>
        <v>-9.7608874057186767E-3</v>
      </c>
      <c r="O624" s="1">
        <f t="shared" ca="1" si="78"/>
        <v>-9.9901255340632423E-3</v>
      </c>
      <c r="Q624" s="88">
        <f t="shared" si="79"/>
        <v>41372.517099999997</v>
      </c>
      <c r="W624" s="2"/>
    </row>
    <row r="625" spans="1:23">
      <c r="A625" s="29" t="s">
        <v>239</v>
      </c>
      <c r="B625" s="30" t="s">
        <v>170</v>
      </c>
      <c r="C625" s="31">
        <v>56391.017200000002</v>
      </c>
      <c r="D625" s="32"/>
      <c r="E625" s="33">
        <f t="shared" si="76"/>
        <v>91333.917229969738</v>
      </c>
      <c r="F625" s="1">
        <f t="shared" si="77"/>
        <v>91334</v>
      </c>
      <c r="G625" s="1">
        <f t="shared" si="80"/>
        <v>-9.6608874009689316E-3</v>
      </c>
      <c r="H625" s="34"/>
      <c r="K625" s="1">
        <f t="shared" si="81"/>
        <v>-9.6608874009689316E-3</v>
      </c>
      <c r="O625" s="1">
        <f t="shared" ca="1" si="78"/>
        <v>-9.9901255340632423E-3</v>
      </c>
      <c r="Q625" s="88">
        <f t="shared" si="79"/>
        <v>41372.517200000002</v>
      </c>
      <c r="W625" s="2"/>
    </row>
    <row r="626" spans="1:23">
      <c r="A626" s="29" t="s">
        <v>239</v>
      </c>
      <c r="B626" s="30" t="s">
        <v>168</v>
      </c>
      <c r="C626" s="31">
        <v>56391.075299999997</v>
      </c>
      <c r="D626" s="32"/>
      <c r="E626" s="33">
        <f t="shared" si="76"/>
        <v>91334.415003989823</v>
      </c>
      <c r="F626" s="1">
        <f t="shared" si="77"/>
        <v>91334.5</v>
      </c>
      <c r="G626" s="1">
        <f t="shared" si="80"/>
        <v>-9.9207029561512172E-3</v>
      </c>
      <c r="H626" s="34"/>
      <c r="K626" s="1">
        <f t="shared" si="81"/>
        <v>-9.9207029561512172E-3</v>
      </c>
      <c r="O626" s="1">
        <f t="shared" ca="1" si="78"/>
        <v>-9.9901856125091514E-3</v>
      </c>
      <c r="Q626" s="88">
        <f t="shared" si="79"/>
        <v>41372.575299999997</v>
      </c>
      <c r="W626" s="2"/>
    </row>
    <row r="627" spans="1:23">
      <c r="A627" s="29" t="s">
        <v>239</v>
      </c>
      <c r="B627" s="30" t="s">
        <v>168</v>
      </c>
      <c r="C627" s="31">
        <v>56391.075400000002</v>
      </c>
      <c r="D627" s="32"/>
      <c r="E627" s="33">
        <f t="shared" si="76"/>
        <v>91334.415860743771</v>
      </c>
      <c r="F627" s="1">
        <f t="shared" si="77"/>
        <v>91334.5</v>
      </c>
      <c r="G627" s="1">
        <f t="shared" si="80"/>
        <v>-9.8207029514014721E-3</v>
      </c>
      <c r="H627" s="34"/>
      <c r="K627" s="1">
        <f t="shared" si="81"/>
        <v>-9.8207029514014721E-3</v>
      </c>
      <c r="O627" s="1">
        <f t="shared" ca="1" si="78"/>
        <v>-9.9901856125091514E-3</v>
      </c>
      <c r="Q627" s="88">
        <f t="shared" si="79"/>
        <v>41372.575400000002</v>
      </c>
      <c r="W627" s="2"/>
    </row>
    <row r="628" spans="1:23">
      <c r="A628" s="29" t="s">
        <v>239</v>
      </c>
      <c r="B628" s="30" t="s">
        <v>168</v>
      </c>
      <c r="C628" s="31">
        <v>56391.075499999999</v>
      </c>
      <c r="D628" s="32"/>
      <c r="E628" s="33">
        <f t="shared" si="76"/>
        <v>91334.416717497646</v>
      </c>
      <c r="F628" s="1">
        <f t="shared" si="77"/>
        <v>91334.5</v>
      </c>
      <c r="G628" s="1">
        <f t="shared" si="80"/>
        <v>-9.7207029539276846E-3</v>
      </c>
      <c r="H628" s="34"/>
      <c r="K628" s="1">
        <f t="shared" si="81"/>
        <v>-9.7207029539276846E-3</v>
      </c>
      <c r="O628" s="1">
        <f t="shared" ca="1" si="78"/>
        <v>-9.9901856125091514E-3</v>
      </c>
      <c r="Q628" s="88">
        <f t="shared" si="79"/>
        <v>41372.575499999999</v>
      </c>
      <c r="W628" s="2"/>
    </row>
    <row r="629" spans="1:23">
      <c r="A629" s="29" t="s">
        <v>239</v>
      </c>
      <c r="B629" s="30" t="s">
        <v>168</v>
      </c>
      <c r="C629" s="31">
        <v>56391.075799999999</v>
      </c>
      <c r="D629" s="32"/>
      <c r="E629" s="33">
        <f t="shared" si="76"/>
        <v>91334.419287759374</v>
      </c>
      <c r="F629" s="1">
        <f t="shared" si="77"/>
        <v>91334.5</v>
      </c>
      <c r="G629" s="1">
        <f t="shared" si="80"/>
        <v>-9.4207029542303644E-3</v>
      </c>
      <c r="H629" s="34"/>
      <c r="K629" s="1">
        <f t="shared" si="81"/>
        <v>-9.4207029542303644E-3</v>
      </c>
      <c r="O629" s="1">
        <f t="shared" ca="1" si="78"/>
        <v>-9.9901856125091514E-3</v>
      </c>
      <c r="Q629" s="88">
        <f t="shared" si="79"/>
        <v>41372.575799999999</v>
      </c>
      <c r="W629" s="2"/>
    </row>
    <row r="630" spans="1:23">
      <c r="A630" s="29" t="s">
        <v>239</v>
      </c>
      <c r="B630" s="30" t="s">
        <v>170</v>
      </c>
      <c r="C630" s="31">
        <v>56391.133800000003</v>
      </c>
      <c r="D630" s="32"/>
      <c r="E630" s="33">
        <f t="shared" si="76"/>
        <v>91334.916205025627</v>
      </c>
      <c r="F630" s="1">
        <f t="shared" si="77"/>
        <v>91335</v>
      </c>
      <c r="G630" s="1">
        <f t="shared" si="80"/>
        <v>-9.7805184996104799E-3</v>
      </c>
      <c r="H630" s="34"/>
      <c r="K630" s="1">
        <f t="shared" si="81"/>
        <v>-9.7805184996104799E-3</v>
      </c>
      <c r="O630" s="1">
        <f t="shared" ca="1" si="78"/>
        <v>-9.9902456909550588E-3</v>
      </c>
      <c r="Q630" s="88">
        <f t="shared" si="79"/>
        <v>41372.633800000003</v>
      </c>
      <c r="W630" s="2"/>
    </row>
    <row r="631" spans="1:23">
      <c r="A631" s="29" t="s">
        <v>239</v>
      </c>
      <c r="B631" s="30" t="s">
        <v>168</v>
      </c>
      <c r="C631" s="31">
        <v>56391.192000000003</v>
      </c>
      <c r="D631" s="32"/>
      <c r="E631" s="33">
        <f t="shared" si="76"/>
        <v>91335.41483579966</v>
      </c>
      <c r="F631" s="1">
        <f t="shared" si="77"/>
        <v>91335.5</v>
      </c>
      <c r="G631" s="1">
        <f t="shared" ref="G631:G662" si="82">+C631-(C$7+F631*C$8)</f>
        <v>-9.9403340500430204E-3</v>
      </c>
      <c r="H631" s="34"/>
      <c r="K631" s="1">
        <f t="shared" ref="K631:K662" si="83">+G631</f>
        <v>-9.9403340500430204E-3</v>
      </c>
      <c r="O631" s="1">
        <f t="shared" ca="1" si="78"/>
        <v>-9.990305769400968E-3</v>
      </c>
      <c r="Q631" s="88">
        <f t="shared" si="79"/>
        <v>41372.692000000003</v>
      </c>
      <c r="W631" s="2"/>
    </row>
    <row r="632" spans="1:23">
      <c r="A632" s="29" t="s">
        <v>239</v>
      </c>
      <c r="B632" s="30" t="s">
        <v>170</v>
      </c>
      <c r="C632" s="31">
        <v>56391.250500000002</v>
      </c>
      <c r="D632" s="32"/>
      <c r="E632" s="33">
        <f t="shared" si="76"/>
        <v>91335.916036835406</v>
      </c>
      <c r="F632" s="1">
        <f t="shared" si="77"/>
        <v>91336</v>
      </c>
      <c r="G632" s="1">
        <f t="shared" si="82"/>
        <v>-9.8001496007782407E-3</v>
      </c>
      <c r="H632" s="34"/>
      <c r="K632" s="1">
        <f t="shared" si="83"/>
        <v>-9.8001496007782407E-3</v>
      </c>
      <c r="O632" s="1">
        <f t="shared" ca="1" si="78"/>
        <v>-9.9903658478468754E-3</v>
      </c>
      <c r="Q632" s="88">
        <f t="shared" si="79"/>
        <v>41372.750500000002</v>
      </c>
      <c r="W632" s="2"/>
    </row>
    <row r="633" spans="1:23">
      <c r="A633" s="29" t="s">
        <v>239</v>
      </c>
      <c r="B633" s="30" t="s">
        <v>170</v>
      </c>
      <c r="C633" s="31">
        <v>56395.102099999996</v>
      </c>
      <c r="D633" s="32"/>
      <c r="E633" s="33">
        <f t="shared" si="76"/>
        <v>91368.914770327756</v>
      </c>
      <c r="F633" s="1">
        <f t="shared" si="77"/>
        <v>91369</v>
      </c>
      <c r="G633" s="1">
        <f t="shared" si="82"/>
        <v>-9.9479759010137059E-3</v>
      </c>
      <c r="H633" s="34"/>
      <c r="K633" s="1">
        <f t="shared" si="83"/>
        <v>-9.9479759010137059E-3</v>
      </c>
      <c r="O633" s="1">
        <f t="shared" ca="1" si="78"/>
        <v>-9.9943310252768366E-3</v>
      </c>
      <c r="Q633" s="88">
        <f t="shared" si="79"/>
        <v>41376.602099999996</v>
      </c>
      <c r="W633" s="2"/>
    </row>
    <row r="634" spans="1:23">
      <c r="A634" s="29" t="s">
        <v>239</v>
      </c>
      <c r="B634" s="30" t="s">
        <v>168</v>
      </c>
      <c r="C634" s="31">
        <v>56395.159800000001</v>
      </c>
      <c r="D634" s="32"/>
      <c r="E634" s="33">
        <f t="shared" si="76"/>
        <v>91369.409117332281</v>
      </c>
      <c r="F634" s="1">
        <f t="shared" si="77"/>
        <v>91369.5</v>
      </c>
      <c r="G634" s="1">
        <f t="shared" si="82"/>
        <v>-1.0607791446091142E-2</v>
      </c>
      <c r="H634" s="34"/>
      <c r="K634" s="1">
        <f t="shared" si="83"/>
        <v>-1.0607791446091142E-2</v>
      </c>
      <c r="O634" s="1">
        <f t="shared" ca="1" si="78"/>
        <v>-9.9943911037227457E-3</v>
      </c>
      <c r="Q634" s="88">
        <f t="shared" si="79"/>
        <v>41376.659800000001</v>
      </c>
      <c r="W634" s="2"/>
    </row>
    <row r="635" spans="1:23">
      <c r="A635" s="29" t="s">
        <v>239</v>
      </c>
      <c r="B635" s="30" t="s">
        <v>170</v>
      </c>
      <c r="C635" s="31">
        <v>56395.218800000002</v>
      </c>
      <c r="D635" s="32"/>
      <c r="E635" s="33">
        <f t="shared" si="76"/>
        <v>91369.914602137593</v>
      </c>
      <c r="F635" s="1">
        <f t="shared" si="77"/>
        <v>91370</v>
      </c>
      <c r="G635" s="1">
        <f t="shared" si="82"/>
        <v>-9.9676069949055091E-3</v>
      </c>
      <c r="H635" s="34"/>
      <c r="K635" s="1">
        <f t="shared" si="83"/>
        <v>-9.9676069949055091E-3</v>
      </c>
      <c r="O635" s="1">
        <f t="shared" ca="1" si="78"/>
        <v>-9.9944511821686531E-3</v>
      </c>
      <c r="Q635" s="88">
        <f t="shared" si="79"/>
        <v>41376.718800000002</v>
      </c>
      <c r="W635" s="2"/>
    </row>
    <row r="636" spans="1:23">
      <c r="A636" s="29" t="s">
        <v>239</v>
      </c>
      <c r="B636" s="30" t="s">
        <v>168</v>
      </c>
      <c r="C636" s="31">
        <v>56395.278200000001</v>
      </c>
      <c r="D636" s="32"/>
      <c r="E636" s="33">
        <f t="shared" si="76"/>
        <v>91370.423513958493</v>
      </c>
      <c r="F636" s="1">
        <f t="shared" si="77"/>
        <v>91370.5</v>
      </c>
      <c r="G636" s="1">
        <f t="shared" si="82"/>
        <v>-8.9274225465487689E-3</v>
      </c>
      <c r="H636" s="34"/>
      <c r="K636" s="1">
        <f t="shared" si="83"/>
        <v>-8.9274225465487689E-3</v>
      </c>
      <c r="O636" s="1">
        <f t="shared" ca="1" si="78"/>
        <v>-9.9945112606145622E-3</v>
      </c>
      <c r="Q636" s="88">
        <f t="shared" si="79"/>
        <v>41376.778200000001</v>
      </c>
      <c r="W636" s="2"/>
    </row>
    <row r="637" spans="1:23">
      <c r="A637" s="45" t="s">
        <v>235</v>
      </c>
      <c r="B637" s="42" t="s">
        <v>168</v>
      </c>
      <c r="C637" s="36">
        <v>56417.337290000003</v>
      </c>
      <c r="D637" s="36">
        <v>2.0000000000000001E-4</v>
      </c>
      <c r="E637" s="33">
        <f t="shared" si="76"/>
        <v>91559.415629441646</v>
      </c>
      <c r="F637" s="1">
        <f t="shared" si="77"/>
        <v>91559.5</v>
      </c>
      <c r="G637" s="1">
        <f t="shared" si="82"/>
        <v>-9.847700443060603E-3</v>
      </c>
      <c r="H637" s="34"/>
      <c r="K637" s="1">
        <f t="shared" si="83"/>
        <v>-9.847700443060603E-3</v>
      </c>
      <c r="O637" s="1">
        <f t="shared" ca="1" si="78"/>
        <v>-1.0017220913167974E-2</v>
      </c>
      <c r="Q637" s="88">
        <f t="shared" si="79"/>
        <v>41398.837290000003</v>
      </c>
    </row>
    <row r="638" spans="1:23">
      <c r="A638" s="47" t="s">
        <v>240</v>
      </c>
      <c r="B638" s="37" t="s">
        <v>168</v>
      </c>
      <c r="C638" s="38">
        <v>56417.337399999997</v>
      </c>
      <c r="D638" s="38">
        <v>2.9999999999999997E-4</v>
      </c>
      <c r="E638" s="33">
        <f t="shared" si="76"/>
        <v>91559.416571870883</v>
      </c>
      <c r="F638" s="1">
        <f t="shared" si="77"/>
        <v>91559.5</v>
      </c>
      <c r="G638" s="1">
        <f t="shared" si="82"/>
        <v>-9.7377004494774155E-3</v>
      </c>
      <c r="H638" s="34"/>
      <c r="K638" s="1">
        <f t="shared" si="83"/>
        <v>-9.7377004494774155E-3</v>
      </c>
      <c r="O638" s="1">
        <f t="shared" ca="1" si="78"/>
        <v>-1.0017220913167974E-2</v>
      </c>
      <c r="Q638" s="88">
        <f t="shared" si="79"/>
        <v>41398.837399999997</v>
      </c>
    </row>
    <row r="639" spans="1:23">
      <c r="A639" s="45" t="s">
        <v>235</v>
      </c>
      <c r="B639" s="42" t="s">
        <v>170</v>
      </c>
      <c r="C639" s="36">
        <v>56417.395640000002</v>
      </c>
      <c r="D639" s="36">
        <v>0</v>
      </c>
      <c r="E639" s="33">
        <f t="shared" si="76"/>
        <v>91559.915545346536</v>
      </c>
      <c r="F639" s="1">
        <f t="shared" si="77"/>
        <v>91560</v>
      </c>
      <c r="G639" s="1">
        <f t="shared" si="82"/>
        <v>-9.8575159936444834E-3</v>
      </c>
      <c r="H639" s="34"/>
      <c r="K639" s="1">
        <f t="shared" si="83"/>
        <v>-9.8575159936444834E-3</v>
      </c>
      <c r="O639" s="1">
        <f t="shared" ca="1" si="78"/>
        <v>-1.0017280991613883E-2</v>
      </c>
      <c r="Q639" s="88">
        <f t="shared" si="79"/>
        <v>41398.895640000002</v>
      </c>
    </row>
    <row r="640" spans="1:23">
      <c r="A640" s="47" t="s">
        <v>240</v>
      </c>
      <c r="B640" s="37" t="s">
        <v>170</v>
      </c>
      <c r="C640" s="38">
        <v>56417.395700000001</v>
      </c>
      <c r="D640" s="38">
        <v>1E-4</v>
      </c>
      <c r="E640" s="33">
        <f t="shared" si="76"/>
        <v>91559.916059398864</v>
      </c>
      <c r="F640" s="1">
        <f t="shared" si="77"/>
        <v>91560</v>
      </c>
      <c r="G640" s="1">
        <f t="shared" si="82"/>
        <v>-9.7975159951602109E-3</v>
      </c>
      <c r="H640" s="34"/>
      <c r="K640" s="1">
        <f t="shared" si="83"/>
        <v>-9.7975159951602109E-3</v>
      </c>
      <c r="O640" s="1">
        <f t="shared" ca="1" si="78"/>
        <v>-1.0017280991613883E-2</v>
      </c>
      <c r="Q640" s="88">
        <f t="shared" si="79"/>
        <v>41398.895700000001</v>
      </c>
    </row>
    <row r="641" spans="1:23">
      <c r="A641" s="47" t="s">
        <v>240</v>
      </c>
      <c r="B641" s="37" t="s">
        <v>168</v>
      </c>
      <c r="C641" s="38">
        <v>56417.453800000003</v>
      </c>
      <c r="D641" s="38">
        <v>4.0000000000000002E-4</v>
      </c>
      <c r="E641" s="33">
        <f t="shared" si="76"/>
        <v>91560.413833419007</v>
      </c>
      <c r="F641" s="1">
        <f t="shared" si="77"/>
        <v>91560.5</v>
      </c>
      <c r="G641" s="1">
        <f t="shared" si="82"/>
        <v>-1.0057331543066539E-2</v>
      </c>
      <c r="H641" s="34"/>
      <c r="K641" s="1">
        <f t="shared" si="83"/>
        <v>-1.0057331543066539E-2</v>
      </c>
      <c r="O641" s="1">
        <f t="shared" ca="1" si="78"/>
        <v>-1.0017341070059792E-2</v>
      </c>
      <c r="Q641" s="88">
        <f t="shared" si="79"/>
        <v>41398.953800000003</v>
      </c>
    </row>
    <row r="642" spans="1:23">
      <c r="A642" s="45" t="s">
        <v>235</v>
      </c>
      <c r="B642" s="42" t="s">
        <v>168</v>
      </c>
      <c r="C642" s="36">
        <v>56417.453869999998</v>
      </c>
      <c r="D642" s="36">
        <v>2.0000000000000001E-4</v>
      </c>
      <c r="E642" s="33">
        <f t="shared" si="76"/>
        <v>91560.414433146696</v>
      </c>
      <c r="F642" s="1">
        <f t="shared" si="77"/>
        <v>91560.5</v>
      </c>
      <c r="G642" s="1">
        <f t="shared" si="82"/>
        <v>-9.9873315484728664E-3</v>
      </c>
      <c r="H642" s="34"/>
      <c r="K642" s="1">
        <f t="shared" si="83"/>
        <v>-9.9873315484728664E-3</v>
      </c>
      <c r="O642" s="1">
        <f t="shared" ca="1" si="78"/>
        <v>-1.0017341070059792E-2</v>
      </c>
      <c r="Q642" s="88">
        <f t="shared" si="79"/>
        <v>41398.953869999998</v>
      </c>
    </row>
    <row r="643" spans="1:23">
      <c r="A643" s="53" t="s">
        <v>241</v>
      </c>
      <c r="B643" s="54" t="s">
        <v>168</v>
      </c>
      <c r="C643" s="53">
        <v>56418.387932999998</v>
      </c>
      <c r="D643" s="53">
        <v>8.2000000000000001E-5</v>
      </c>
      <c r="E643" s="33">
        <f t="shared" si="76"/>
        <v>91568.417054395555</v>
      </c>
      <c r="F643" s="1">
        <f t="shared" si="77"/>
        <v>91568.5</v>
      </c>
      <c r="G643" s="1">
        <f t="shared" si="82"/>
        <v>-9.6813803538680077E-3</v>
      </c>
      <c r="H643" s="34"/>
      <c r="K643" s="1">
        <f t="shared" si="83"/>
        <v>-9.6813803538680077E-3</v>
      </c>
      <c r="O643" s="1">
        <f t="shared" ca="1" si="78"/>
        <v>-1.0018302325194328E-2</v>
      </c>
      <c r="Q643" s="88">
        <f t="shared" si="79"/>
        <v>41399.887932999998</v>
      </c>
    </row>
    <row r="644" spans="1:23">
      <c r="A644" s="53" t="s">
        <v>241</v>
      </c>
      <c r="B644" s="54" t="s">
        <v>170</v>
      </c>
      <c r="C644" s="53">
        <v>56418.446210000002</v>
      </c>
      <c r="D644" s="53">
        <v>2.1999999999999999E-5</v>
      </c>
      <c r="E644" s="33">
        <f t="shared" si="76"/>
        <v>91568.916344870129</v>
      </c>
      <c r="F644" s="1">
        <f t="shared" si="77"/>
        <v>91569</v>
      </c>
      <c r="G644" s="1">
        <f t="shared" si="82"/>
        <v>-9.7641959000611678E-3</v>
      </c>
      <c r="H644" s="34"/>
      <c r="K644" s="1">
        <f t="shared" si="83"/>
        <v>-9.7641959000611678E-3</v>
      </c>
      <c r="O644" s="1">
        <f t="shared" ca="1" si="78"/>
        <v>-1.0018362403640235E-2</v>
      </c>
      <c r="Q644" s="88">
        <f t="shared" si="79"/>
        <v>41399.946210000002</v>
      </c>
    </row>
    <row r="645" spans="1:23">
      <c r="A645" s="45" t="s">
        <v>235</v>
      </c>
      <c r="B645" s="42" t="s">
        <v>168</v>
      </c>
      <c r="C645" s="36">
        <v>56427.3753</v>
      </c>
      <c r="D645" s="36">
        <v>2.0000000000000001E-4</v>
      </c>
      <c r="E645" s="33">
        <f t="shared" si="76"/>
        <v>91645.416672328734</v>
      </c>
      <c r="F645" s="1">
        <f t="shared" si="77"/>
        <v>91645.5</v>
      </c>
      <c r="G645" s="1">
        <f t="shared" si="82"/>
        <v>-9.7259750473313034E-3</v>
      </c>
      <c r="H645" s="34"/>
      <c r="K645" s="1">
        <f t="shared" si="83"/>
        <v>-9.7259750473313034E-3</v>
      </c>
      <c r="O645" s="1">
        <f t="shared" ca="1" si="78"/>
        <v>-1.0027554405864236E-2</v>
      </c>
      <c r="Q645" s="88">
        <f t="shared" si="79"/>
        <v>41408.8753</v>
      </c>
    </row>
    <row r="646" spans="1:23">
      <c r="A646" s="45" t="s">
        <v>235</v>
      </c>
      <c r="B646" s="42" t="s">
        <v>168</v>
      </c>
      <c r="C646" s="36">
        <v>56427.375500000002</v>
      </c>
      <c r="D646" s="36">
        <v>2.0000000000000001E-4</v>
      </c>
      <c r="E646" s="33">
        <f t="shared" si="76"/>
        <v>91645.418385836572</v>
      </c>
      <c r="F646" s="1">
        <f t="shared" si="77"/>
        <v>91645.5</v>
      </c>
      <c r="G646" s="1">
        <f t="shared" si="82"/>
        <v>-9.5259750451077707E-3</v>
      </c>
      <c r="H646" s="34"/>
      <c r="K646" s="1">
        <f t="shared" si="83"/>
        <v>-9.5259750451077707E-3</v>
      </c>
      <c r="O646" s="1">
        <f t="shared" ca="1" si="78"/>
        <v>-1.0027554405864236E-2</v>
      </c>
      <c r="Q646" s="88">
        <f t="shared" si="79"/>
        <v>41408.875500000002</v>
      </c>
    </row>
    <row r="647" spans="1:23">
      <c r="A647" s="45" t="s">
        <v>235</v>
      </c>
      <c r="B647" s="42" t="s">
        <v>170</v>
      </c>
      <c r="C647" s="36">
        <v>56427.433570000001</v>
      </c>
      <c r="D647" s="36">
        <v>1E-4</v>
      </c>
      <c r="E647" s="33">
        <f t="shared" si="76"/>
        <v>91645.915902830515</v>
      </c>
      <c r="F647" s="1">
        <f t="shared" si="77"/>
        <v>91646</v>
      </c>
      <c r="G647" s="1">
        <f t="shared" si="82"/>
        <v>-9.8157905958942138E-3</v>
      </c>
      <c r="H647" s="34"/>
      <c r="K647" s="1">
        <f t="shared" si="83"/>
        <v>-9.8157905958942138E-3</v>
      </c>
      <c r="O647" s="1">
        <f t="shared" ca="1" si="78"/>
        <v>-1.0027614484310145E-2</v>
      </c>
      <c r="Q647" s="88">
        <f t="shared" si="79"/>
        <v>41408.933570000001</v>
      </c>
    </row>
    <row r="648" spans="1:23">
      <c r="A648" s="45" t="s">
        <v>235</v>
      </c>
      <c r="B648" s="42" t="s">
        <v>170</v>
      </c>
      <c r="C648" s="36">
        <v>56427.433579999997</v>
      </c>
      <c r="D648" s="36">
        <v>0</v>
      </c>
      <c r="E648" s="33">
        <f t="shared" si="76"/>
        <v>91645.915988505876</v>
      </c>
      <c r="F648" s="1">
        <f t="shared" si="77"/>
        <v>91646</v>
      </c>
      <c r="G648" s="1">
        <f t="shared" si="82"/>
        <v>-9.8057905997848138E-3</v>
      </c>
      <c r="H648" s="34"/>
      <c r="K648" s="1">
        <f t="shared" si="83"/>
        <v>-9.8057905997848138E-3</v>
      </c>
      <c r="O648" s="1">
        <f t="shared" ca="1" si="78"/>
        <v>-1.0027614484310145E-2</v>
      </c>
      <c r="Q648" s="88">
        <f t="shared" si="79"/>
        <v>41408.933579999997</v>
      </c>
    </row>
    <row r="649" spans="1:23">
      <c r="A649" s="45" t="s">
        <v>235</v>
      </c>
      <c r="B649" s="42" t="s">
        <v>168</v>
      </c>
      <c r="C649" s="36">
        <v>56427.492449999998</v>
      </c>
      <c r="D649" s="36">
        <v>2.0000000000000001E-4</v>
      </c>
      <c r="E649" s="33">
        <f t="shared" si="76"/>
        <v>91646.420359531083</v>
      </c>
      <c r="F649" s="1">
        <f t="shared" si="77"/>
        <v>91646.5</v>
      </c>
      <c r="G649" s="1">
        <f t="shared" si="82"/>
        <v>-9.2956061489530839E-3</v>
      </c>
      <c r="H649" s="34"/>
      <c r="K649" s="1">
        <f t="shared" si="83"/>
        <v>-9.2956061489530839E-3</v>
      </c>
      <c r="O649" s="1">
        <f t="shared" ca="1" si="78"/>
        <v>-1.0027674562756052E-2</v>
      </c>
      <c r="Q649" s="88">
        <f t="shared" si="79"/>
        <v>41408.992449999998</v>
      </c>
    </row>
    <row r="650" spans="1:23">
      <c r="A650" s="45" t="s">
        <v>235</v>
      </c>
      <c r="B650" s="42" t="s">
        <v>168</v>
      </c>
      <c r="C650" s="36">
        <v>56427.493000000002</v>
      </c>
      <c r="D650" s="36">
        <v>1E-4</v>
      </c>
      <c r="E650" s="33">
        <f t="shared" si="76"/>
        <v>91646.425071677615</v>
      </c>
      <c r="F650" s="1">
        <f t="shared" si="77"/>
        <v>91646.5</v>
      </c>
      <c r="G650" s="1">
        <f t="shared" si="82"/>
        <v>-8.7456061446573585E-3</v>
      </c>
      <c r="H650" s="34"/>
      <c r="K650" s="1">
        <f t="shared" si="83"/>
        <v>-8.7456061446573585E-3</v>
      </c>
      <c r="O650" s="1">
        <f t="shared" ca="1" si="78"/>
        <v>-1.0027674562756052E-2</v>
      </c>
      <c r="Q650" s="88">
        <f t="shared" si="79"/>
        <v>41408.993000000002</v>
      </c>
    </row>
    <row r="651" spans="1:23">
      <c r="A651" s="51" t="s">
        <v>242</v>
      </c>
      <c r="B651" s="52" t="s">
        <v>170</v>
      </c>
      <c r="C651" s="55">
        <v>56718.532180000002</v>
      </c>
      <c r="D651" s="51">
        <v>0</v>
      </c>
      <c r="E651" s="33">
        <f t="shared" si="76"/>
        <v>94139.914618013237</v>
      </c>
      <c r="F651" s="1">
        <f t="shared" si="77"/>
        <v>94140</v>
      </c>
      <c r="G651" s="1">
        <f t="shared" si="82"/>
        <v>-9.9657539976760745E-3</v>
      </c>
      <c r="H651" s="34"/>
      <c r="K651" s="1">
        <f t="shared" si="83"/>
        <v>-9.9657539976760745E-3</v>
      </c>
      <c r="O651" s="1">
        <f t="shared" ca="1" si="78"/>
        <v>-1.0327285772501726E-2</v>
      </c>
      <c r="Q651" s="88">
        <f t="shared" si="79"/>
        <v>41700.032180000002</v>
      </c>
    </row>
    <row r="652" spans="1:23">
      <c r="A652" s="51" t="s">
        <v>242</v>
      </c>
      <c r="B652" s="52" t="s">
        <v>170</v>
      </c>
      <c r="C652" s="55">
        <v>56718.532249999997</v>
      </c>
      <c r="D652" s="51">
        <v>0</v>
      </c>
      <c r="E652" s="33">
        <f t="shared" si="76"/>
        <v>94139.915217740927</v>
      </c>
      <c r="F652" s="1">
        <f t="shared" si="77"/>
        <v>94140</v>
      </c>
      <c r="G652" s="1">
        <f t="shared" si="82"/>
        <v>-9.8957540030824021E-3</v>
      </c>
      <c r="H652" s="34"/>
      <c r="K652" s="1">
        <f t="shared" si="83"/>
        <v>-9.8957540030824021E-3</v>
      </c>
      <c r="O652" s="1">
        <f t="shared" ca="1" si="78"/>
        <v>-1.0327285772501726E-2</v>
      </c>
      <c r="Q652" s="88">
        <f t="shared" si="79"/>
        <v>41700.032249999997</v>
      </c>
    </row>
    <row r="653" spans="1:23">
      <c r="A653" s="51" t="s">
        <v>242</v>
      </c>
      <c r="B653" s="52" t="s">
        <v>168</v>
      </c>
      <c r="C653" s="55">
        <v>56718.59042</v>
      </c>
      <c r="D653" s="51">
        <v>1E-4</v>
      </c>
      <c r="E653" s="33">
        <f t="shared" si="76"/>
        <v>94140.413591488817</v>
      </c>
      <c r="F653" s="1">
        <f t="shared" si="77"/>
        <v>94140.5</v>
      </c>
      <c r="G653" s="1">
        <f t="shared" si="82"/>
        <v>-1.00855695491191E-2</v>
      </c>
      <c r="H653" s="34"/>
      <c r="K653" s="1">
        <f t="shared" si="83"/>
        <v>-1.00855695491191E-2</v>
      </c>
      <c r="O653" s="1">
        <f t="shared" ca="1" si="78"/>
        <v>-1.0327345850947635E-2</v>
      </c>
      <c r="Q653" s="88">
        <f t="shared" si="79"/>
        <v>41700.09042</v>
      </c>
    </row>
    <row r="654" spans="1:23">
      <c r="A654" s="51" t="s">
        <v>242</v>
      </c>
      <c r="B654" s="52" t="s">
        <v>168</v>
      </c>
      <c r="C654" s="55">
        <v>56718.590539999997</v>
      </c>
      <c r="D654" s="51">
        <v>5.0000000000000001E-4</v>
      </c>
      <c r="E654" s="33">
        <f t="shared" si="76"/>
        <v>94140.414619593474</v>
      </c>
      <c r="F654" s="1">
        <f t="shared" si="77"/>
        <v>94140.5</v>
      </c>
      <c r="G654" s="1">
        <f t="shared" si="82"/>
        <v>-9.965569552150555E-3</v>
      </c>
      <c r="H654" s="34"/>
      <c r="K654" s="1">
        <f t="shared" si="83"/>
        <v>-9.965569552150555E-3</v>
      </c>
      <c r="O654" s="1">
        <f t="shared" ca="1" si="78"/>
        <v>-1.0327345850947635E-2</v>
      </c>
      <c r="Q654" s="88">
        <f t="shared" si="79"/>
        <v>41700.090539999997</v>
      </c>
    </row>
    <row r="655" spans="1:23">
      <c r="A655" s="51" t="s">
        <v>242</v>
      </c>
      <c r="B655" s="52" t="s">
        <v>170</v>
      </c>
      <c r="C655" s="55">
        <v>56723.551180000002</v>
      </c>
      <c r="D655" s="51">
        <v>0</v>
      </c>
      <c r="E655" s="33">
        <f t="shared" si="76"/>
        <v>94182.915096619094</v>
      </c>
      <c r="F655" s="1">
        <f t="shared" si="77"/>
        <v>94183</v>
      </c>
      <c r="G655" s="1">
        <f t="shared" si="82"/>
        <v>-9.9098912978661247E-3</v>
      </c>
      <c r="H655" s="34"/>
      <c r="K655" s="1">
        <f t="shared" si="83"/>
        <v>-9.9098912978661247E-3</v>
      </c>
      <c r="O655" s="1">
        <f t="shared" ca="1" si="78"/>
        <v>-1.0332452518849858E-2</v>
      </c>
      <c r="Q655" s="88">
        <f t="shared" si="79"/>
        <v>41705.051180000002</v>
      </c>
    </row>
    <row r="656" spans="1:23">
      <c r="A656" s="29" t="s">
        <v>243</v>
      </c>
      <c r="B656" s="30" t="s">
        <v>170</v>
      </c>
      <c r="C656" s="31">
        <v>56780.042999999998</v>
      </c>
      <c r="D656" s="32"/>
      <c r="E656" s="33">
        <f t="shared" si="76"/>
        <v>94666.910971756821</v>
      </c>
      <c r="F656" s="1">
        <f t="shared" si="77"/>
        <v>94667</v>
      </c>
      <c r="G656" s="1">
        <f t="shared" si="82"/>
        <v>-1.0391343697847333E-2</v>
      </c>
      <c r="H656" s="34"/>
      <c r="K656" s="1">
        <f t="shared" si="83"/>
        <v>-1.0391343697847333E-2</v>
      </c>
      <c r="O656" s="1">
        <f t="shared" ca="1" si="78"/>
        <v>-1.0390608454489282E-2</v>
      </c>
      <c r="Q656" s="88">
        <f t="shared" si="79"/>
        <v>41761.542999999998</v>
      </c>
      <c r="W656" s="2"/>
    </row>
    <row r="657" spans="1:23">
      <c r="A657" s="56" t="s">
        <v>244</v>
      </c>
      <c r="B657" s="57" t="s">
        <v>170</v>
      </c>
      <c r="C657" s="56">
        <v>56780.043000000063</v>
      </c>
      <c r="D657" s="56" t="s">
        <v>245</v>
      </c>
      <c r="E657" s="33">
        <f t="shared" si="76"/>
        <v>94666.910971757374</v>
      </c>
      <c r="F657" s="1">
        <f t="shared" si="77"/>
        <v>94667</v>
      </c>
      <c r="G657" s="1">
        <f t="shared" si="82"/>
        <v>-1.0391343632363714E-2</v>
      </c>
      <c r="H657" s="34"/>
      <c r="K657" s="1">
        <f t="shared" si="83"/>
        <v>-1.0391343632363714E-2</v>
      </c>
      <c r="O657" s="1">
        <f t="shared" ca="1" si="78"/>
        <v>-1.0390608454489282E-2</v>
      </c>
      <c r="Q657" s="88">
        <f t="shared" si="79"/>
        <v>41761.543000000063</v>
      </c>
      <c r="W657" s="2"/>
    </row>
    <row r="658" spans="1:23">
      <c r="A658" s="56" t="s">
        <v>244</v>
      </c>
      <c r="B658" s="57" t="s">
        <v>170</v>
      </c>
      <c r="C658" s="56">
        <v>56780.159599999897</v>
      </c>
      <c r="D658" s="56" t="s">
        <v>245</v>
      </c>
      <c r="E658" s="33">
        <f t="shared" si="76"/>
        <v>94667.909946811822</v>
      </c>
      <c r="F658" s="1">
        <f t="shared" si="77"/>
        <v>94668</v>
      </c>
      <c r="G658" s="1">
        <f t="shared" si="82"/>
        <v>-1.0510974898352288E-2</v>
      </c>
      <c r="H658" s="34"/>
      <c r="K658" s="1">
        <f t="shared" si="83"/>
        <v>-1.0510974898352288E-2</v>
      </c>
      <c r="O658" s="1">
        <f t="shared" ca="1" si="78"/>
        <v>-1.0390728611381099E-2</v>
      </c>
      <c r="Q658" s="88">
        <f t="shared" si="79"/>
        <v>41761.659599999897</v>
      </c>
      <c r="W658" s="2"/>
    </row>
    <row r="659" spans="1:23">
      <c r="A659" s="29" t="s">
        <v>243</v>
      </c>
      <c r="B659" s="30" t="s">
        <v>170</v>
      </c>
      <c r="C659" s="31">
        <v>56780.159599999999</v>
      </c>
      <c r="D659" s="32"/>
      <c r="E659" s="33">
        <f t="shared" si="76"/>
        <v>94667.909946812695</v>
      </c>
      <c r="F659" s="1">
        <f t="shared" si="77"/>
        <v>94668</v>
      </c>
      <c r="G659" s="1">
        <f t="shared" si="82"/>
        <v>-1.0510974796488881E-2</v>
      </c>
      <c r="H659" s="34"/>
      <c r="K659" s="1">
        <f t="shared" si="83"/>
        <v>-1.0510974796488881E-2</v>
      </c>
      <c r="O659" s="1">
        <f t="shared" ca="1" si="78"/>
        <v>-1.0390728611381099E-2</v>
      </c>
      <c r="Q659" s="88">
        <f t="shared" si="79"/>
        <v>41761.659599999999</v>
      </c>
      <c r="W659" s="2"/>
    </row>
    <row r="660" spans="1:23">
      <c r="A660" s="36" t="s">
        <v>246</v>
      </c>
      <c r="B660" s="42" t="s">
        <v>170</v>
      </c>
      <c r="C660" s="36">
        <v>56809.339870000003</v>
      </c>
      <c r="D660" s="36">
        <v>2.0000000000000002E-5</v>
      </c>
      <c r="E660" s="33">
        <f t="shared" si="76"/>
        <v>94917.913050189585</v>
      </c>
      <c r="F660" s="1">
        <f t="shared" si="77"/>
        <v>94918</v>
      </c>
      <c r="G660" s="1">
        <f t="shared" si="82"/>
        <v>-1.0148749795916956E-2</v>
      </c>
      <c r="H660" s="34"/>
      <c r="K660" s="1">
        <f t="shared" si="83"/>
        <v>-1.0148749795916956E-2</v>
      </c>
      <c r="O660" s="1">
        <f t="shared" ca="1" si="78"/>
        <v>-1.0420767834335348E-2</v>
      </c>
      <c r="Q660" s="88">
        <f t="shared" si="79"/>
        <v>41790.839870000003</v>
      </c>
    </row>
    <row r="661" spans="1:23">
      <c r="A661" s="58" t="s">
        <v>247</v>
      </c>
      <c r="B661" s="59" t="s">
        <v>170</v>
      </c>
      <c r="C661" s="58">
        <v>57070.558122000002</v>
      </c>
      <c r="D661" s="58">
        <v>1.94E-4</v>
      </c>
      <c r="E661" s="33">
        <f t="shared" ref="E661:E709" si="84">+(C661-C$7)/C$8</f>
        <v>97155.91063070111</v>
      </c>
      <c r="F661" s="1">
        <f t="shared" ref="F661:F724" si="85">ROUND(2*E661,0)/2</f>
        <v>97156</v>
      </c>
      <c r="G661" s="1">
        <f t="shared" si="82"/>
        <v>-1.0431151597003918E-2</v>
      </c>
      <c r="H661" s="34"/>
      <c r="K661" s="1">
        <f t="shared" si="83"/>
        <v>-1.0431151597003918E-2</v>
      </c>
      <c r="O661" s="1">
        <f t="shared" ref="O661:O709" ca="1" si="86">+C$11+C$12*F661</f>
        <v>-1.0689678958221779E-2</v>
      </c>
      <c r="Q661" s="88">
        <f t="shared" ref="Q661:Q709" si="87">+C661-15018.5</f>
        <v>42052.058122000002</v>
      </c>
      <c r="W661" s="2"/>
    </row>
    <row r="662" spans="1:23">
      <c r="A662" s="58" t="s">
        <v>247</v>
      </c>
      <c r="B662" s="59" t="s">
        <v>170</v>
      </c>
      <c r="C662" s="58">
        <v>57099.504577</v>
      </c>
      <c r="D662" s="58">
        <v>1.1900000000000001E-4</v>
      </c>
      <c r="E662" s="33">
        <f t="shared" si="84"/>
        <v>97403.910514929652</v>
      </c>
      <c r="F662" s="1">
        <f t="shared" si="85"/>
        <v>97404</v>
      </c>
      <c r="G662" s="1">
        <f t="shared" si="82"/>
        <v>-1.0444664396345615E-2</v>
      </c>
      <c r="H662" s="34"/>
      <c r="K662" s="1">
        <f t="shared" si="83"/>
        <v>-1.0444664396345615E-2</v>
      </c>
      <c r="O662" s="1">
        <f t="shared" ca="1" si="86"/>
        <v>-1.0719477867392394E-2</v>
      </c>
      <c r="Q662" s="88">
        <f t="shared" si="87"/>
        <v>42081.004577</v>
      </c>
      <c r="W662" s="2"/>
    </row>
    <row r="663" spans="1:23">
      <c r="A663" s="58" t="s">
        <v>247</v>
      </c>
      <c r="B663" s="59" t="s">
        <v>168</v>
      </c>
      <c r="C663" s="58">
        <v>57100.496768999998</v>
      </c>
      <c r="D663" s="58">
        <v>1.5899999999999999E-4</v>
      </c>
      <c r="E663" s="33">
        <f t="shared" si="84"/>
        <v>97412.411158657254</v>
      </c>
      <c r="F663" s="1">
        <f t="shared" si="85"/>
        <v>97412.5</v>
      </c>
      <c r="G663" s="1">
        <f t="shared" ref="G663:G694" si="88">+C663-(C$7+F663*C$8)</f>
        <v>-1.0369528754381463E-2</v>
      </c>
      <c r="H663" s="34"/>
      <c r="K663" s="1">
        <f t="shared" ref="K663:K694" si="89">+G663</f>
        <v>-1.0369528754381463E-2</v>
      </c>
      <c r="O663" s="1">
        <f t="shared" ca="1" si="86"/>
        <v>-1.0720499200972839E-2</v>
      </c>
      <c r="Q663" s="88">
        <f t="shared" si="87"/>
        <v>42081.996768999998</v>
      </c>
      <c r="W663" s="2"/>
    </row>
    <row r="664" spans="1:23">
      <c r="A664" s="60" t="s">
        <v>248</v>
      </c>
      <c r="B664" s="61" t="s">
        <v>168</v>
      </c>
      <c r="C664" s="62">
        <v>57125.474770000001</v>
      </c>
      <c r="D664" s="62">
        <v>1E-4</v>
      </c>
      <c r="E664" s="33">
        <f t="shared" si="84"/>
        <v>97626.411158182629</v>
      </c>
      <c r="F664" s="1">
        <f t="shared" si="85"/>
        <v>97626.5</v>
      </c>
      <c r="G664" s="1">
        <f t="shared" si="88"/>
        <v>-1.0369584153522737E-2</v>
      </c>
      <c r="H664" s="34"/>
      <c r="K664" s="1">
        <f t="shared" si="89"/>
        <v>-1.0369584153522737E-2</v>
      </c>
      <c r="O664" s="1">
        <f t="shared" ca="1" si="86"/>
        <v>-1.0746212775821676E-2</v>
      </c>
      <c r="Q664" s="88">
        <f t="shared" si="87"/>
        <v>42106.974770000001</v>
      </c>
      <c r="W664" s="2"/>
    </row>
    <row r="665" spans="1:23">
      <c r="A665" s="60" t="s">
        <v>248</v>
      </c>
      <c r="B665" s="61" t="s">
        <v>170</v>
      </c>
      <c r="C665" s="62">
        <v>57125.533020000003</v>
      </c>
      <c r="D665" s="62">
        <v>0</v>
      </c>
      <c r="E665" s="33">
        <f t="shared" si="84"/>
        <v>97626.910217333629</v>
      </c>
      <c r="F665" s="1">
        <f t="shared" si="85"/>
        <v>97627</v>
      </c>
      <c r="G665" s="1">
        <f t="shared" si="88"/>
        <v>-1.0479399701580405E-2</v>
      </c>
      <c r="H665" s="34"/>
      <c r="K665" s="1">
        <f t="shared" si="89"/>
        <v>-1.0479399701580405E-2</v>
      </c>
      <c r="O665" s="1">
        <f t="shared" ca="1" si="86"/>
        <v>-1.0746272854267583E-2</v>
      </c>
      <c r="Q665" s="88">
        <f t="shared" si="87"/>
        <v>42107.033020000003</v>
      </c>
      <c r="W665" s="2"/>
    </row>
    <row r="666" spans="1:23">
      <c r="A666" s="60" t="s">
        <v>248</v>
      </c>
      <c r="B666" s="61" t="s">
        <v>168</v>
      </c>
      <c r="C666" s="62">
        <v>57125.591419999997</v>
      </c>
      <c r="D666" s="62">
        <v>2.0000000000000001E-4</v>
      </c>
      <c r="E666" s="33">
        <f t="shared" si="84"/>
        <v>97627.410561615427</v>
      </c>
      <c r="F666" s="1">
        <f t="shared" si="85"/>
        <v>97627.5</v>
      </c>
      <c r="G666" s="1">
        <f t="shared" si="88"/>
        <v>-1.0439215257065371E-2</v>
      </c>
      <c r="H666" s="34"/>
      <c r="K666" s="1">
        <f t="shared" si="89"/>
        <v>-1.0439215257065371E-2</v>
      </c>
      <c r="O666" s="1">
        <f t="shared" ca="1" si="86"/>
        <v>-1.0746332932713492E-2</v>
      </c>
      <c r="Q666" s="88">
        <f t="shared" si="87"/>
        <v>42107.091419999997</v>
      </c>
      <c r="W666" s="2"/>
    </row>
    <row r="667" spans="1:23">
      <c r="A667" s="60" t="s">
        <v>248</v>
      </c>
      <c r="B667" s="61" t="s">
        <v>170</v>
      </c>
      <c r="C667" s="62">
        <v>57128.334260000003</v>
      </c>
      <c r="D667" s="62">
        <v>0</v>
      </c>
      <c r="E667" s="33">
        <f t="shared" si="84"/>
        <v>97650.909950485642</v>
      </c>
      <c r="F667" s="1">
        <f t="shared" si="85"/>
        <v>97651</v>
      </c>
      <c r="G667" s="1">
        <f t="shared" si="88"/>
        <v>-1.0510546097066253E-2</v>
      </c>
      <c r="H667" s="34"/>
      <c r="K667" s="1">
        <f t="shared" si="89"/>
        <v>-1.0510546097066253E-2</v>
      </c>
      <c r="O667" s="1">
        <f t="shared" ca="1" si="86"/>
        <v>-1.0749156619671192E-2</v>
      </c>
      <c r="Q667" s="88">
        <f t="shared" si="87"/>
        <v>42109.834260000003</v>
      </c>
      <c r="W667" s="2"/>
    </row>
    <row r="668" spans="1:23">
      <c r="A668" s="60" t="s">
        <v>248</v>
      </c>
      <c r="B668" s="61" t="s">
        <v>168</v>
      </c>
      <c r="C668" s="62">
        <v>57128.392590000003</v>
      </c>
      <c r="D668" s="62">
        <v>1E-4</v>
      </c>
      <c r="E668" s="33">
        <f t="shared" si="84"/>
        <v>97651.409695039751</v>
      </c>
      <c r="F668" s="1">
        <f t="shared" si="85"/>
        <v>97651.5</v>
      </c>
      <c r="G668" s="1">
        <f t="shared" si="88"/>
        <v>-1.0540361647144891E-2</v>
      </c>
      <c r="H668" s="34"/>
      <c r="K668" s="1">
        <f t="shared" si="89"/>
        <v>-1.0540361647144891E-2</v>
      </c>
      <c r="O668" s="1">
        <f t="shared" ca="1" si="86"/>
        <v>-1.07492166981171E-2</v>
      </c>
      <c r="Q668" s="88">
        <f t="shared" si="87"/>
        <v>42109.892590000003</v>
      </c>
      <c r="W668" s="2"/>
    </row>
    <row r="669" spans="1:23">
      <c r="A669" s="60" t="s">
        <v>248</v>
      </c>
      <c r="B669" s="61" t="s">
        <v>170</v>
      </c>
      <c r="C669" s="62">
        <v>57128.451009999997</v>
      </c>
      <c r="D669" s="62">
        <v>0</v>
      </c>
      <c r="E669" s="33">
        <f t="shared" si="84"/>
        <v>97651.910210672329</v>
      </c>
      <c r="F669" s="1">
        <f t="shared" si="85"/>
        <v>97652</v>
      </c>
      <c r="G669" s="1">
        <f t="shared" si="88"/>
        <v>-1.0480177203135099E-2</v>
      </c>
      <c r="H669" s="34"/>
      <c r="K669" s="1">
        <f t="shared" si="89"/>
        <v>-1.0480177203135099E-2</v>
      </c>
      <c r="O669" s="1">
        <f t="shared" ca="1" si="86"/>
        <v>-1.0749276776563009E-2</v>
      </c>
      <c r="Q669" s="88">
        <f t="shared" si="87"/>
        <v>42109.951009999997</v>
      </c>
      <c r="W669" s="2"/>
    </row>
    <row r="670" spans="1:23">
      <c r="A670" s="60" t="s">
        <v>248</v>
      </c>
      <c r="B670" s="61" t="s">
        <v>168</v>
      </c>
      <c r="C670" s="62">
        <v>57128.509489999997</v>
      </c>
      <c r="D670" s="62">
        <v>1E-4</v>
      </c>
      <c r="E670" s="33">
        <f t="shared" si="84"/>
        <v>97652.411240357294</v>
      </c>
      <c r="F670" s="1">
        <f t="shared" si="85"/>
        <v>97652.5</v>
      </c>
      <c r="G670" s="1">
        <f t="shared" si="88"/>
        <v>-1.0359992753365077E-2</v>
      </c>
      <c r="H670" s="34"/>
      <c r="K670" s="1">
        <f t="shared" si="89"/>
        <v>-1.0359992753365077E-2</v>
      </c>
      <c r="O670" s="1">
        <f t="shared" ca="1" si="86"/>
        <v>-1.0749336855008918E-2</v>
      </c>
      <c r="Q670" s="88">
        <f t="shared" si="87"/>
        <v>42110.009489999997</v>
      </c>
      <c r="W670" s="2"/>
    </row>
    <row r="671" spans="1:23">
      <c r="A671" s="60" t="s">
        <v>248</v>
      </c>
      <c r="B671" s="61" t="s">
        <v>170</v>
      </c>
      <c r="C671" s="62">
        <v>57161.365879999998</v>
      </c>
      <c r="D671" s="62">
        <v>0</v>
      </c>
      <c r="E671" s="33">
        <f t="shared" si="84"/>
        <v>97933.909645470063</v>
      </c>
      <c r="F671" s="1">
        <f t="shared" si="85"/>
        <v>97934</v>
      </c>
      <c r="G671" s="1">
        <f t="shared" si="88"/>
        <v>-1.0546147401328199E-2</v>
      </c>
      <c r="H671" s="34"/>
      <c r="K671" s="1">
        <f t="shared" si="89"/>
        <v>-1.0546147401328199E-2</v>
      </c>
      <c r="O671" s="1">
        <f t="shared" ca="1" si="86"/>
        <v>-1.0783161020055401E-2</v>
      </c>
      <c r="Q671" s="88">
        <f t="shared" si="87"/>
        <v>42142.865879999998</v>
      </c>
      <c r="W671" s="2"/>
    </row>
    <row r="672" spans="1:23">
      <c r="A672" s="63" t="s">
        <v>249</v>
      </c>
      <c r="B672" s="64" t="s">
        <v>170</v>
      </c>
      <c r="C672" s="65">
        <v>57515.376199999999</v>
      </c>
      <c r="D672" s="65">
        <v>6.0000000000000001E-3</v>
      </c>
      <c r="E672" s="33">
        <f t="shared" si="84"/>
        <v>100966.90689420795</v>
      </c>
      <c r="F672" s="1">
        <f t="shared" si="85"/>
        <v>100967</v>
      </c>
      <c r="G672" s="1">
        <f t="shared" si="88"/>
        <v>-1.0867273696931079E-2</v>
      </c>
      <c r="H672" s="34"/>
      <c r="K672" s="1">
        <f t="shared" si="89"/>
        <v>-1.0867273696931079E-2</v>
      </c>
      <c r="O672" s="1">
        <f t="shared" ca="1" si="86"/>
        <v>-1.1147596872936342E-2</v>
      </c>
      <c r="Q672" s="88">
        <f t="shared" si="87"/>
        <v>42496.876199999999</v>
      </c>
      <c r="W672" s="2"/>
    </row>
    <row r="673" spans="1:23">
      <c r="A673" s="63" t="s">
        <v>249</v>
      </c>
      <c r="B673" s="64" t="s">
        <v>168</v>
      </c>
      <c r="C673" s="65">
        <v>57516.368300000002</v>
      </c>
      <c r="D673" s="65">
        <v>1E-3</v>
      </c>
      <c r="E673" s="33">
        <f t="shared" si="84"/>
        <v>100975.40674972199</v>
      </c>
      <c r="F673" s="1">
        <f t="shared" si="85"/>
        <v>100975.5</v>
      </c>
      <c r="G673" s="1">
        <f t="shared" si="88"/>
        <v>-1.0884138049732428E-2</v>
      </c>
      <c r="H673" s="34"/>
      <c r="K673" s="1">
        <f t="shared" si="89"/>
        <v>-1.0884138049732428E-2</v>
      </c>
      <c r="O673" s="1">
        <f t="shared" ca="1" si="86"/>
        <v>-1.1148618206516787E-2</v>
      </c>
      <c r="Q673" s="88">
        <f t="shared" si="87"/>
        <v>42497.868300000002</v>
      </c>
      <c r="W673" s="2"/>
    </row>
    <row r="674" spans="1:23">
      <c r="A674" s="71" t="s">
        <v>254</v>
      </c>
      <c r="B674" s="72" t="s">
        <v>168</v>
      </c>
      <c r="C674" s="73">
        <v>57841.431299999822</v>
      </c>
      <c r="D674" s="73">
        <v>2.0000000000000001E-4</v>
      </c>
      <c r="E674" s="33">
        <f t="shared" si="84"/>
        <v>103760.39670330848</v>
      </c>
      <c r="F674" s="1">
        <f t="shared" si="85"/>
        <v>103760.5</v>
      </c>
      <c r="G674" s="1">
        <f t="shared" si="88"/>
        <v>-1.2056751729687676E-2</v>
      </c>
      <c r="H674" s="34"/>
      <c r="K674" s="1">
        <f t="shared" si="89"/>
        <v>-1.2056751729687676E-2</v>
      </c>
      <c r="O674" s="1">
        <f t="shared" ca="1" si="86"/>
        <v>-1.1483255150227115E-2</v>
      </c>
      <c r="Q674" s="88">
        <f t="shared" si="87"/>
        <v>42822.931299999822</v>
      </c>
      <c r="W674" s="2"/>
    </row>
    <row r="675" spans="1:23">
      <c r="A675" s="71" t="s">
        <v>254</v>
      </c>
      <c r="B675" s="72" t="s">
        <v>170</v>
      </c>
      <c r="C675" s="73">
        <v>57841.490069999825</v>
      </c>
      <c r="D675" s="73">
        <v>0</v>
      </c>
      <c r="E675" s="33">
        <f t="shared" si="84"/>
        <v>103760.90021757981</v>
      </c>
      <c r="F675" s="1">
        <f t="shared" si="85"/>
        <v>103761</v>
      </c>
      <c r="G675" s="1">
        <f t="shared" si="88"/>
        <v>-1.1646567276329733E-2</v>
      </c>
      <c r="H675" s="34"/>
      <c r="K675" s="1">
        <f t="shared" si="89"/>
        <v>-1.1646567276329733E-2</v>
      </c>
      <c r="O675" s="1">
        <f t="shared" ca="1" si="86"/>
        <v>-1.1483315228673024E-2</v>
      </c>
      <c r="Q675" s="88">
        <f t="shared" si="87"/>
        <v>42822.990069999825</v>
      </c>
      <c r="W675" s="2"/>
    </row>
    <row r="676" spans="1:23">
      <c r="A676" s="71" t="s">
        <v>254</v>
      </c>
      <c r="B676" s="72" t="s">
        <v>168</v>
      </c>
      <c r="C676" s="73">
        <v>57841.548359999899</v>
      </c>
      <c r="D676" s="73">
        <v>2.0000000000000001E-4</v>
      </c>
      <c r="E676" s="33">
        <f t="shared" si="84"/>
        <v>103761.399619433</v>
      </c>
      <c r="F676" s="1">
        <f t="shared" si="85"/>
        <v>103761.5</v>
      </c>
      <c r="G676" s="1">
        <f t="shared" si="88"/>
        <v>-1.171638275263831E-2</v>
      </c>
      <c r="H676" s="34"/>
      <c r="K676" s="1">
        <f t="shared" si="89"/>
        <v>-1.171638275263831E-2</v>
      </c>
      <c r="O676" s="1">
        <f t="shared" ca="1" si="86"/>
        <v>-1.1483375307118932E-2</v>
      </c>
      <c r="Q676" s="88">
        <f t="shared" si="87"/>
        <v>42823.048359999899</v>
      </c>
      <c r="W676" s="2"/>
    </row>
    <row r="677" spans="1:23">
      <c r="A677" s="66" t="s">
        <v>250</v>
      </c>
      <c r="B677" s="67" t="s">
        <v>168</v>
      </c>
      <c r="C677" s="68">
        <v>57856.954400000002</v>
      </c>
      <c r="D677" s="69" t="s">
        <v>245</v>
      </c>
      <c r="E677" s="33">
        <f t="shared" si="84"/>
        <v>103893.3914690894</v>
      </c>
      <c r="F677" s="1">
        <f t="shared" si="85"/>
        <v>103893.5</v>
      </c>
      <c r="G677" s="1">
        <f t="shared" si="88"/>
        <v>-1.2667687849898357E-2</v>
      </c>
      <c r="H677" s="34"/>
      <c r="K677" s="1">
        <f t="shared" si="89"/>
        <v>-1.2667687849898357E-2</v>
      </c>
      <c r="O677" s="1">
        <f t="shared" ca="1" si="86"/>
        <v>-1.1499236016838775E-2</v>
      </c>
      <c r="Q677" s="88">
        <f t="shared" si="87"/>
        <v>42838.454400000002</v>
      </c>
      <c r="W677" s="2"/>
    </row>
    <row r="678" spans="1:23">
      <c r="A678" s="66" t="s">
        <v>250</v>
      </c>
      <c r="B678" s="67" t="s">
        <v>168</v>
      </c>
      <c r="C678" s="68">
        <v>57856.955800000003</v>
      </c>
      <c r="D678" s="69" t="s">
        <v>251</v>
      </c>
      <c r="E678" s="33">
        <f t="shared" si="84"/>
        <v>103893.40346364412</v>
      </c>
      <c r="F678" s="1">
        <f t="shared" si="85"/>
        <v>103893.5</v>
      </c>
      <c r="G678" s="1">
        <f t="shared" si="88"/>
        <v>-1.1267687848885544E-2</v>
      </c>
      <c r="H678" s="34"/>
      <c r="K678" s="1">
        <f t="shared" si="89"/>
        <v>-1.1267687848885544E-2</v>
      </c>
      <c r="O678" s="1">
        <f t="shared" ca="1" si="86"/>
        <v>-1.1499236016838775E-2</v>
      </c>
      <c r="Q678" s="88">
        <f t="shared" si="87"/>
        <v>42838.455800000003</v>
      </c>
      <c r="W678" s="2"/>
    </row>
    <row r="679" spans="1:23">
      <c r="A679" s="66" t="s">
        <v>250</v>
      </c>
      <c r="B679" s="67" t="s">
        <v>170</v>
      </c>
      <c r="C679" s="68">
        <v>57857.013800000001</v>
      </c>
      <c r="D679" s="69" t="s">
        <v>251</v>
      </c>
      <c r="E679" s="33">
        <f t="shared" si="84"/>
        <v>103893.9003809103</v>
      </c>
      <c r="F679" s="1">
        <f t="shared" si="85"/>
        <v>103894</v>
      </c>
      <c r="G679" s="1">
        <f t="shared" si="88"/>
        <v>-1.1627503401541617E-2</v>
      </c>
      <c r="H679" s="34"/>
      <c r="K679" s="1">
        <f t="shared" si="89"/>
        <v>-1.1627503401541617E-2</v>
      </c>
      <c r="O679" s="1">
        <f t="shared" ca="1" si="86"/>
        <v>-1.1499296095284684E-2</v>
      </c>
      <c r="Q679" s="88">
        <f t="shared" si="87"/>
        <v>42838.513800000001</v>
      </c>
      <c r="W679" s="2"/>
    </row>
    <row r="680" spans="1:23">
      <c r="A680" s="66" t="s">
        <v>250</v>
      </c>
      <c r="B680" s="67" t="s">
        <v>170</v>
      </c>
      <c r="C680" s="68">
        <v>57857.014199999998</v>
      </c>
      <c r="D680" s="69" t="s">
        <v>245</v>
      </c>
      <c r="E680" s="33">
        <f t="shared" si="84"/>
        <v>103893.90380792592</v>
      </c>
      <c r="F680" s="1">
        <f t="shared" si="85"/>
        <v>103894</v>
      </c>
      <c r="G680" s="1">
        <f t="shared" si="88"/>
        <v>-1.1227503404370509E-2</v>
      </c>
      <c r="H680" s="34"/>
      <c r="K680" s="1">
        <f t="shared" si="89"/>
        <v>-1.1227503404370509E-2</v>
      </c>
      <c r="O680" s="1">
        <f t="shared" ca="1" si="86"/>
        <v>-1.1499296095284684E-2</v>
      </c>
      <c r="Q680" s="88">
        <f t="shared" si="87"/>
        <v>42838.514199999998</v>
      </c>
      <c r="W680" s="2"/>
    </row>
    <row r="681" spans="1:23">
      <c r="A681" s="66" t="s">
        <v>250</v>
      </c>
      <c r="B681" s="67" t="s">
        <v>168</v>
      </c>
      <c r="C681" s="70">
        <v>57857.072</v>
      </c>
      <c r="D681" s="69" t="s">
        <v>245</v>
      </c>
      <c r="E681" s="33">
        <f t="shared" si="84"/>
        <v>103894.39901168433</v>
      </c>
      <c r="F681" s="1">
        <f t="shared" si="85"/>
        <v>103894.5</v>
      </c>
      <c r="G681" s="1">
        <f t="shared" si="88"/>
        <v>-1.1787318951974157E-2</v>
      </c>
      <c r="H681" s="34"/>
      <c r="K681" s="1">
        <f t="shared" si="89"/>
        <v>-1.1787318951974157E-2</v>
      </c>
      <c r="O681" s="1">
        <f t="shared" ca="1" si="86"/>
        <v>-1.1499356173730593E-2</v>
      </c>
      <c r="Q681" s="88">
        <f t="shared" si="87"/>
        <v>42838.572</v>
      </c>
      <c r="W681" s="2"/>
    </row>
    <row r="682" spans="1:23">
      <c r="A682" s="66" t="s">
        <v>250</v>
      </c>
      <c r="B682" s="67" t="s">
        <v>170</v>
      </c>
      <c r="C682" s="68">
        <v>57857.130599999997</v>
      </c>
      <c r="D682" s="69" t="s">
        <v>245</v>
      </c>
      <c r="E682" s="33">
        <f t="shared" si="84"/>
        <v>103894.90106947397</v>
      </c>
      <c r="F682" s="1">
        <f t="shared" si="85"/>
        <v>103895</v>
      </c>
      <c r="G682" s="1">
        <f t="shared" si="88"/>
        <v>-1.154713450523559E-2</v>
      </c>
      <c r="H682" s="34"/>
      <c r="K682" s="1">
        <f t="shared" si="89"/>
        <v>-1.154713450523559E-2</v>
      </c>
      <c r="O682" s="1">
        <f t="shared" ca="1" si="86"/>
        <v>-1.14994162521765E-2</v>
      </c>
      <c r="Q682" s="88">
        <f t="shared" si="87"/>
        <v>42838.630599999997</v>
      </c>
      <c r="W682" s="2"/>
    </row>
    <row r="683" spans="1:23">
      <c r="A683" s="66" t="s">
        <v>250</v>
      </c>
      <c r="B683" s="67" t="s">
        <v>170</v>
      </c>
      <c r="C683" s="70">
        <v>57857.947999999997</v>
      </c>
      <c r="D683" s="69" t="s">
        <v>245</v>
      </c>
      <c r="E683" s="33">
        <f t="shared" si="84"/>
        <v>103901.90417591199</v>
      </c>
      <c r="F683" s="1">
        <f t="shared" si="85"/>
        <v>103902</v>
      </c>
      <c r="G683" s="1">
        <f t="shared" si="88"/>
        <v>-1.1184552204213105E-2</v>
      </c>
      <c r="H683" s="34"/>
      <c r="K683" s="1">
        <f t="shared" si="89"/>
        <v>-1.1184552204213105E-2</v>
      </c>
      <c r="O683" s="1">
        <f t="shared" ca="1" si="86"/>
        <v>-1.150025735041922E-2</v>
      </c>
      <c r="Q683" s="88">
        <f t="shared" si="87"/>
        <v>42839.447999999997</v>
      </c>
      <c r="W683" s="2"/>
    </row>
    <row r="684" spans="1:23">
      <c r="A684" s="66" t="s">
        <v>250</v>
      </c>
      <c r="B684" s="67" t="s">
        <v>168</v>
      </c>
      <c r="C684" s="68">
        <v>57858.9401</v>
      </c>
      <c r="D684" s="69" t="s">
        <v>251</v>
      </c>
      <c r="E684" s="33">
        <f t="shared" si="84"/>
        <v>103910.40403142603</v>
      </c>
      <c r="F684" s="1">
        <f t="shared" si="85"/>
        <v>103910.5</v>
      </c>
      <c r="G684" s="1">
        <f t="shared" si="88"/>
        <v>-1.1201416549738497E-2</v>
      </c>
      <c r="H684" s="34"/>
      <c r="K684" s="1">
        <f t="shared" si="89"/>
        <v>-1.1201416549738497E-2</v>
      </c>
      <c r="O684" s="1">
        <f t="shared" ca="1" si="86"/>
        <v>-1.1501278683999664E-2</v>
      </c>
      <c r="Q684" s="88">
        <f t="shared" si="87"/>
        <v>42840.4401</v>
      </c>
      <c r="W684" s="2"/>
    </row>
    <row r="685" spans="1:23">
      <c r="A685" s="66" t="s">
        <v>250</v>
      </c>
      <c r="B685" s="67" t="s">
        <v>170</v>
      </c>
      <c r="C685" s="68">
        <v>57858.998200000002</v>
      </c>
      <c r="D685" s="69" t="s">
        <v>245</v>
      </c>
      <c r="E685" s="33">
        <f t="shared" si="84"/>
        <v>103910.90180544618</v>
      </c>
      <c r="F685" s="1">
        <f t="shared" si="85"/>
        <v>103911</v>
      </c>
      <c r="G685" s="1">
        <f t="shared" si="88"/>
        <v>-1.1461232097644825E-2</v>
      </c>
      <c r="H685" s="34"/>
      <c r="K685" s="1">
        <f t="shared" si="89"/>
        <v>-1.1461232097644825E-2</v>
      </c>
      <c r="O685" s="1">
        <f t="shared" ca="1" si="86"/>
        <v>-1.1501338762445572E-2</v>
      </c>
      <c r="Q685" s="88">
        <f t="shared" si="87"/>
        <v>42840.498200000002</v>
      </c>
      <c r="W685" s="2"/>
    </row>
    <row r="686" spans="1:23">
      <c r="A686" s="66" t="s">
        <v>250</v>
      </c>
      <c r="B686" s="67" t="s">
        <v>170</v>
      </c>
      <c r="C686" s="68">
        <v>57858.998299999999</v>
      </c>
      <c r="D686" s="69" t="s">
        <v>251</v>
      </c>
      <c r="E686" s="33">
        <f t="shared" si="84"/>
        <v>103910.90266220007</v>
      </c>
      <c r="F686" s="1">
        <f t="shared" si="85"/>
        <v>103911</v>
      </c>
      <c r="G686" s="1">
        <f t="shared" si="88"/>
        <v>-1.1361232100171037E-2</v>
      </c>
      <c r="H686" s="34"/>
      <c r="K686" s="1">
        <f t="shared" si="89"/>
        <v>-1.1361232100171037E-2</v>
      </c>
      <c r="O686" s="1">
        <f t="shared" ca="1" si="86"/>
        <v>-1.1501338762445572E-2</v>
      </c>
      <c r="Q686" s="88">
        <f t="shared" si="87"/>
        <v>42840.498299999999</v>
      </c>
      <c r="W686" s="2"/>
    </row>
    <row r="687" spans="1:23">
      <c r="A687" s="66" t="s">
        <v>250</v>
      </c>
      <c r="B687" s="67" t="s">
        <v>170</v>
      </c>
      <c r="C687" s="68">
        <v>57858.998500000002</v>
      </c>
      <c r="D687" s="69" t="s">
        <v>252</v>
      </c>
      <c r="E687" s="33">
        <f t="shared" si="84"/>
        <v>103910.90437570789</v>
      </c>
      <c r="F687" s="1">
        <f t="shared" si="85"/>
        <v>103911</v>
      </c>
      <c r="G687" s="1">
        <f t="shared" si="88"/>
        <v>-1.1161232097947504E-2</v>
      </c>
      <c r="H687" s="34"/>
      <c r="K687" s="1">
        <f t="shared" si="89"/>
        <v>-1.1161232097947504E-2</v>
      </c>
      <c r="O687" s="1">
        <f t="shared" ca="1" si="86"/>
        <v>-1.1501338762445572E-2</v>
      </c>
      <c r="Q687" s="88">
        <f t="shared" si="87"/>
        <v>42840.498500000002</v>
      </c>
      <c r="W687" s="2"/>
    </row>
    <row r="688" spans="1:23">
      <c r="A688" s="71" t="s">
        <v>254</v>
      </c>
      <c r="B688" s="72" t="s">
        <v>170</v>
      </c>
      <c r="C688" s="73">
        <v>57878.373639999889</v>
      </c>
      <c r="D688" s="73">
        <v>0</v>
      </c>
      <c r="E688" s="33">
        <f t="shared" si="84"/>
        <v>104076.9016446959</v>
      </c>
      <c r="F688" s="1">
        <f t="shared" si="85"/>
        <v>104077</v>
      </c>
      <c r="G688" s="1">
        <f t="shared" si="88"/>
        <v>-1.1479994813271333E-2</v>
      </c>
      <c r="H688" s="34"/>
      <c r="K688" s="1">
        <f t="shared" si="89"/>
        <v>-1.1479994813271333E-2</v>
      </c>
      <c r="O688" s="1">
        <f t="shared" ca="1" si="86"/>
        <v>-1.1521284806487194E-2</v>
      </c>
      <c r="Q688" s="88">
        <f t="shared" si="87"/>
        <v>42859.873639999889</v>
      </c>
      <c r="W688" s="2"/>
    </row>
    <row r="689" spans="1:23">
      <c r="A689" s="71" t="s">
        <v>254</v>
      </c>
      <c r="B689" s="72" t="s">
        <v>170</v>
      </c>
      <c r="C689" s="73">
        <v>58186.513050000183</v>
      </c>
      <c r="D689" s="73">
        <v>0</v>
      </c>
      <c r="E689" s="33">
        <f t="shared" si="84"/>
        <v>106716.89807971114</v>
      </c>
      <c r="F689" s="1">
        <f t="shared" si="85"/>
        <v>106717</v>
      </c>
      <c r="G689" s="1">
        <f t="shared" si="88"/>
        <v>-1.189609851280693E-2</v>
      </c>
      <c r="H689" s="34"/>
      <c r="K689" s="1">
        <f t="shared" si="89"/>
        <v>-1.189609851280693E-2</v>
      </c>
      <c r="O689" s="1">
        <f t="shared" ca="1" si="86"/>
        <v>-1.1838499000884057E-2</v>
      </c>
      <c r="Q689" s="88">
        <f t="shared" si="87"/>
        <v>43168.013050000183</v>
      </c>
      <c r="W689" s="2"/>
    </row>
    <row r="690" spans="1:23">
      <c r="A690" s="56" t="s">
        <v>253</v>
      </c>
      <c r="B690" s="57" t="s">
        <v>168</v>
      </c>
      <c r="C690" s="56">
        <v>58199.994099999778</v>
      </c>
      <c r="D690" s="56" t="s">
        <v>130</v>
      </c>
      <c r="E690" s="33">
        <f t="shared" si="84"/>
        <v>106832.39750232366</v>
      </c>
      <c r="F690" s="1">
        <f t="shared" si="85"/>
        <v>106832.5</v>
      </c>
      <c r="G690" s="1">
        <f t="shared" si="88"/>
        <v>-1.1963490971538704E-2</v>
      </c>
      <c r="H690" s="34"/>
      <c r="K690" s="1">
        <f t="shared" si="89"/>
        <v>-1.1963490971538704E-2</v>
      </c>
      <c r="O690" s="1">
        <f t="shared" ca="1" si="86"/>
        <v>-1.185237712188892E-2</v>
      </c>
      <c r="Q690" s="88">
        <f t="shared" si="87"/>
        <v>43181.494099999778</v>
      </c>
      <c r="W690" s="2"/>
    </row>
    <row r="691" spans="1:23">
      <c r="A691" s="56" t="s">
        <v>253</v>
      </c>
      <c r="B691" s="57" t="s">
        <v>170</v>
      </c>
      <c r="C691" s="56">
        <v>58200.052699999884</v>
      </c>
      <c r="D691" s="56" t="s">
        <v>130</v>
      </c>
      <c r="E691" s="33">
        <f t="shared" si="84"/>
        <v>106832.89956011422</v>
      </c>
      <c r="F691" s="1">
        <f t="shared" si="85"/>
        <v>106833</v>
      </c>
      <c r="G691" s="1">
        <f t="shared" si="88"/>
        <v>-1.1723306415660772E-2</v>
      </c>
      <c r="H691" s="34"/>
      <c r="K691" s="1">
        <f t="shared" si="89"/>
        <v>-1.1723306415660772E-2</v>
      </c>
      <c r="O691" s="1">
        <f t="shared" ca="1" si="86"/>
        <v>-1.1852437200334829E-2</v>
      </c>
      <c r="Q691" s="88">
        <f t="shared" si="87"/>
        <v>43181.552699999884</v>
      </c>
      <c r="W691" s="2"/>
    </row>
    <row r="692" spans="1:23">
      <c r="A692" s="56" t="s">
        <v>253</v>
      </c>
      <c r="B692" s="57" t="s">
        <v>168</v>
      </c>
      <c r="C692" s="56">
        <v>58200.110799999908</v>
      </c>
      <c r="D692" s="56" t="s">
        <v>130</v>
      </c>
      <c r="E692" s="33">
        <f t="shared" si="84"/>
        <v>106833.39733413454</v>
      </c>
      <c r="F692" s="1">
        <f t="shared" si="85"/>
        <v>106833.5</v>
      </c>
      <c r="G692" s="1">
        <f t="shared" si="88"/>
        <v>-1.1983121941739228E-2</v>
      </c>
      <c r="H692" s="34"/>
      <c r="K692" s="1">
        <f t="shared" si="89"/>
        <v>-1.1983121941739228E-2</v>
      </c>
      <c r="O692" s="1">
        <f t="shared" ca="1" si="86"/>
        <v>-1.1852497278780736E-2</v>
      </c>
      <c r="Q692" s="88">
        <f t="shared" si="87"/>
        <v>43181.610799999908</v>
      </c>
      <c r="W692" s="2"/>
    </row>
    <row r="693" spans="1:23">
      <c r="A693" s="56" t="s">
        <v>253</v>
      </c>
      <c r="B693" s="57" t="s">
        <v>170</v>
      </c>
      <c r="C693" s="56">
        <v>58200.169300000183</v>
      </c>
      <c r="D693" s="56" t="s">
        <v>130</v>
      </c>
      <c r="E693" s="33">
        <f t="shared" si="84"/>
        <v>106833.89853517266</v>
      </c>
      <c r="F693" s="1">
        <f t="shared" si="85"/>
        <v>106834</v>
      </c>
      <c r="G693" s="1">
        <f t="shared" si="88"/>
        <v>-1.1842937215988059E-2</v>
      </c>
      <c r="H693" s="34"/>
      <c r="K693" s="1">
        <f t="shared" si="89"/>
        <v>-1.1842937215988059E-2</v>
      </c>
      <c r="O693" s="1">
        <f t="shared" ca="1" si="86"/>
        <v>-1.1852557357226646E-2</v>
      </c>
      <c r="Q693" s="88">
        <f t="shared" si="87"/>
        <v>43181.669300000183</v>
      </c>
      <c r="W693" s="2"/>
    </row>
    <row r="694" spans="1:23">
      <c r="A694" s="56" t="s">
        <v>253</v>
      </c>
      <c r="B694" s="57" t="s">
        <v>168</v>
      </c>
      <c r="C694" s="56">
        <v>58200.227700000163</v>
      </c>
      <c r="D694" s="56" t="s">
        <v>130</v>
      </c>
      <c r="E694" s="33">
        <f t="shared" si="84"/>
        <v>106834.39887945434</v>
      </c>
      <c r="F694" s="1">
        <f t="shared" si="85"/>
        <v>106834.5</v>
      </c>
      <c r="G694" s="1">
        <f t="shared" si="88"/>
        <v>-1.1802752786024939E-2</v>
      </c>
      <c r="H694" s="34"/>
      <c r="K694" s="1">
        <f t="shared" si="89"/>
        <v>-1.1802752786024939E-2</v>
      </c>
      <c r="O694" s="1">
        <f t="shared" ca="1" si="86"/>
        <v>-1.1852617435672555E-2</v>
      </c>
      <c r="Q694" s="88">
        <f t="shared" si="87"/>
        <v>43181.727700000163</v>
      </c>
      <c r="W694" s="2"/>
    </row>
    <row r="695" spans="1:23">
      <c r="A695" s="56" t="s">
        <v>253</v>
      </c>
      <c r="B695" s="57" t="s">
        <v>170</v>
      </c>
      <c r="C695" s="56">
        <v>58200.286100000143</v>
      </c>
      <c r="D695" s="56" t="s">
        <v>130</v>
      </c>
      <c r="E695" s="33">
        <f t="shared" si="84"/>
        <v>106834.89922373601</v>
      </c>
      <c r="F695" s="1">
        <f t="shared" si="85"/>
        <v>106835</v>
      </c>
      <c r="G695" s="1">
        <f t="shared" ref="G695:G726" si="90">+C695-(C$7+F695*C$8)</f>
        <v>-1.176256835606182E-2</v>
      </c>
      <c r="H695" s="34"/>
      <c r="K695" s="1">
        <f t="shared" ref="K695:K709" si="91">+G695</f>
        <v>-1.176256835606182E-2</v>
      </c>
      <c r="O695" s="1">
        <f t="shared" ca="1" si="86"/>
        <v>-1.1852677514118462E-2</v>
      </c>
      <c r="Q695" s="88">
        <f t="shared" si="87"/>
        <v>43181.786100000143</v>
      </c>
      <c r="W695" s="2"/>
    </row>
    <row r="696" spans="1:23">
      <c r="A696" s="71" t="s">
        <v>255</v>
      </c>
      <c r="B696" s="72" t="s">
        <v>170</v>
      </c>
      <c r="C696" s="73">
        <v>58946.006000000001</v>
      </c>
      <c r="D696" s="73" t="s">
        <v>252</v>
      </c>
      <c r="E696" s="33">
        <f t="shared" si="84"/>
        <v>113223.8836042723</v>
      </c>
      <c r="F696" s="1">
        <f t="shared" si="85"/>
        <v>113224</v>
      </c>
      <c r="G696" s="1">
        <f t="shared" si="90"/>
        <v>-1.3585666398284957E-2</v>
      </c>
      <c r="H696" s="34"/>
      <c r="K696" s="1">
        <f t="shared" si="91"/>
        <v>-1.3585666398284957E-2</v>
      </c>
      <c r="O696" s="1">
        <f t="shared" ca="1" si="86"/>
        <v>-1.2620359895937235E-2</v>
      </c>
      <c r="Q696" s="88">
        <f t="shared" si="87"/>
        <v>43927.506000000001</v>
      </c>
      <c r="W696" s="2"/>
    </row>
    <row r="697" spans="1:23">
      <c r="A697" s="71" t="s">
        <v>255</v>
      </c>
      <c r="B697" s="72" t="s">
        <v>170</v>
      </c>
      <c r="C697" s="73">
        <v>58946.006999999998</v>
      </c>
      <c r="D697" s="73" t="s">
        <v>245</v>
      </c>
      <c r="E697" s="33">
        <f t="shared" si="84"/>
        <v>113223.89217181134</v>
      </c>
      <c r="F697" s="1">
        <f t="shared" si="85"/>
        <v>113224</v>
      </c>
      <c r="G697" s="1">
        <f t="shared" si="90"/>
        <v>-1.2585666401719209E-2</v>
      </c>
      <c r="H697" s="34"/>
      <c r="K697" s="1">
        <f t="shared" si="91"/>
        <v>-1.2585666401719209E-2</v>
      </c>
      <c r="O697" s="1">
        <f t="shared" ca="1" si="86"/>
        <v>-1.2620359895937235E-2</v>
      </c>
      <c r="Q697" s="88">
        <f t="shared" si="87"/>
        <v>43927.506999999998</v>
      </c>
      <c r="W697" s="2"/>
    </row>
    <row r="698" spans="1:23">
      <c r="A698" s="71" t="s">
        <v>255</v>
      </c>
      <c r="B698" s="72" t="s">
        <v>170</v>
      </c>
      <c r="C698" s="73">
        <v>58946.006999999998</v>
      </c>
      <c r="D698" s="73" t="s">
        <v>251</v>
      </c>
      <c r="E698" s="33">
        <f t="shared" si="84"/>
        <v>113223.89217181134</v>
      </c>
      <c r="F698" s="1">
        <f t="shared" si="85"/>
        <v>113224</v>
      </c>
      <c r="G698" s="1">
        <f t="shared" si="90"/>
        <v>-1.2585666401719209E-2</v>
      </c>
      <c r="H698" s="34"/>
      <c r="K698" s="1">
        <f t="shared" si="91"/>
        <v>-1.2585666401719209E-2</v>
      </c>
      <c r="O698" s="1">
        <f t="shared" ca="1" si="86"/>
        <v>-1.2620359895937235E-2</v>
      </c>
      <c r="Q698" s="88">
        <f t="shared" si="87"/>
        <v>43927.506999999998</v>
      </c>
      <c r="W698" s="2"/>
    </row>
    <row r="699" spans="1:23">
      <c r="A699" s="71" t="s">
        <v>255</v>
      </c>
      <c r="B699" s="72" t="s">
        <v>168</v>
      </c>
      <c r="C699" s="73">
        <v>58946.065000000002</v>
      </c>
      <c r="D699" s="73" t="s">
        <v>252</v>
      </c>
      <c r="E699" s="33">
        <f t="shared" si="84"/>
        <v>113224.38908907759</v>
      </c>
      <c r="F699" s="1">
        <f t="shared" si="85"/>
        <v>113224.5</v>
      </c>
      <c r="G699" s="1">
        <f t="shared" si="90"/>
        <v>-1.2945481947099324E-2</v>
      </c>
      <c r="H699" s="34"/>
      <c r="K699" s="1">
        <f t="shared" si="91"/>
        <v>-1.2945481947099324E-2</v>
      </c>
      <c r="O699" s="1">
        <f t="shared" ca="1" si="86"/>
        <v>-1.2620419974383144E-2</v>
      </c>
      <c r="Q699" s="88">
        <f t="shared" si="87"/>
        <v>43927.565000000002</v>
      </c>
      <c r="W699" s="2"/>
    </row>
    <row r="700" spans="1:23">
      <c r="A700" s="71" t="s">
        <v>255</v>
      </c>
      <c r="B700" s="72" t="s">
        <v>168</v>
      </c>
      <c r="C700" s="73">
        <v>58946.065000000002</v>
      </c>
      <c r="D700" s="73" t="s">
        <v>245</v>
      </c>
      <c r="E700" s="33">
        <f t="shared" si="84"/>
        <v>113224.38908907759</v>
      </c>
      <c r="F700" s="1">
        <f t="shared" si="85"/>
        <v>113224.5</v>
      </c>
      <c r="G700" s="1">
        <f t="shared" si="90"/>
        <v>-1.2945481947099324E-2</v>
      </c>
      <c r="H700" s="34"/>
      <c r="K700" s="1">
        <f t="shared" si="91"/>
        <v>-1.2945481947099324E-2</v>
      </c>
      <c r="O700" s="1">
        <f t="shared" ca="1" si="86"/>
        <v>-1.2620419974383144E-2</v>
      </c>
      <c r="Q700" s="88">
        <f t="shared" si="87"/>
        <v>43927.565000000002</v>
      </c>
      <c r="W700" s="2"/>
    </row>
    <row r="701" spans="1:23">
      <c r="A701" s="71" t="s">
        <v>255</v>
      </c>
      <c r="B701" s="72" t="s">
        <v>168</v>
      </c>
      <c r="C701" s="73">
        <v>58946.067000000003</v>
      </c>
      <c r="D701" s="73" t="s">
        <v>251</v>
      </c>
      <c r="E701" s="33">
        <f t="shared" si="84"/>
        <v>113224.40622415575</v>
      </c>
      <c r="F701" s="1">
        <f t="shared" si="85"/>
        <v>113224.5</v>
      </c>
      <c r="G701" s="1">
        <f t="shared" si="90"/>
        <v>-1.0945481946691871E-2</v>
      </c>
      <c r="H701" s="34"/>
      <c r="K701" s="1">
        <f t="shared" si="91"/>
        <v>-1.0945481946691871E-2</v>
      </c>
      <c r="O701" s="1">
        <f t="shared" ca="1" si="86"/>
        <v>-1.2620419974383144E-2</v>
      </c>
      <c r="Q701" s="88">
        <f t="shared" si="87"/>
        <v>43927.567000000003</v>
      </c>
      <c r="W701" s="2"/>
    </row>
    <row r="702" spans="1:23">
      <c r="A702" s="123" t="s">
        <v>1886</v>
      </c>
      <c r="B702" s="124" t="s">
        <v>170</v>
      </c>
      <c r="C702" s="125">
        <v>59323.94299999997</v>
      </c>
      <c r="D702" s="123" t="s">
        <v>308</v>
      </c>
      <c r="E702" s="33">
        <f t="shared" si="84"/>
        <v>116461.87361878982</v>
      </c>
      <c r="F702" s="1">
        <f t="shared" si="85"/>
        <v>116462</v>
      </c>
      <c r="G702" s="1">
        <f t="shared" si="90"/>
        <v>-1.4751168229850009E-2</v>
      </c>
      <c r="H702" s="34"/>
      <c r="K702" s="1">
        <f t="shared" si="91"/>
        <v>-1.4751168229850009E-2</v>
      </c>
      <c r="O702" s="1">
        <f t="shared" ca="1" si="86"/>
        <v>-1.3009427911640661E-2</v>
      </c>
      <c r="Q702" s="88">
        <f t="shared" si="87"/>
        <v>44305.44299999997</v>
      </c>
    </row>
    <row r="703" spans="1:23">
      <c r="A703" s="123" t="s">
        <v>1886</v>
      </c>
      <c r="B703" s="124" t="s">
        <v>170</v>
      </c>
      <c r="C703" s="125">
        <v>59323.944000000134</v>
      </c>
      <c r="D703" s="123" t="s">
        <v>252</v>
      </c>
      <c r="E703" s="33">
        <f t="shared" si="84"/>
        <v>116461.8821863303</v>
      </c>
      <c r="F703" s="1">
        <f t="shared" si="85"/>
        <v>116462</v>
      </c>
      <c r="G703" s="1">
        <f t="shared" si="90"/>
        <v>-1.3751168065937236E-2</v>
      </c>
      <c r="H703" s="34"/>
      <c r="K703" s="1">
        <f t="shared" si="91"/>
        <v>-1.3751168065937236E-2</v>
      </c>
      <c r="O703" s="1">
        <f t="shared" ca="1" si="86"/>
        <v>-1.3009427911640661E-2</v>
      </c>
      <c r="Q703" s="88">
        <f t="shared" si="87"/>
        <v>44305.444000000134</v>
      </c>
    </row>
    <row r="704" spans="1:23">
      <c r="A704" s="123" t="s">
        <v>1886</v>
      </c>
      <c r="B704" s="124" t="s">
        <v>170</v>
      </c>
      <c r="C704" s="125">
        <v>59323.944000000134</v>
      </c>
      <c r="D704" s="123" t="s">
        <v>1888</v>
      </c>
      <c r="E704" s="33">
        <f t="shared" si="84"/>
        <v>116461.8821863303</v>
      </c>
      <c r="F704" s="1">
        <f t="shared" si="85"/>
        <v>116462</v>
      </c>
      <c r="G704" s="1">
        <f t="shared" si="90"/>
        <v>-1.3751168065937236E-2</v>
      </c>
      <c r="H704" s="34"/>
      <c r="K704" s="1">
        <f t="shared" si="91"/>
        <v>-1.3751168065937236E-2</v>
      </c>
      <c r="O704" s="1">
        <f t="shared" ca="1" si="86"/>
        <v>-1.3009427911640661E-2</v>
      </c>
      <c r="Q704" s="88">
        <f t="shared" si="87"/>
        <v>44305.444000000134</v>
      </c>
    </row>
    <row r="705" spans="1:17">
      <c r="A705" s="123" t="s">
        <v>1886</v>
      </c>
      <c r="B705" s="124" t="s">
        <v>170</v>
      </c>
      <c r="C705" s="125">
        <v>59564.269799999893</v>
      </c>
      <c r="D705" s="123" t="s">
        <v>245</v>
      </c>
      <c r="E705" s="33">
        <f t="shared" si="84"/>
        <v>118520.88286800534</v>
      </c>
      <c r="F705" s="1">
        <f t="shared" si="85"/>
        <v>118521</v>
      </c>
      <c r="G705" s="1">
        <f t="shared" si="90"/>
        <v>-1.3671603206603322E-2</v>
      </c>
      <c r="H705" s="34"/>
      <c r="K705" s="1">
        <f t="shared" si="91"/>
        <v>-1.3671603206603322E-2</v>
      </c>
      <c r="O705" s="1">
        <f t="shared" ca="1" si="86"/>
        <v>-1.3256830951891851E-2</v>
      </c>
      <c r="Q705" s="88">
        <f t="shared" si="87"/>
        <v>44545.769799999893</v>
      </c>
    </row>
    <row r="706" spans="1:17">
      <c r="A706" s="123" t="s">
        <v>1886</v>
      </c>
      <c r="B706" s="124" t="s">
        <v>170</v>
      </c>
      <c r="C706" s="125">
        <v>59564.328300000168</v>
      </c>
      <c r="D706" s="123" t="s">
        <v>245</v>
      </c>
      <c r="E706" s="33">
        <f t="shared" si="84"/>
        <v>118521.38406904344</v>
      </c>
      <c r="F706" s="1">
        <f t="shared" si="85"/>
        <v>118521.5</v>
      </c>
      <c r="G706" s="1">
        <f t="shared" si="90"/>
        <v>-1.3531418480852153E-2</v>
      </c>
      <c r="H706" s="34"/>
      <c r="K706" s="1">
        <f t="shared" si="91"/>
        <v>-1.3531418480852153E-2</v>
      </c>
      <c r="O706" s="1">
        <f t="shared" ca="1" si="86"/>
        <v>-1.325689103033776E-2</v>
      </c>
      <c r="Q706" s="88">
        <f t="shared" si="87"/>
        <v>44545.828300000168</v>
      </c>
    </row>
    <row r="707" spans="1:17">
      <c r="A707" s="87" t="s">
        <v>89</v>
      </c>
      <c r="B707" s="2" t="s">
        <v>170</v>
      </c>
      <c r="C707" s="86">
        <v>59601.970300000001</v>
      </c>
      <c r="D707" s="40">
        <v>1E-4</v>
      </c>
      <c r="E707" s="33">
        <f t="shared" si="84"/>
        <v>118843.88337481646</v>
      </c>
      <c r="F707" s="1">
        <f t="shared" si="85"/>
        <v>118844</v>
      </c>
      <c r="G707" s="1">
        <f t="shared" si="90"/>
        <v>-1.3612448397907428E-2</v>
      </c>
      <c r="H707" s="34"/>
      <c r="K707" s="1">
        <f t="shared" si="91"/>
        <v>-1.3612448397907428E-2</v>
      </c>
      <c r="O707" s="1">
        <f t="shared" ca="1" si="86"/>
        <v>-1.329564162794874E-2</v>
      </c>
      <c r="Q707" s="88">
        <f t="shared" si="87"/>
        <v>44583.470300000001</v>
      </c>
    </row>
    <row r="708" spans="1:17">
      <c r="A708" s="87" t="s">
        <v>89</v>
      </c>
      <c r="B708" s="2" t="s">
        <v>168</v>
      </c>
      <c r="C708" s="86">
        <v>59602.028700000003</v>
      </c>
      <c r="D708" s="40">
        <v>2.0000000000000001E-4</v>
      </c>
      <c r="E708" s="33">
        <f t="shared" si="84"/>
        <v>118844.38371909833</v>
      </c>
      <c r="F708" s="1">
        <f t="shared" si="85"/>
        <v>118844.5</v>
      </c>
      <c r="G708" s="1">
        <f t="shared" si="90"/>
        <v>-1.3572263946116436E-2</v>
      </c>
      <c r="H708" s="34"/>
      <c r="K708" s="1">
        <f t="shared" si="91"/>
        <v>-1.3572263946116436E-2</v>
      </c>
      <c r="O708" s="1">
        <f t="shared" ca="1" si="86"/>
        <v>-1.3295701706394649E-2</v>
      </c>
      <c r="Q708" s="88">
        <f t="shared" si="87"/>
        <v>44583.528700000003</v>
      </c>
    </row>
    <row r="709" spans="1:17">
      <c r="A709" s="123" t="s">
        <v>1887</v>
      </c>
      <c r="B709" s="124" t="s">
        <v>168</v>
      </c>
      <c r="C709" s="125">
        <v>59642.468099999998</v>
      </c>
      <c r="D709" s="123">
        <v>1E-4</v>
      </c>
      <c r="E709" s="33">
        <f t="shared" si="84"/>
        <v>119190.8498586747</v>
      </c>
      <c r="F709" s="1">
        <f t="shared" si="85"/>
        <v>119191</v>
      </c>
      <c r="G709" s="1">
        <f t="shared" si="90"/>
        <v>-1.7524440103443339E-2</v>
      </c>
      <c r="H709" s="34"/>
      <c r="K709" s="1">
        <f t="shared" si="91"/>
        <v>-1.7524440103443339E-2</v>
      </c>
      <c r="O709" s="1">
        <f t="shared" ca="1" si="86"/>
        <v>-1.3337336069409237E-2</v>
      </c>
      <c r="Q709" s="88">
        <f t="shared" si="87"/>
        <v>44623.968099999998</v>
      </c>
    </row>
    <row r="710" spans="1:17">
      <c r="A710" s="94"/>
      <c r="C710" s="93"/>
      <c r="D710" s="90"/>
      <c r="E710" s="33"/>
      <c r="H710" s="34"/>
    </row>
    <row r="711" spans="1:17">
      <c r="A711" s="94"/>
      <c r="C711" s="93"/>
      <c r="D711" s="90"/>
      <c r="E711" s="33"/>
      <c r="H711" s="34"/>
    </row>
    <row r="712" spans="1:17">
      <c r="A712" s="94"/>
      <c r="C712" s="93"/>
      <c r="D712" s="90"/>
      <c r="E712" s="33"/>
      <c r="H712" s="34"/>
    </row>
    <row r="713" spans="1:17">
      <c r="A713" s="94"/>
      <c r="C713" s="93"/>
      <c r="D713" s="90"/>
      <c r="E713" s="33"/>
      <c r="H713" s="34"/>
    </row>
    <row r="714" spans="1:17">
      <c r="A714" s="94"/>
      <c r="C714" s="93"/>
      <c r="D714" s="90"/>
      <c r="E714" s="33"/>
      <c r="H714" s="34"/>
    </row>
    <row r="715" spans="1:17">
      <c r="A715" s="94"/>
      <c r="C715" s="93"/>
      <c r="D715" s="90"/>
      <c r="E715" s="33"/>
      <c r="H715" s="34"/>
    </row>
    <row r="716" spans="1:17">
      <c r="A716" s="94"/>
      <c r="C716" s="93"/>
      <c r="D716" s="90"/>
      <c r="E716" s="33"/>
      <c r="H716" s="34"/>
    </row>
    <row r="717" spans="1:17">
      <c r="A717" s="94"/>
      <c r="C717" s="93"/>
      <c r="D717" s="90"/>
      <c r="E717" s="33"/>
      <c r="H717" s="34"/>
    </row>
    <row r="718" spans="1:17">
      <c r="A718" s="94"/>
      <c r="C718" s="93"/>
      <c r="D718" s="90"/>
      <c r="E718" s="33"/>
      <c r="H718" s="34"/>
    </row>
    <row r="719" spans="1:17">
      <c r="A719" s="94"/>
      <c r="C719" s="93"/>
      <c r="D719" s="90"/>
      <c r="E719" s="33"/>
      <c r="H719" s="34"/>
    </row>
    <row r="720" spans="1:17">
      <c r="A720" s="94"/>
      <c r="C720" s="93"/>
      <c r="D720" s="90"/>
      <c r="E720" s="33"/>
      <c r="H720" s="34"/>
    </row>
    <row r="721" spans="1:8">
      <c r="A721" s="94"/>
      <c r="C721" s="93"/>
      <c r="D721" s="90"/>
      <c r="E721" s="33"/>
      <c r="H721" s="34"/>
    </row>
    <row r="722" spans="1:8">
      <c r="A722" s="94"/>
      <c r="C722" s="93"/>
      <c r="D722" s="90"/>
      <c r="E722" s="33"/>
      <c r="H722" s="34"/>
    </row>
  </sheetData>
  <sheetProtection selectLockedCells="1" selectUnlockedCells="1"/>
  <sortState xmlns:xlrd2="http://schemas.microsoft.com/office/spreadsheetml/2017/richdata2" ref="A21:U709">
    <sortCondition ref="C21:C709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728"/>
  <sheetViews>
    <sheetView workbookViewId="0">
      <pane xSplit="14" ySplit="22" topLeftCell="O710" activePane="bottomRight" state="frozen"/>
      <selection pane="topRight" activeCell="O1" sqref="O1"/>
      <selection pane="bottomLeft" activeCell="A23" sqref="A23"/>
      <selection pane="bottomRight" activeCell="F8" sqref="F8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6" ht="20.25">
      <c r="A1" s="4" t="s">
        <v>126</v>
      </c>
    </row>
    <row r="2" spans="1:6">
      <c r="A2" s="1" t="s">
        <v>127</v>
      </c>
      <c r="B2" s="5" t="s">
        <v>128</v>
      </c>
      <c r="C2" s="6" t="s">
        <v>122</v>
      </c>
    </row>
    <row r="3" spans="1:6">
      <c r="C3" s="101" t="s">
        <v>101</v>
      </c>
    </row>
    <row r="4" spans="1:6">
      <c r="A4" s="8" t="s">
        <v>129</v>
      </c>
      <c r="C4" s="9" t="s">
        <v>130</v>
      </c>
      <c r="D4" s="10" t="s">
        <v>130</v>
      </c>
    </row>
    <row r="5" spans="1:6">
      <c r="A5" s="11" t="s">
        <v>131</v>
      </c>
      <c r="B5"/>
      <c r="C5" s="12">
        <v>-9.5</v>
      </c>
      <c r="D5" t="s">
        <v>132</v>
      </c>
    </row>
    <row r="6" spans="1:6">
      <c r="A6" s="8" t="s">
        <v>133</v>
      </c>
    </row>
    <row r="7" spans="1:6">
      <c r="A7" s="1" t="s">
        <v>134</v>
      </c>
      <c r="C7" s="13">
        <v>45730.556074</v>
      </c>
      <c r="D7" s="14" t="s">
        <v>135</v>
      </c>
    </row>
    <row r="8" spans="1:6">
      <c r="A8" s="1" t="s">
        <v>136</v>
      </c>
      <c r="C8" s="13">
        <v>0.1167196311</v>
      </c>
      <c r="D8" s="14">
        <v>3390</v>
      </c>
    </row>
    <row r="9" spans="1:6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6">
      <c r="A10"/>
      <c r="B10"/>
      <c r="C10" s="19" t="s">
        <v>138</v>
      </c>
      <c r="D10" s="19" t="s">
        <v>139</v>
      </c>
      <c r="E10"/>
    </row>
    <row r="11" spans="1:6">
      <c r="A11" t="s">
        <v>140</v>
      </c>
      <c r="B11"/>
      <c r="C11" s="20">
        <f ca="1">INTERCEPT(INDIRECT($D$9):G953,INDIRECT($C$9):F953)</f>
        <v>1.0150253746576705E-3</v>
      </c>
      <c r="D11" s="2"/>
      <c r="E11"/>
    </row>
    <row r="12" spans="1:6">
      <c r="A12" t="s">
        <v>141</v>
      </c>
      <c r="B12"/>
      <c r="C12" s="20">
        <f ca="1">SLOPE(INDIRECT($D$9):G953,INDIRECT($C$9):F953)</f>
        <v>-1.2414332921667638E-7</v>
      </c>
      <c r="D12" s="2"/>
      <c r="E12"/>
    </row>
    <row r="13" spans="1:6">
      <c r="A13" t="s">
        <v>142</v>
      </c>
      <c r="B13"/>
      <c r="C13" s="2" t="s">
        <v>130</v>
      </c>
    </row>
    <row r="14" spans="1:6">
      <c r="A14"/>
      <c r="B14"/>
      <c r="C14"/>
    </row>
    <row r="15" spans="1:6">
      <c r="A15" s="21" t="s">
        <v>143</v>
      </c>
      <c r="B15"/>
      <c r="C15" s="22">
        <f ca="1">(C7+C11)+(C8+C12)*INT(MAX(F21:F3494))</f>
        <v>59642.471842697923</v>
      </c>
      <c r="E15" s="15" t="s">
        <v>144</v>
      </c>
      <c r="F15" s="12">
        <v>1</v>
      </c>
    </row>
    <row r="16" spans="1:6">
      <c r="A16" s="21" t="s">
        <v>145</v>
      </c>
      <c r="B16"/>
      <c r="C16" s="22">
        <f ca="1">+C8+C12</f>
        <v>0.11671950695667078</v>
      </c>
      <c r="E16" s="15" t="s">
        <v>146</v>
      </c>
      <c r="F16" s="20">
        <f ca="1">NOW()+15018.5+$C$5/24</f>
        <v>59971.486407986107</v>
      </c>
    </row>
    <row r="17" spans="1:23">
      <c r="A17" s="15" t="s">
        <v>147</v>
      </c>
      <c r="B17"/>
      <c r="C17">
        <f>COUNT(C21:C2152)</f>
        <v>708</v>
      </c>
      <c r="E17" s="15" t="s">
        <v>148</v>
      </c>
      <c r="F17" s="20">
        <f ca="1">ROUND(2*(F16-$C$7)/$C$8,0)/2+F15</f>
        <v>122010.5</v>
      </c>
    </row>
    <row r="18" spans="1:23">
      <c r="A18" s="21" t="s">
        <v>149</v>
      </c>
      <c r="B18"/>
      <c r="C18" s="23">
        <f ca="1">+C15</f>
        <v>59642.471842697923</v>
      </c>
      <c r="D18" s="24">
        <f ca="1">+C16</f>
        <v>0.11671950695667078</v>
      </c>
      <c r="E18" s="15" t="s">
        <v>150</v>
      </c>
      <c r="F18" s="18">
        <f ca="1">ROUND(2*(F16-$C$15)/$C$16,0)/2+F15</f>
        <v>2820</v>
      </c>
    </row>
    <row r="19" spans="1:23">
      <c r="E19" s="15" t="s">
        <v>151</v>
      </c>
      <c r="F19" s="25">
        <f ca="1">+$C$15+$C$16*F18-15018.5-$C$5/24</f>
        <v>44953.516685649069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120</v>
      </c>
      <c r="M20" s="27" t="s">
        <v>90</v>
      </c>
      <c r="N20" s="27" t="s">
        <v>91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 t="shared" ref="E21:E84" si="0">+(C21-C$7)/C$8</f>
        <v>25.498932544166173</v>
      </c>
      <c r="F21" s="1">
        <f t="shared" ref="F21:F84" si="1">ROUND(2*E21,0)/2</f>
        <v>25.5</v>
      </c>
      <c r="G21" s="1">
        <f t="shared" ref="G21:G52" si="2">+C21-(C$7+F21*C$8)</f>
        <v>-1.2459305435186252E-4</v>
      </c>
      <c r="H21" s="34"/>
      <c r="J21" s="1">
        <f>+G21</f>
        <v>-1.2459305435186252E-4</v>
      </c>
      <c r="O21" s="1">
        <f t="shared" ref="O21:O84" ca="1" si="3">+C$11+C$12*F21</f>
        <v>1.0118597197626453E-3</v>
      </c>
      <c r="Q21" s="88">
        <f t="shared" ref="Q21:Q84" si="4"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 t="shared" si="0"/>
        <v>34.499989093961119</v>
      </c>
      <c r="F22" s="1">
        <f t="shared" si="1"/>
        <v>34.5</v>
      </c>
      <c r="G22" s="1">
        <f t="shared" si="2"/>
        <v>-1.2729506124742329E-6</v>
      </c>
      <c r="H22" s="34"/>
      <c r="J22" s="1">
        <f>+G22</f>
        <v>-1.2729506124742329E-6</v>
      </c>
      <c r="O22" s="1">
        <f t="shared" ca="1" si="3"/>
        <v>1.0107424297996952E-3</v>
      </c>
      <c r="Q22" s="88">
        <f t="shared" si="4"/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 t="shared" si="0"/>
        <v>393.50043833372087</v>
      </c>
      <c r="F23" s="1">
        <f t="shared" si="1"/>
        <v>393.5</v>
      </c>
      <c r="G23" s="1">
        <f t="shared" si="2"/>
        <v>5.1162147428840399E-5</v>
      </c>
      <c r="H23" s="34"/>
      <c r="J23" s="1">
        <f>+G23</f>
        <v>5.1162147428840399E-5</v>
      </c>
      <c r="O23" s="1">
        <f t="shared" ca="1" si="3"/>
        <v>9.6617497461090834E-4</v>
      </c>
      <c r="Q23" s="88">
        <f t="shared" si="4"/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 t="shared" si="0"/>
        <v>4221.5008851240091</v>
      </c>
      <c r="F24" s="1">
        <f t="shared" si="1"/>
        <v>4221.5</v>
      </c>
      <c r="G24" s="1">
        <f t="shared" si="2"/>
        <v>1.0331135126762092E-4</v>
      </c>
      <c r="H24" s="34"/>
      <c r="J24" s="1">
        <f>+G24</f>
        <v>1.0331135126762092E-4</v>
      </c>
      <c r="O24" s="1">
        <f t="shared" ca="1" si="3"/>
        <v>4.9095431036947116E-4</v>
      </c>
      <c r="Q24" s="88">
        <f t="shared" si="4"/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 t="shared" si="0"/>
        <v>10072.015434942572</v>
      </c>
      <c r="F25" s="1">
        <f t="shared" si="1"/>
        <v>10072</v>
      </c>
      <c r="G25" s="1">
        <f t="shared" si="2"/>
        <v>1.8015608002315275E-3</v>
      </c>
      <c r="H25" s="34"/>
      <c r="K25" s="1">
        <f>+G25</f>
        <v>1.8015608002315275E-3</v>
      </c>
      <c r="O25" s="1">
        <f t="shared" ca="1" si="3"/>
        <v>-2.3534623721269392E-4</v>
      </c>
      <c r="Q25" s="88">
        <f t="shared" si="4"/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 t="shared" si="0"/>
        <v>16738.999923038635</v>
      </c>
      <c r="F26" s="1">
        <f t="shared" si="1"/>
        <v>16739</v>
      </c>
      <c r="G26" s="1">
        <f t="shared" si="2"/>
        <v>-8.9829045464284718E-6</v>
      </c>
      <c r="J26" s="1">
        <f t="shared" ref="J26:J72" si="5">+G26</f>
        <v>-8.9829045464284718E-6</v>
      </c>
      <c r="O26" s="1">
        <f t="shared" ca="1" si="3"/>
        <v>-1.0630098131002757E-3</v>
      </c>
      <c r="Q26" s="88">
        <f t="shared" si="4"/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 t="shared" si="0"/>
        <v>16763.99991637739</v>
      </c>
      <c r="F27" s="1">
        <f t="shared" si="1"/>
        <v>16764</v>
      </c>
      <c r="G27" s="1">
        <f t="shared" si="2"/>
        <v>-9.7603988251648843E-6</v>
      </c>
      <c r="J27" s="1">
        <f t="shared" si="5"/>
        <v>-9.7603988251648843E-6</v>
      </c>
      <c r="O27" s="1">
        <f t="shared" ca="1" si="3"/>
        <v>-1.0661133963306923E-3</v>
      </c>
      <c r="Q27" s="88">
        <f t="shared" si="4"/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 t="shared" si="0"/>
        <v>16772.999859147101</v>
      </c>
      <c r="F28" s="1">
        <f t="shared" si="1"/>
        <v>16773</v>
      </c>
      <c r="G28" s="1">
        <f t="shared" si="2"/>
        <v>-1.6440295439679176E-5</v>
      </c>
      <c r="J28" s="1">
        <f t="shared" si="5"/>
        <v>-1.6440295439679176E-5</v>
      </c>
      <c r="O28" s="1">
        <f t="shared" ca="1" si="3"/>
        <v>-1.0672306862936423E-3</v>
      </c>
      <c r="Q28" s="88">
        <f t="shared" si="4"/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 t="shared" si="0"/>
        <v>16780.999713080844</v>
      </c>
      <c r="F29" s="1">
        <f t="shared" si="1"/>
        <v>16781</v>
      </c>
      <c r="G29" s="1">
        <f t="shared" si="2"/>
        <v>-3.3489101042505354E-5</v>
      </c>
      <c r="J29" s="1">
        <f t="shared" si="5"/>
        <v>-3.3489101042505354E-5</v>
      </c>
      <c r="O29" s="1">
        <f t="shared" ca="1" si="3"/>
        <v>-1.068223832927376E-3</v>
      </c>
      <c r="Q29" s="88">
        <f t="shared" si="4"/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 t="shared" si="0"/>
        <v>19174.000679308167</v>
      </c>
      <c r="F30" s="1">
        <f t="shared" si="1"/>
        <v>19174</v>
      </c>
      <c r="G30" s="1">
        <f t="shared" si="2"/>
        <v>7.9288598499260843E-5</v>
      </c>
      <c r="H30" s="34"/>
      <c r="J30" s="1">
        <f t="shared" si="5"/>
        <v>7.9288598499260843E-5</v>
      </c>
      <c r="O30" s="1">
        <f t="shared" ca="1" si="3"/>
        <v>-1.3652988197428825E-3</v>
      </c>
      <c r="Q30" s="88">
        <f t="shared" si="4"/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 t="shared" si="0"/>
        <v>19174.001022009721</v>
      </c>
      <c r="F31" s="1">
        <f t="shared" si="1"/>
        <v>19174</v>
      </c>
      <c r="G31" s="1">
        <f t="shared" si="2"/>
        <v>1.1928859748877585E-4</v>
      </c>
      <c r="H31" s="34"/>
      <c r="J31" s="1">
        <f t="shared" si="5"/>
        <v>1.1928859748877585E-4</v>
      </c>
      <c r="O31" s="1">
        <f t="shared" ca="1" si="3"/>
        <v>-1.3652988197428825E-3</v>
      </c>
      <c r="Q31" s="88">
        <f t="shared" si="4"/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 t="shared" si="0"/>
        <v>19208.000444065856</v>
      </c>
      <c r="F32" s="1">
        <f t="shared" si="1"/>
        <v>19208</v>
      </c>
      <c r="G32" s="1">
        <f t="shared" si="2"/>
        <v>5.1831200835295022E-5</v>
      </c>
      <c r="H32" s="34"/>
      <c r="J32" s="1">
        <f t="shared" si="5"/>
        <v>5.1831200835295022E-5</v>
      </c>
      <c r="O32" s="1">
        <f t="shared" ca="1" si="3"/>
        <v>-1.3695196929362492E-3</v>
      </c>
      <c r="Q32" s="88">
        <f t="shared" si="4"/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 t="shared" si="0"/>
        <v>19208.000615416633</v>
      </c>
      <c r="F33" s="1">
        <f t="shared" si="1"/>
        <v>19208</v>
      </c>
      <c r="G33" s="1">
        <f t="shared" si="2"/>
        <v>7.1831200330052525E-5</v>
      </c>
      <c r="H33" s="34"/>
      <c r="J33" s="1">
        <f t="shared" si="5"/>
        <v>7.1831200330052525E-5</v>
      </c>
      <c r="O33" s="1">
        <f t="shared" ca="1" si="3"/>
        <v>-1.3695196929362492E-3</v>
      </c>
      <c r="Q33" s="88">
        <f t="shared" si="4"/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 t="shared" si="0"/>
        <v>21736.001065890945</v>
      </c>
      <c r="F34" s="1">
        <f t="shared" si="1"/>
        <v>21736</v>
      </c>
      <c r="G34" s="1">
        <f t="shared" si="2"/>
        <v>1.2441039871191606E-4</v>
      </c>
      <c r="H34" s="34"/>
      <c r="J34" s="1">
        <f t="shared" si="5"/>
        <v>1.2441039871191606E-4</v>
      </c>
      <c r="O34" s="1">
        <f t="shared" ca="1" si="3"/>
        <v>-1.6833540291960073E-3</v>
      </c>
      <c r="Q34" s="88">
        <f t="shared" si="4"/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 t="shared" si="0"/>
        <v>21970.001120060089</v>
      </c>
      <c r="F35" s="1">
        <f t="shared" si="1"/>
        <v>21970</v>
      </c>
      <c r="G35" s="1">
        <f t="shared" si="2"/>
        <v>1.3073300215182826E-4</v>
      </c>
      <c r="H35" s="34"/>
      <c r="J35" s="1">
        <f t="shared" si="5"/>
        <v>1.3073300215182826E-4</v>
      </c>
      <c r="O35" s="1">
        <f t="shared" ca="1" si="3"/>
        <v>-1.7124035682327095E-3</v>
      </c>
      <c r="Q35" s="88">
        <f t="shared" si="4"/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 t="shared" si="0"/>
        <v>21971.001808623747</v>
      </c>
      <c r="F36" s="1">
        <f t="shared" si="1"/>
        <v>21971</v>
      </c>
      <c r="G36" s="1">
        <f t="shared" si="2"/>
        <v>2.1110189845785499E-4</v>
      </c>
      <c r="H36" s="34"/>
      <c r="J36" s="1">
        <f t="shared" si="5"/>
        <v>2.1110189845785499E-4</v>
      </c>
      <c r="O36" s="1">
        <f t="shared" ca="1" si="3"/>
        <v>-1.7125277115619263E-3</v>
      </c>
      <c r="Q36" s="88">
        <f t="shared" si="4"/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 t="shared" si="0"/>
        <v>21979.001319855935</v>
      </c>
      <c r="F37" s="1">
        <f t="shared" si="1"/>
        <v>21979</v>
      </c>
      <c r="G37" s="1">
        <f t="shared" si="2"/>
        <v>1.5405310114147142E-4</v>
      </c>
      <c r="H37" s="34"/>
      <c r="J37" s="1">
        <f t="shared" si="5"/>
        <v>1.5405310114147142E-4</v>
      </c>
      <c r="O37" s="1">
        <f t="shared" ca="1" si="3"/>
        <v>-1.7135208581956596E-3</v>
      </c>
      <c r="Q37" s="88">
        <f t="shared" si="4"/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 t="shared" si="0"/>
        <v>22079.000779158556</v>
      </c>
      <c r="F38" s="1">
        <f t="shared" si="1"/>
        <v>22079</v>
      </c>
      <c r="G38" s="1">
        <f t="shared" si="2"/>
        <v>9.0943096438422799E-5</v>
      </c>
      <c r="H38" s="34"/>
      <c r="J38" s="1">
        <f t="shared" si="5"/>
        <v>9.0943096438422799E-5</v>
      </c>
      <c r="O38" s="1">
        <f t="shared" ca="1" si="3"/>
        <v>-1.7259351911173273E-3</v>
      </c>
      <c r="Q38" s="88">
        <f t="shared" si="4"/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 t="shared" si="0"/>
        <v>22113.001057968577</v>
      </c>
      <c r="F39" s="1">
        <f t="shared" si="1"/>
        <v>22113</v>
      </c>
      <c r="G39" s="1">
        <f t="shared" si="2"/>
        <v>1.234857045346871E-4</v>
      </c>
      <c r="H39" s="34"/>
      <c r="J39" s="1">
        <f t="shared" si="5"/>
        <v>1.234857045346871E-4</v>
      </c>
      <c r="O39" s="1">
        <f t="shared" ca="1" si="3"/>
        <v>-1.7301560643106944E-3</v>
      </c>
      <c r="Q39" s="88">
        <f t="shared" si="4"/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 t="shared" si="0"/>
        <v>22130.001625750498</v>
      </c>
      <c r="F40" s="1">
        <f t="shared" si="1"/>
        <v>22130</v>
      </c>
      <c r="G40" s="1">
        <f t="shared" si="2"/>
        <v>1.8975699640577659E-4</v>
      </c>
      <c r="H40" s="34"/>
      <c r="J40" s="1">
        <f t="shared" si="5"/>
        <v>1.8975699640577659E-4</v>
      </c>
      <c r="O40" s="1">
        <f t="shared" ca="1" si="3"/>
        <v>-1.7322665009073777E-3</v>
      </c>
      <c r="Q40" s="88">
        <f t="shared" si="4"/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 t="shared" si="0"/>
        <v>22574.001486884386</v>
      </c>
      <c r="F41" s="1">
        <f t="shared" si="1"/>
        <v>22574</v>
      </c>
      <c r="G41" s="1">
        <f t="shared" si="2"/>
        <v>1.7354860028717667E-4</v>
      </c>
      <c r="H41" s="34"/>
      <c r="J41" s="1">
        <f t="shared" si="5"/>
        <v>1.7354860028717667E-4</v>
      </c>
      <c r="O41" s="1">
        <f t="shared" ca="1" si="3"/>
        <v>-1.7873861390795822E-3</v>
      </c>
      <c r="Q41" s="88">
        <f t="shared" si="4"/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 t="shared" si="0"/>
        <v>22626.001308532213</v>
      </c>
      <c r="F42" s="1">
        <f t="shared" si="1"/>
        <v>22626</v>
      </c>
      <c r="G42" s="1">
        <f t="shared" si="2"/>
        <v>1.5273139433702454E-4</v>
      </c>
      <c r="H42" s="34"/>
      <c r="J42" s="1">
        <f t="shared" si="5"/>
        <v>1.5273139433702454E-4</v>
      </c>
      <c r="O42" s="1">
        <f t="shared" ca="1" si="3"/>
        <v>-1.7938415921988494E-3</v>
      </c>
      <c r="Q42" s="88">
        <f t="shared" si="4"/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 t="shared" si="0"/>
        <v>22908.001000356147</v>
      </c>
      <c r="F43" s="1">
        <f t="shared" si="1"/>
        <v>22908</v>
      </c>
      <c r="G43" s="1">
        <f t="shared" si="2"/>
        <v>1.1676119902404025E-4</v>
      </c>
      <c r="H43" s="34"/>
      <c r="J43" s="1">
        <f t="shared" si="5"/>
        <v>1.1676119902404025E-4</v>
      </c>
      <c r="O43" s="1">
        <f t="shared" ca="1" si="3"/>
        <v>-1.8288500110379522E-3</v>
      </c>
      <c r="Q43" s="88">
        <f t="shared" si="4"/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 t="shared" si="0"/>
        <v>22925.001568138072</v>
      </c>
      <c r="F44" s="1">
        <f t="shared" si="1"/>
        <v>22925</v>
      </c>
      <c r="G44" s="1">
        <f t="shared" si="2"/>
        <v>1.8303249817108735E-4</v>
      </c>
      <c r="H44" s="34"/>
      <c r="J44" s="1">
        <f t="shared" si="5"/>
        <v>1.8303249817108735E-4</v>
      </c>
      <c r="O44" s="1">
        <f t="shared" ca="1" si="3"/>
        <v>-1.8309604476346355E-3</v>
      </c>
      <c r="Q44" s="88">
        <f t="shared" si="4"/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 t="shared" si="0"/>
        <v>22959.000990194203</v>
      </c>
      <c r="F45" s="1">
        <f t="shared" si="1"/>
        <v>22959</v>
      </c>
      <c r="G45" s="1">
        <f t="shared" si="2"/>
        <v>1.1557510151760653E-4</v>
      </c>
      <c r="H45" s="34"/>
      <c r="J45" s="1">
        <f t="shared" si="5"/>
        <v>1.1557510151760653E-4</v>
      </c>
      <c r="O45" s="1">
        <f t="shared" ca="1" si="3"/>
        <v>-1.8351813208280026E-3</v>
      </c>
      <c r="Q45" s="88">
        <f t="shared" si="4"/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 t="shared" si="0"/>
        <v>25291.000307145438</v>
      </c>
      <c r="F46" s="1">
        <f t="shared" si="1"/>
        <v>25291</v>
      </c>
      <c r="G46" s="1">
        <f t="shared" si="2"/>
        <v>3.5849901905748993E-5</v>
      </c>
      <c r="H46" s="34"/>
      <c r="J46" s="1">
        <f t="shared" si="5"/>
        <v>3.5849901905748993E-5</v>
      </c>
      <c r="O46" s="1">
        <f t="shared" ca="1" si="3"/>
        <v>-2.1246835645612919E-3</v>
      </c>
      <c r="Q46" s="88">
        <f t="shared" si="4"/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 t="shared" si="0"/>
        <v>25308.000018173472</v>
      </c>
      <c r="F47" s="1">
        <f t="shared" si="1"/>
        <v>25308</v>
      </c>
      <c r="G47" s="1">
        <f t="shared" si="2"/>
        <v>2.1212035790085793E-6</v>
      </c>
      <c r="H47" s="34"/>
      <c r="J47" s="1">
        <f t="shared" si="5"/>
        <v>2.1212035790085793E-6</v>
      </c>
      <c r="O47" s="1">
        <f t="shared" ca="1" si="3"/>
        <v>-2.1267940011579752E-3</v>
      </c>
      <c r="Q47" s="88">
        <f t="shared" si="4"/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 t="shared" si="0"/>
        <v>25471.00001929326</v>
      </c>
      <c r="F48" s="1">
        <f t="shared" si="1"/>
        <v>25471</v>
      </c>
      <c r="G48" s="1">
        <f t="shared" si="2"/>
        <v>2.2519016056321561E-6</v>
      </c>
      <c r="H48" s="34"/>
      <c r="J48" s="1">
        <f t="shared" si="5"/>
        <v>2.2519016056321561E-6</v>
      </c>
      <c r="O48" s="1">
        <f t="shared" ca="1" si="3"/>
        <v>-2.1470293638202937E-3</v>
      </c>
      <c r="Q48" s="88">
        <f t="shared" si="4"/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 t="shared" si="0"/>
        <v>25479.000387279335</v>
      </c>
      <c r="F49" s="1">
        <f t="shared" si="1"/>
        <v>25479</v>
      </c>
      <c r="G49" s="1">
        <f t="shared" si="2"/>
        <v>4.5203101763036102E-5</v>
      </c>
      <c r="H49" s="34"/>
      <c r="J49" s="1">
        <f t="shared" si="5"/>
        <v>4.5203101763036102E-5</v>
      </c>
      <c r="O49" s="1">
        <f t="shared" ca="1" si="3"/>
        <v>-2.148022510454027E-3</v>
      </c>
      <c r="Q49" s="88">
        <f t="shared" si="4"/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 t="shared" si="0"/>
        <v>25487.999730321295</v>
      </c>
      <c r="F50" s="1">
        <f t="shared" si="1"/>
        <v>25488</v>
      </c>
      <c r="G50" s="1">
        <f t="shared" si="2"/>
        <v>-3.1476796721108258E-5</v>
      </c>
      <c r="H50" s="34"/>
      <c r="J50" s="1">
        <f t="shared" si="5"/>
        <v>-3.1476796721108258E-5</v>
      </c>
      <c r="O50" s="1">
        <f t="shared" ca="1" si="3"/>
        <v>-2.1491398004169771E-3</v>
      </c>
      <c r="Q50" s="88">
        <f t="shared" si="4"/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 t="shared" si="0"/>
        <v>26095.003019590575</v>
      </c>
      <c r="F51" s="1">
        <f t="shared" si="1"/>
        <v>26095</v>
      </c>
      <c r="G51" s="1">
        <f t="shared" si="2"/>
        <v>3.5244549508206546E-4</v>
      </c>
      <c r="J51" s="1">
        <f t="shared" si="5"/>
        <v>3.5244549508206546E-4</v>
      </c>
      <c r="O51" s="1">
        <f t="shared" ca="1" si="3"/>
        <v>-2.2244948012514996E-3</v>
      </c>
      <c r="Q51" s="88">
        <f t="shared" si="4"/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 t="shared" si="0"/>
        <v>26325.99929456085</v>
      </c>
      <c r="F52" s="1">
        <f t="shared" si="1"/>
        <v>26326</v>
      </c>
      <c r="G52" s="1">
        <f t="shared" si="2"/>
        <v>-8.2338599895592779E-5</v>
      </c>
      <c r="H52" s="34"/>
      <c r="J52" s="1">
        <f t="shared" si="5"/>
        <v>-8.2338599895592779E-5</v>
      </c>
      <c r="O52" s="1">
        <f t="shared" ca="1" si="3"/>
        <v>-2.2531719103005519E-3</v>
      </c>
      <c r="Q52" s="88">
        <f t="shared" si="4"/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 t="shared" si="0"/>
        <v>28879.99125967078</v>
      </c>
      <c r="F53" s="1">
        <f t="shared" si="1"/>
        <v>28880</v>
      </c>
      <c r="G53" s="1">
        <f t="shared" ref="G53:G84" si="6">+C53-(C$7+F53*C$8)</f>
        <v>-1.0201680051977746E-3</v>
      </c>
      <c r="H53" s="34"/>
      <c r="J53" s="1">
        <f t="shared" si="5"/>
        <v>-1.0201680051977746E-3</v>
      </c>
      <c r="O53" s="1">
        <f t="shared" ca="1" si="3"/>
        <v>-2.5702339731199435E-3</v>
      </c>
      <c r="Q53" s="88">
        <f t="shared" si="4"/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 t="shared" si="0"/>
        <v>28905.996311018163</v>
      </c>
      <c r="F54" s="1">
        <f t="shared" si="1"/>
        <v>28906</v>
      </c>
      <c r="G54" s="1">
        <f t="shared" si="6"/>
        <v>-4.3057659786427394E-4</v>
      </c>
      <c r="H54" s="34"/>
      <c r="J54" s="1">
        <f t="shared" si="5"/>
        <v>-4.3057659786427394E-4</v>
      </c>
      <c r="O54" s="1">
        <f t="shared" ca="1" si="3"/>
        <v>-2.5734616996795768E-3</v>
      </c>
      <c r="Q54" s="88">
        <f t="shared" si="4"/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 t="shared" si="0"/>
        <v>29058.995423778386</v>
      </c>
      <c r="F55" s="1">
        <f t="shared" si="1"/>
        <v>29059</v>
      </c>
      <c r="G55" s="1">
        <f t="shared" si="6"/>
        <v>-5.3413490240927786E-4</v>
      </c>
      <c r="H55" s="34"/>
      <c r="J55" s="1">
        <f t="shared" si="5"/>
        <v>-5.3413490240927786E-4</v>
      </c>
      <c r="O55" s="1">
        <f t="shared" ca="1" si="3"/>
        <v>-2.5924556290497286E-3</v>
      </c>
      <c r="Q55" s="88">
        <f t="shared" si="4"/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 t="shared" si="0"/>
        <v>29187.995146088153</v>
      </c>
      <c r="F56" s="1">
        <f t="shared" si="1"/>
        <v>29188</v>
      </c>
      <c r="G56" s="1">
        <f t="shared" si="6"/>
        <v>-5.6654679792700335E-4</v>
      </c>
      <c r="H56" s="34"/>
      <c r="J56" s="1">
        <f t="shared" si="5"/>
        <v>-5.6654679792700335E-4</v>
      </c>
      <c r="O56" s="1">
        <f t="shared" ca="1" si="3"/>
        <v>-2.6084701185186796E-3</v>
      </c>
      <c r="Q56" s="88">
        <f t="shared" si="4"/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 t="shared" si="0"/>
        <v>29204.995713870136</v>
      </c>
      <c r="F57" s="1">
        <f t="shared" si="1"/>
        <v>29205</v>
      </c>
      <c r="G57" s="1">
        <f t="shared" si="6"/>
        <v>-5.0027549877995625E-4</v>
      </c>
      <c r="H57" s="34"/>
      <c r="J57" s="1">
        <f t="shared" si="5"/>
        <v>-5.0027549877995625E-4</v>
      </c>
      <c r="O57" s="1">
        <f t="shared" ca="1" si="3"/>
        <v>-2.6105805551153633E-3</v>
      </c>
      <c r="Q57" s="88">
        <f t="shared" si="4"/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 t="shared" si="0"/>
        <v>29290.498897061727</v>
      </c>
      <c r="F58" s="1">
        <f t="shared" si="1"/>
        <v>29290.5</v>
      </c>
      <c r="G58" s="1">
        <f t="shared" si="6"/>
        <v>-1.2873455125372857E-4</v>
      </c>
      <c r="J58" s="1">
        <f t="shared" si="5"/>
        <v>-1.2873455125372857E-4</v>
      </c>
      <c r="O58" s="1">
        <f t="shared" ca="1" si="3"/>
        <v>-2.621194809763389E-3</v>
      </c>
      <c r="Q58" s="88">
        <f t="shared" si="4"/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 t="shared" si="0"/>
        <v>29632.495351503898</v>
      </c>
      <c r="F59" s="1">
        <f t="shared" si="1"/>
        <v>29632.5</v>
      </c>
      <c r="G59" s="1">
        <f t="shared" si="6"/>
        <v>-5.4257074953056872E-4</v>
      </c>
      <c r="H59" s="34"/>
      <c r="J59" s="1">
        <f t="shared" si="5"/>
        <v>-5.4257074953056872E-4</v>
      </c>
      <c r="O59" s="1">
        <f t="shared" ca="1" si="3"/>
        <v>-2.6636518283554922E-3</v>
      </c>
      <c r="Q59" s="88">
        <f t="shared" si="4"/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 t="shared" si="0"/>
        <v>31382.496598723399</v>
      </c>
      <c r="F60" s="1">
        <f t="shared" si="1"/>
        <v>31382.5</v>
      </c>
      <c r="G60" s="1">
        <f t="shared" si="6"/>
        <v>-3.9699574699625373E-4</v>
      </c>
      <c r="J60" s="1">
        <f t="shared" si="5"/>
        <v>-3.9699574699625373E-4</v>
      </c>
      <c r="O60" s="1">
        <f t="shared" ca="1" si="3"/>
        <v>-2.8809026544846759E-3</v>
      </c>
      <c r="Q60" s="88">
        <f t="shared" si="4"/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 t="shared" si="0"/>
        <v>31382.990945727874</v>
      </c>
      <c r="F61" s="1">
        <f t="shared" si="1"/>
        <v>31383</v>
      </c>
      <c r="G61" s="1">
        <f t="shared" si="6"/>
        <v>-1.056811299349647E-3</v>
      </c>
      <c r="J61" s="1">
        <f t="shared" si="5"/>
        <v>-1.056811299349647E-3</v>
      </c>
      <c r="O61" s="1">
        <f t="shared" ca="1" si="3"/>
        <v>-2.8809647261492845E-3</v>
      </c>
      <c r="Q61" s="88">
        <f t="shared" si="4"/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 t="shared" si="0"/>
        <v>31442.491647833864</v>
      </c>
      <c r="F62" s="1">
        <f t="shared" si="1"/>
        <v>31442.5</v>
      </c>
      <c r="G62" s="1">
        <f t="shared" si="6"/>
        <v>-9.7486175218364224E-4</v>
      </c>
      <c r="J62" s="1">
        <f t="shared" si="5"/>
        <v>-9.7486175218364224E-4</v>
      </c>
      <c r="O62" s="1">
        <f t="shared" ca="1" si="3"/>
        <v>-2.8883512542376764E-3</v>
      </c>
      <c r="Q62" s="88">
        <f t="shared" si="4"/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 t="shared" si="0"/>
        <v>31442.991992115727</v>
      </c>
      <c r="F63" s="1">
        <f t="shared" si="1"/>
        <v>31443</v>
      </c>
      <c r="G63" s="1">
        <f t="shared" si="6"/>
        <v>-9.3467730039265007E-4</v>
      </c>
      <c r="J63" s="1">
        <f t="shared" si="5"/>
        <v>-9.3467730039265007E-4</v>
      </c>
      <c r="O63" s="1">
        <f t="shared" ca="1" si="3"/>
        <v>-2.888413325902285E-3</v>
      </c>
      <c r="Q63" s="88">
        <f t="shared" si="4"/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 t="shared" si="0"/>
        <v>31673.490493065798</v>
      </c>
      <c r="F64" s="1">
        <f t="shared" si="1"/>
        <v>31673.5</v>
      </c>
      <c r="G64" s="1">
        <f t="shared" si="6"/>
        <v>-1.1096458547399379E-3</v>
      </c>
      <c r="J64" s="1">
        <f t="shared" si="5"/>
        <v>-1.1096458547399379E-3</v>
      </c>
      <c r="O64" s="1">
        <f t="shared" ca="1" si="3"/>
        <v>-2.9170283632867292E-3</v>
      </c>
      <c r="Q64" s="88">
        <f t="shared" si="4"/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 t="shared" si="0"/>
        <v>31673.991694101605</v>
      </c>
      <c r="F65" s="1">
        <f t="shared" si="1"/>
        <v>31674</v>
      </c>
      <c r="G65" s="1">
        <f t="shared" si="6"/>
        <v>-9.6946139819920063E-4</v>
      </c>
      <c r="J65" s="1">
        <f t="shared" si="5"/>
        <v>-9.6946139819920063E-4</v>
      </c>
      <c r="O65" s="1">
        <f t="shared" ca="1" si="3"/>
        <v>-2.9170904349513369E-3</v>
      </c>
      <c r="Q65" s="88">
        <f t="shared" si="4"/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 t="shared" si="0"/>
        <v>32263.989275065462</v>
      </c>
      <c r="F66" s="1">
        <f t="shared" si="1"/>
        <v>32264</v>
      </c>
      <c r="G66" s="1">
        <f t="shared" si="6"/>
        <v>-1.2518104049377143E-3</v>
      </c>
      <c r="J66" s="1">
        <f t="shared" si="5"/>
        <v>-1.2518104049377143E-3</v>
      </c>
      <c r="O66" s="1">
        <f t="shared" ca="1" si="3"/>
        <v>-2.9903349991891766E-3</v>
      </c>
      <c r="Q66" s="88">
        <f t="shared" si="4"/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 t="shared" si="0"/>
        <v>32263.989275065462</v>
      </c>
      <c r="F67" s="1">
        <f t="shared" si="1"/>
        <v>32264</v>
      </c>
      <c r="G67" s="1">
        <f t="shared" si="6"/>
        <v>-1.2518104049377143E-3</v>
      </c>
      <c r="H67" s="34"/>
      <c r="J67" s="1">
        <f t="shared" si="5"/>
        <v>-1.2518104049377143E-3</v>
      </c>
      <c r="O67" s="1">
        <f t="shared" ca="1" si="3"/>
        <v>-2.9903349991891766E-3</v>
      </c>
      <c r="Q67" s="88">
        <f t="shared" si="4"/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 t="shared" si="0"/>
        <v>32391.990879073292</v>
      </c>
      <c r="F68" s="1">
        <f t="shared" si="1"/>
        <v>32392</v>
      </c>
      <c r="G68" s="1">
        <f t="shared" si="6"/>
        <v>-1.0645911970641464E-3</v>
      </c>
      <c r="J68" s="1">
        <f t="shared" si="5"/>
        <v>-1.0645911970641464E-3</v>
      </c>
      <c r="O68" s="1">
        <f t="shared" ca="1" si="3"/>
        <v>-3.0062253453289108E-3</v>
      </c>
      <c r="Q68" s="88">
        <f t="shared" si="4"/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 t="shared" si="0"/>
        <v>32451.992782215028</v>
      </c>
      <c r="F69" s="1">
        <f t="shared" si="1"/>
        <v>32452</v>
      </c>
      <c r="G69" s="1">
        <f t="shared" si="6"/>
        <v>-8.4245720063336194E-4</v>
      </c>
      <c r="J69" s="1">
        <f t="shared" si="5"/>
        <v>-8.4245720063336194E-4</v>
      </c>
      <c r="O69" s="1">
        <f t="shared" ca="1" si="3"/>
        <v>-3.0136739450819117E-3</v>
      </c>
      <c r="Q69" s="88">
        <f t="shared" si="4"/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 t="shared" si="0"/>
        <v>34681.987835720654</v>
      </c>
      <c r="F70" s="1">
        <f t="shared" si="1"/>
        <v>34682</v>
      </c>
      <c r="G70" s="1">
        <f t="shared" si="6"/>
        <v>-1.4198101998772472E-3</v>
      </c>
      <c r="H70" s="32"/>
      <c r="J70" s="1">
        <f t="shared" si="5"/>
        <v>-1.4198101998772472E-3</v>
      </c>
      <c r="O70" s="1">
        <f t="shared" ca="1" si="3"/>
        <v>-3.2905135692350993E-3</v>
      </c>
      <c r="Q70" s="88">
        <f t="shared" si="4"/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 t="shared" si="0"/>
        <v>34741.986311846726</v>
      </c>
      <c r="F71" s="1">
        <f t="shared" si="1"/>
        <v>34742</v>
      </c>
      <c r="G71" s="1">
        <f t="shared" si="6"/>
        <v>-1.5976762006175704E-3</v>
      </c>
      <c r="H71" s="32"/>
      <c r="J71" s="1">
        <f t="shared" si="5"/>
        <v>-1.5976762006175704E-3</v>
      </c>
      <c r="O71" s="1">
        <f t="shared" ca="1" si="3"/>
        <v>-3.2979621689881002E-3</v>
      </c>
      <c r="Q71" s="88">
        <f t="shared" si="4"/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 t="shared" si="0"/>
        <v>34937.985046458925</v>
      </c>
      <c r="F72" s="1">
        <f t="shared" si="1"/>
        <v>34938</v>
      </c>
      <c r="G72" s="1">
        <f t="shared" si="6"/>
        <v>-1.7453717955504544E-3</v>
      </c>
      <c r="H72" s="32"/>
      <c r="J72" s="1">
        <f t="shared" si="5"/>
        <v>-1.7453717955504544E-3</v>
      </c>
      <c r="O72" s="1">
        <f t="shared" ca="1" si="3"/>
        <v>-3.3222942615145686E-3</v>
      </c>
      <c r="Q72" s="88">
        <f t="shared" si="4"/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 t="shared" si="0"/>
        <v>34954.984757486964</v>
      </c>
      <c r="F73" s="1">
        <f t="shared" si="1"/>
        <v>34955</v>
      </c>
      <c r="G73" s="1">
        <f t="shared" si="6"/>
        <v>-1.7791005011531524E-3</v>
      </c>
      <c r="I73" s="1">
        <f t="shared" ref="I73:I118" si="7">+G73</f>
        <v>-1.7791005011531524E-3</v>
      </c>
      <c r="O73" s="1">
        <f t="shared" ca="1" si="3"/>
        <v>-3.3244046981112524E-3</v>
      </c>
      <c r="Q73" s="88">
        <f t="shared" si="4"/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 t="shared" si="0"/>
        <v>34955.987159558455</v>
      </c>
      <c r="F74" s="1">
        <f t="shared" si="1"/>
        <v>34956</v>
      </c>
      <c r="G74" s="1">
        <f t="shared" si="6"/>
        <v>-1.4987316026235931E-3</v>
      </c>
      <c r="I74" s="1">
        <f t="shared" si="7"/>
        <v>-1.4987316026235931E-3</v>
      </c>
      <c r="O74" s="1">
        <f t="shared" ca="1" si="3"/>
        <v>-3.3245288414404687E-3</v>
      </c>
      <c r="Q74" s="88">
        <f t="shared" si="4"/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 t="shared" si="0"/>
        <v>34962.986838980869</v>
      </c>
      <c r="F75" s="1">
        <f t="shared" si="1"/>
        <v>34963</v>
      </c>
      <c r="G75" s="1">
        <f t="shared" si="6"/>
        <v>-1.5361492987722158E-3</v>
      </c>
      <c r="I75" s="1">
        <f t="shared" si="7"/>
        <v>-1.5361492987722158E-3</v>
      </c>
      <c r="O75" s="1">
        <f t="shared" ca="1" si="3"/>
        <v>-3.3253978447449857E-3</v>
      </c>
      <c r="Q75" s="88">
        <f t="shared" si="4"/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 t="shared" si="0"/>
        <v>34963.972105974215</v>
      </c>
      <c r="F76" s="1">
        <f t="shared" si="1"/>
        <v>34964</v>
      </c>
      <c r="G76" s="1">
        <f t="shared" si="6"/>
        <v>-3.2557804006501101E-3</v>
      </c>
      <c r="I76" s="1">
        <f t="shared" si="7"/>
        <v>-3.2557804006501101E-3</v>
      </c>
      <c r="O76" s="1">
        <f t="shared" ca="1" si="3"/>
        <v>-3.3255219880742029E-3</v>
      </c>
      <c r="Q76" s="88">
        <f t="shared" si="4"/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 t="shared" si="0"/>
        <v>34971.999890085317</v>
      </c>
      <c r="F77" s="1">
        <f t="shared" si="1"/>
        <v>34972</v>
      </c>
      <c r="G77" s="1">
        <f t="shared" si="6"/>
        <v>-1.282920129597187E-5</v>
      </c>
      <c r="I77" s="1">
        <f t="shared" si="7"/>
        <v>-1.282920129597187E-5</v>
      </c>
      <c r="O77" s="1">
        <f t="shared" ca="1" si="3"/>
        <v>-3.3265151347079362E-3</v>
      </c>
      <c r="Q77" s="88">
        <f t="shared" si="4"/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 t="shared" si="0"/>
        <v>35013.980831541543</v>
      </c>
      <c r="F78" s="1">
        <f t="shared" si="1"/>
        <v>35014</v>
      </c>
      <c r="G78" s="1">
        <f t="shared" si="6"/>
        <v>-2.237335400423035E-3</v>
      </c>
      <c r="I78" s="1">
        <f t="shared" si="7"/>
        <v>-2.237335400423035E-3</v>
      </c>
      <c r="O78" s="1">
        <f t="shared" ca="1" si="3"/>
        <v>-3.3317291545350361E-3</v>
      </c>
      <c r="Q78" s="88">
        <f t="shared" si="4"/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 t="shared" si="0"/>
        <v>35014.983233613035</v>
      </c>
      <c r="F79" s="1">
        <f t="shared" si="1"/>
        <v>35015</v>
      </c>
      <c r="G79" s="1">
        <f t="shared" si="6"/>
        <v>-1.9569665018934757E-3</v>
      </c>
      <c r="I79" s="1">
        <f t="shared" si="7"/>
        <v>-1.9569665018934757E-3</v>
      </c>
      <c r="O79" s="1">
        <f t="shared" ca="1" si="3"/>
        <v>-3.3318532978642533E-3</v>
      </c>
      <c r="Q79" s="88">
        <f t="shared" si="4"/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 t="shared" si="0"/>
        <v>35031.989798672344</v>
      </c>
      <c r="F80" s="1">
        <f t="shared" si="1"/>
        <v>35032</v>
      </c>
      <c r="G80" s="1">
        <f t="shared" si="6"/>
        <v>-1.1906951986020431E-3</v>
      </c>
      <c r="I80" s="1">
        <f t="shared" si="7"/>
        <v>-1.1906951986020431E-3</v>
      </c>
      <c r="O80" s="1">
        <f t="shared" ca="1" si="3"/>
        <v>-3.3339637344609362E-3</v>
      </c>
      <c r="Q80" s="88">
        <f t="shared" si="4"/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 t="shared" si="0"/>
        <v>35090.985872726917</v>
      </c>
      <c r="F81" s="1">
        <f t="shared" si="1"/>
        <v>35091</v>
      </c>
      <c r="G81" s="1">
        <f t="shared" si="6"/>
        <v>-1.6489301051478833E-3</v>
      </c>
      <c r="I81" s="1">
        <f t="shared" si="7"/>
        <v>-1.6489301051478833E-3</v>
      </c>
      <c r="O81" s="1">
        <f t="shared" ca="1" si="3"/>
        <v>-3.3412881908847208E-3</v>
      </c>
      <c r="Q81" s="88">
        <f t="shared" si="4"/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 t="shared" si="0"/>
        <v>35210.974257440073</v>
      </c>
      <c r="F82" s="1">
        <f t="shared" si="1"/>
        <v>35211</v>
      </c>
      <c r="G82" s="1">
        <f t="shared" si="6"/>
        <v>-3.0046620959183201E-3</v>
      </c>
      <c r="H82" s="34"/>
      <c r="I82" s="1">
        <f t="shared" si="7"/>
        <v>-3.0046620959183201E-3</v>
      </c>
      <c r="O82" s="1">
        <f t="shared" ca="1" si="3"/>
        <v>-3.3561853903907217E-3</v>
      </c>
      <c r="Q82" s="88">
        <f t="shared" si="4"/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 t="shared" si="0"/>
        <v>35210.982824979117</v>
      </c>
      <c r="F83" s="1">
        <f t="shared" si="1"/>
        <v>35211</v>
      </c>
      <c r="G83" s="1">
        <f t="shared" si="6"/>
        <v>-2.0046620993525721E-3</v>
      </c>
      <c r="I83" s="1">
        <f t="shared" si="7"/>
        <v>-2.0046620993525721E-3</v>
      </c>
      <c r="O83" s="1">
        <f t="shared" ca="1" si="3"/>
        <v>-3.3561853903907217E-3</v>
      </c>
      <c r="Q83" s="88">
        <f t="shared" si="4"/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 t="shared" si="0"/>
        <v>35211.985227050609</v>
      </c>
      <c r="F84" s="1">
        <f t="shared" si="1"/>
        <v>35212</v>
      </c>
      <c r="G84" s="1">
        <f t="shared" si="6"/>
        <v>-1.7242932008230127E-3</v>
      </c>
      <c r="I84" s="1">
        <f t="shared" si="7"/>
        <v>-1.7242932008230127E-3</v>
      </c>
      <c r="O84" s="1">
        <f t="shared" ca="1" si="3"/>
        <v>-3.3563095337199381E-3</v>
      </c>
      <c r="Q84" s="88">
        <f t="shared" si="4"/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 t="shared" ref="E85:E148" si="8">+(C85-C$7)/C$8</f>
        <v>35219.987308544522</v>
      </c>
      <c r="F85" s="1">
        <f t="shared" ref="F85:F148" si="9">ROUND(2*E85,0)/2</f>
        <v>35220</v>
      </c>
      <c r="G85" s="1">
        <f t="shared" ref="G85:G116" si="10">+C85-(C$7+F85*C$8)</f>
        <v>-1.4813419984420761E-3</v>
      </c>
      <c r="I85" s="1">
        <f t="shared" si="7"/>
        <v>-1.4813419984420761E-3</v>
      </c>
      <c r="O85" s="1">
        <f t="shared" ref="O85:O148" ca="1" si="11">+C$11+C$12*F85</f>
        <v>-3.3573026803536713E-3</v>
      </c>
      <c r="Q85" s="88">
        <f t="shared" ref="Q85:Q148" si="12"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 t="shared" si="8"/>
        <v>35227.980822499383</v>
      </c>
      <c r="F86" s="1">
        <f t="shared" si="9"/>
        <v>35228</v>
      </c>
      <c r="G86" s="1">
        <f t="shared" si="10"/>
        <v>-2.2383907999028452E-3</v>
      </c>
      <c r="I86" s="1">
        <f t="shared" si="7"/>
        <v>-2.2383907999028452E-3</v>
      </c>
      <c r="O86" s="1">
        <f t="shared" ca="1" si="11"/>
        <v>-3.3582958269874046E-3</v>
      </c>
      <c r="Q86" s="88">
        <f t="shared" si="12"/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 t="shared" si="8"/>
        <v>35228.983224570875</v>
      </c>
      <c r="F87" s="1">
        <f t="shared" si="9"/>
        <v>35229</v>
      </c>
      <c r="G87" s="1">
        <f t="shared" si="10"/>
        <v>-1.9580219013732858E-3</v>
      </c>
      <c r="I87" s="1">
        <f t="shared" si="7"/>
        <v>-1.9580219013732858E-3</v>
      </c>
      <c r="O87" s="1">
        <f t="shared" ca="1" si="11"/>
        <v>-3.3584199703166218E-3</v>
      </c>
      <c r="Q87" s="88">
        <f t="shared" si="12"/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 t="shared" si="8"/>
        <v>35236.968170986635</v>
      </c>
      <c r="F88" s="1">
        <f t="shared" si="9"/>
        <v>35237</v>
      </c>
      <c r="G88" s="1">
        <f t="shared" si="10"/>
        <v>-3.7150706993998028E-3</v>
      </c>
      <c r="I88" s="1">
        <f t="shared" si="7"/>
        <v>-3.7150706993998028E-3</v>
      </c>
      <c r="O88" s="1">
        <f t="shared" ca="1" si="11"/>
        <v>-3.3594131169503551E-3</v>
      </c>
      <c r="Q88" s="88">
        <f t="shared" si="12"/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 t="shared" si="8"/>
        <v>35313.981779711117</v>
      </c>
      <c r="F89" s="1">
        <f t="shared" si="9"/>
        <v>35314</v>
      </c>
      <c r="G89" s="1">
        <f t="shared" si="10"/>
        <v>-2.1266653930069879E-3</v>
      </c>
      <c r="I89" s="1">
        <f t="shared" si="7"/>
        <v>-2.1266653930069879E-3</v>
      </c>
      <c r="O89" s="1">
        <f t="shared" ca="1" si="11"/>
        <v>-3.3689721533000389E-3</v>
      </c>
      <c r="Q89" s="88">
        <f t="shared" si="12"/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 t="shared" si="8"/>
        <v>35373.980255837188</v>
      </c>
      <c r="F90" s="1">
        <f t="shared" si="9"/>
        <v>35374</v>
      </c>
      <c r="G90" s="1">
        <f t="shared" si="10"/>
        <v>-2.3045314010232687E-3</v>
      </c>
      <c r="I90" s="1">
        <f t="shared" si="7"/>
        <v>-2.3045314010232687E-3</v>
      </c>
      <c r="O90" s="1">
        <f t="shared" ca="1" si="11"/>
        <v>-3.3764207530530398E-3</v>
      </c>
      <c r="Q90" s="88">
        <f t="shared" si="12"/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 t="shared" si="8"/>
        <v>35382.976171863542</v>
      </c>
      <c r="F91" s="1">
        <f t="shared" si="9"/>
        <v>35383</v>
      </c>
      <c r="G91" s="1">
        <f t="shared" si="10"/>
        <v>-2.7812112966785207E-3</v>
      </c>
      <c r="I91" s="1">
        <f t="shared" si="7"/>
        <v>-2.7812112966785207E-3</v>
      </c>
      <c r="O91" s="1">
        <f t="shared" ca="1" si="11"/>
        <v>-3.3775380430159894E-3</v>
      </c>
      <c r="Q91" s="88">
        <f t="shared" si="12"/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 t="shared" si="8"/>
        <v>35390.986820896498</v>
      </c>
      <c r="F92" s="1">
        <f t="shared" si="9"/>
        <v>35391</v>
      </c>
      <c r="G92" s="1">
        <f t="shared" si="10"/>
        <v>-1.5382600977318361E-3</v>
      </c>
      <c r="I92" s="1">
        <f t="shared" si="7"/>
        <v>-1.5382600977318361E-3</v>
      </c>
      <c r="O92" s="1">
        <f t="shared" ca="1" si="11"/>
        <v>-3.3785311896497236E-3</v>
      </c>
      <c r="Q92" s="88">
        <f t="shared" si="12"/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 t="shared" si="8"/>
        <v>35425.976650469413</v>
      </c>
      <c r="F93" s="1">
        <f t="shared" si="9"/>
        <v>35426</v>
      </c>
      <c r="G93" s="1">
        <f t="shared" si="10"/>
        <v>-2.7253485968685709E-3</v>
      </c>
      <c r="I93" s="1">
        <f t="shared" si="7"/>
        <v>-2.7253485968685709E-3</v>
      </c>
      <c r="O93" s="1">
        <f t="shared" ca="1" si="11"/>
        <v>-3.3828762061723066E-3</v>
      </c>
      <c r="Q93" s="88">
        <f t="shared" si="12"/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 t="shared" si="8"/>
        <v>35433.97873196326</v>
      </c>
      <c r="F94" s="1">
        <f t="shared" si="9"/>
        <v>35434</v>
      </c>
      <c r="G94" s="1">
        <f t="shared" si="10"/>
        <v>-2.4823974017635919E-3</v>
      </c>
      <c r="I94" s="1">
        <f t="shared" si="7"/>
        <v>-2.4823974017635919E-3</v>
      </c>
      <c r="O94" s="1">
        <f t="shared" ca="1" si="11"/>
        <v>-3.3838693528060407E-3</v>
      </c>
      <c r="Q94" s="88">
        <f t="shared" si="12"/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 t="shared" si="8"/>
        <v>35536.994821773405</v>
      </c>
      <c r="F95" s="1">
        <f t="shared" si="9"/>
        <v>35537</v>
      </c>
      <c r="G95" s="1">
        <f t="shared" si="10"/>
        <v>-6.0440069501055405E-4</v>
      </c>
      <c r="I95" s="1">
        <f t="shared" si="7"/>
        <v>-6.0440069501055405E-4</v>
      </c>
      <c r="O95" s="1">
        <f t="shared" ca="1" si="11"/>
        <v>-3.3966561157153579E-3</v>
      </c>
      <c r="Q95" s="88">
        <f t="shared" si="12"/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 t="shared" si="8"/>
        <v>35690.987769066014</v>
      </c>
      <c r="F96" s="1">
        <f t="shared" si="9"/>
        <v>35691</v>
      </c>
      <c r="G96" s="1">
        <f t="shared" si="10"/>
        <v>-1.4275901048677042E-3</v>
      </c>
      <c r="I96" s="1">
        <f t="shared" si="7"/>
        <v>-1.4275901048677042E-3</v>
      </c>
      <c r="O96" s="1">
        <f t="shared" ca="1" si="11"/>
        <v>-3.4157741884147264E-3</v>
      </c>
      <c r="Q96" s="88">
        <f t="shared" si="12"/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 t="shared" si="8"/>
        <v>36943.981790908867</v>
      </c>
      <c r="F97" s="1">
        <f t="shared" si="9"/>
        <v>36944</v>
      </c>
      <c r="G97" s="1">
        <f t="shared" si="10"/>
        <v>-2.1253583981888369E-3</v>
      </c>
      <c r="I97" s="1">
        <f t="shared" si="7"/>
        <v>-2.1253583981888369E-3</v>
      </c>
      <c r="O97" s="1">
        <f t="shared" ca="1" si="11"/>
        <v>-3.5713257799232217E-3</v>
      </c>
      <c r="Q97" s="88">
        <f t="shared" si="12"/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 t="shared" si="8"/>
        <v>37209.995311577019</v>
      </c>
      <c r="F98" s="1">
        <f t="shared" si="9"/>
        <v>37210</v>
      </c>
      <c r="G98" s="1">
        <f t="shared" si="10"/>
        <v>-5.472310003824532E-4</v>
      </c>
      <c r="I98" s="1">
        <f t="shared" si="7"/>
        <v>-5.472310003824532E-4</v>
      </c>
      <c r="O98" s="1">
        <f t="shared" ca="1" si="11"/>
        <v>-3.6043479054948578E-3</v>
      </c>
      <c r="Q98" s="88">
        <f t="shared" si="12"/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 t="shared" si="8"/>
        <v>37260.989304137693</v>
      </c>
      <c r="F99" s="1">
        <f t="shared" si="9"/>
        <v>37261</v>
      </c>
      <c r="G99" s="1">
        <f t="shared" si="10"/>
        <v>-1.2484171020332724E-3</v>
      </c>
      <c r="I99" s="1">
        <f t="shared" si="7"/>
        <v>-1.2484171020332724E-3</v>
      </c>
      <c r="O99" s="1">
        <f t="shared" ca="1" si="11"/>
        <v>-3.6106792152849083E-3</v>
      </c>
      <c r="Q99" s="88">
        <f t="shared" si="12"/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 t="shared" si="8"/>
        <v>37380.986256389893</v>
      </c>
      <c r="F100" s="1">
        <f t="shared" si="9"/>
        <v>37381</v>
      </c>
      <c r="G100" s="1">
        <f t="shared" si="10"/>
        <v>-1.6041491035139188E-3</v>
      </c>
      <c r="I100" s="1">
        <f t="shared" si="7"/>
        <v>-1.6041491035139188E-3</v>
      </c>
      <c r="O100" s="1">
        <f t="shared" ca="1" si="11"/>
        <v>-3.6255764147909092E-3</v>
      </c>
      <c r="Q100" s="88">
        <f t="shared" si="12"/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 t="shared" si="8"/>
        <v>37466.987213601627</v>
      </c>
      <c r="F101" s="1">
        <f t="shared" si="9"/>
        <v>37467</v>
      </c>
      <c r="G101" s="1">
        <f t="shared" si="10"/>
        <v>-1.4924237038940191E-3</v>
      </c>
      <c r="I101" s="1">
        <f t="shared" si="7"/>
        <v>-1.4924237038940191E-3</v>
      </c>
      <c r="O101" s="1">
        <f t="shared" ca="1" si="11"/>
        <v>-3.6362527411035435E-3</v>
      </c>
      <c r="Q101" s="88">
        <f t="shared" si="12"/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 t="shared" si="8"/>
        <v>37534.97920368256</v>
      </c>
      <c r="F102" s="1">
        <f t="shared" si="9"/>
        <v>37535</v>
      </c>
      <c r="G102" s="1">
        <f t="shared" si="10"/>
        <v>-2.4273384988191538E-3</v>
      </c>
      <c r="I102" s="1">
        <f t="shared" si="7"/>
        <v>-2.4273384988191538E-3</v>
      </c>
      <c r="O102" s="1">
        <f t="shared" ca="1" si="11"/>
        <v>-3.6446944874902777E-3</v>
      </c>
      <c r="Q102" s="88">
        <f t="shared" si="12"/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 t="shared" si="8"/>
        <v>37602.988328841639</v>
      </c>
      <c r="F103" s="1">
        <f t="shared" si="9"/>
        <v>37603</v>
      </c>
      <c r="G103" s="1">
        <f t="shared" si="10"/>
        <v>-1.3622533006127924E-3</v>
      </c>
      <c r="I103" s="1">
        <f t="shared" si="7"/>
        <v>-1.3622533006127924E-3</v>
      </c>
      <c r="O103" s="1">
        <f t="shared" ca="1" si="11"/>
        <v>-3.653136233877011E-3</v>
      </c>
      <c r="Q103" s="88">
        <f t="shared" si="12"/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 t="shared" si="8"/>
        <v>37603.973595834985</v>
      </c>
      <c r="F104" s="1">
        <f t="shared" si="9"/>
        <v>37604</v>
      </c>
      <c r="G104" s="1">
        <f t="shared" si="10"/>
        <v>-3.0818844024906866E-3</v>
      </c>
      <c r="I104" s="1">
        <f t="shared" si="7"/>
        <v>-3.0818844024906866E-3</v>
      </c>
      <c r="O104" s="1">
        <f t="shared" ca="1" si="11"/>
        <v>-3.6532603772062282E-3</v>
      </c>
      <c r="Q104" s="88">
        <f t="shared" si="12"/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 t="shared" si="8"/>
        <v>37645.9802399084</v>
      </c>
      <c r="F105" s="1">
        <f t="shared" si="9"/>
        <v>37646</v>
      </c>
      <c r="G105" s="1">
        <f t="shared" si="10"/>
        <v>-2.3063906046445481E-3</v>
      </c>
      <c r="I105" s="1">
        <f t="shared" si="7"/>
        <v>-2.3063906046445481E-3</v>
      </c>
      <c r="O105" s="1">
        <f t="shared" ca="1" si="11"/>
        <v>-3.6584743970333282E-3</v>
      </c>
      <c r="Q105" s="88">
        <f t="shared" si="12"/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 t="shared" si="8"/>
        <v>37687.995451520925</v>
      </c>
      <c r="F106" s="1">
        <f t="shared" si="9"/>
        <v>37688</v>
      </c>
      <c r="G106" s="1">
        <f t="shared" si="10"/>
        <v>-5.3089679568074644E-4</v>
      </c>
      <c r="I106" s="1">
        <f t="shared" si="7"/>
        <v>-5.3089679568074644E-4</v>
      </c>
      <c r="O106" s="1">
        <f t="shared" ca="1" si="11"/>
        <v>-3.663688416860429E-3</v>
      </c>
      <c r="Q106" s="88">
        <f t="shared" si="12"/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 t="shared" si="8"/>
        <v>37765.968624621564</v>
      </c>
      <c r="F107" s="1">
        <f t="shared" si="9"/>
        <v>37766</v>
      </c>
      <c r="G107" s="1">
        <f t="shared" si="10"/>
        <v>-3.662122595414985E-3</v>
      </c>
      <c r="I107" s="1">
        <f t="shared" si="7"/>
        <v>-3.662122595414985E-3</v>
      </c>
      <c r="O107" s="1">
        <f t="shared" ca="1" si="11"/>
        <v>-3.67337159653933E-3</v>
      </c>
      <c r="Q107" s="88">
        <f t="shared" si="12"/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 t="shared" si="8"/>
        <v>37781.981355148419</v>
      </c>
      <c r="F108" s="1">
        <f t="shared" si="9"/>
        <v>37782</v>
      </c>
      <c r="G108" s="1">
        <f t="shared" si="10"/>
        <v>-2.1762202013633214E-3</v>
      </c>
      <c r="I108" s="1">
        <f t="shared" si="7"/>
        <v>-2.1762202013633214E-3</v>
      </c>
      <c r="O108" s="1">
        <f t="shared" ca="1" si="11"/>
        <v>-3.6753578898067966E-3</v>
      </c>
      <c r="Q108" s="88">
        <f t="shared" si="12"/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 t="shared" si="8"/>
        <v>37783.000892298063</v>
      </c>
      <c r="F109" s="1">
        <f t="shared" si="9"/>
        <v>37783</v>
      </c>
      <c r="G109" s="1">
        <f t="shared" si="10"/>
        <v>1.0414869757369161E-4</v>
      </c>
      <c r="I109" s="1">
        <f t="shared" si="7"/>
        <v>1.0414869757369161E-4</v>
      </c>
      <c r="O109" s="1">
        <f t="shared" ca="1" si="11"/>
        <v>-3.6754820331360129E-3</v>
      </c>
      <c r="Q109" s="88">
        <f t="shared" si="12"/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 t="shared" si="8"/>
        <v>37783.986159291402</v>
      </c>
      <c r="F110" s="1">
        <f t="shared" si="9"/>
        <v>37784</v>
      </c>
      <c r="G110" s="1">
        <f t="shared" si="10"/>
        <v>-1.6154824043042026E-3</v>
      </c>
      <c r="I110" s="1">
        <f t="shared" si="7"/>
        <v>-1.6154824043042026E-3</v>
      </c>
      <c r="O110" s="1">
        <f t="shared" ca="1" si="11"/>
        <v>-3.6756061764652301E-3</v>
      </c>
      <c r="Q110" s="88">
        <f t="shared" si="12"/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 t="shared" si="8"/>
        <v>37799.99032227922</v>
      </c>
      <c r="F111" s="1">
        <f t="shared" si="9"/>
        <v>37800</v>
      </c>
      <c r="G111" s="1">
        <f t="shared" si="10"/>
        <v>-1.1295799995423295E-3</v>
      </c>
      <c r="I111" s="1">
        <f t="shared" si="7"/>
        <v>-1.1295799995423295E-3</v>
      </c>
      <c r="O111" s="1">
        <f t="shared" ca="1" si="11"/>
        <v>-3.6775924697326967E-3</v>
      </c>
      <c r="Q111" s="88">
        <f t="shared" si="12"/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 t="shared" si="8"/>
        <v>37826.001370903927</v>
      </c>
      <c r="F112" s="1">
        <f t="shared" si="9"/>
        <v>37826</v>
      </c>
      <c r="G112" s="1">
        <f t="shared" si="10"/>
        <v>1.6001139738364145E-4</v>
      </c>
      <c r="I112" s="1">
        <f t="shared" si="7"/>
        <v>1.6001139738364145E-4</v>
      </c>
      <c r="O112" s="1">
        <f t="shared" ca="1" si="11"/>
        <v>-3.6808201962923301E-3</v>
      </c>
      <c r="Q112" s="88">
        <f t="shared" si="12"/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 t="shared" si="8"/>
        <v>37826.978070358229</v>
      </c>
      <c r="F113" s="1">
        <f t="shared" si="9"/>
        <v>37827</v>
      </c>
      <c r="G113" s="1">
        <f t="shared" si="10"/>
        <v>-2.5596197010600008E-3</v>
      </c>
      <c r="I113" s="1">
        <f t="shared" si="7"/>
        <v>-2.5596197010600008E-3</v>
      </c>
      <c r="O113" s="1">
        <f t="shared" ca="1" si="11"/>
        <v>-3.6809443396215473E-3</v>
      </c>
      <c r="Q113" s="88">
        <f t="shared" si="12"/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 t="shared" si="8"/>
        <v>37842.999368424127</v>
      </c>
      <c r="F114" s="1">
        <f t="shared" si="9"/>
        <v>37843</v>
      </c>
      <c r="G114" s="1">
        <f t="shared" si="10"/>
        <v>-7.3717303166631609E-5</v>
      </c>
      <c r="I114" s="1">
        <f t="shared" si="7"/>
        <v>-7.3717303166631609E-5</v>
      </c>
      <c r="O114" s="1">
        <f t="shared" ca="1" si="11"/>
        <v>-3.6829306328890138E-3</v>
      </c>
      <c r="Q114" s="88">
        <f t="shared" si="12"/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 t="shared" si="8"/>
        <v>37843.984635417539</v>
      </c>
      <c r="F115" s="1">
        <f t="shared" si="9"/>
        <v>37844</v>
      </c>
      <c r="G115" s="1">
        <f t="shared" si="10"/>
        <v>-1.7933483977685682E-3</v>
      </c>
      <c r="I115" s="1">
        <f t="shared" si="7"/>
        <v>-1.7933483977685682E-3</v>
      </c>
      <c r="O115" s="1">
        <f t="shared" ca="1" si="11"/>
        <v>-3.6830547762182302E-3</v>
      </c>
      <c r="Q115" s="88">
        <f t="shared" si="12"/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 t="shared" si="8"/>
        <v>37884.980309880353</v>
      </c>
      <c r="F116" s="1">
        <f t="shared" si="9"/>
        <v>37885</v>
      </c>
      <c r="G116" s="1">
        <f t="shared" si="10"/>
        <v>-2.2982235022936948E-3</v>
      </c>
      <c r="I116" s="1">
        <f t="shared" si="7"/>
        <v>-2.2982235022936948E-3</v>
      </c>
      <c r="O116" s="1">
        <f t="shared" ca="1" si="11"/>
        <v>-3.6881446527161138E-3</v>
      </c>
      <c r="Q116" s="88">
        <f t="shared" si="12"/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 t="shared" si="8"/>
        <v>37893.976225906714</v>
      </c>
      <c r="F117" s="1">
        <f t="shared" si="9"/>
        <v>37894</v>
      </c>
      <c r="G117" s="1">
        <f t="shared" ref="G117:G148" si="13">+C117-(C$7+F117*C$8)</f>
        <v>-2.7749033979489468E-3</v>
      </c>
      <c r="I117" s="1">
        <f t="shared" si="7"/>
        <v>-2.7749033979489468E-3</v>
      </c>
      <c r="O117" s="1">
        <f t="shared" ca="1" si="11"/>
        <v>-3.6892619426790643E-3</v>
      </c>
      <c r="Q117" s="88">
        <f t="shared" si="12"/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 t="shared" si="8"/>
        <v>37894.970060439096</v>
      </c>
      <c r="F118" s="1">
        <f t="shared" si="9"/>
        <v>37895</v>
      </c>
      <c r="G118" s="1">
        <f t="shared" si="13"/>
        <v>-3.4945345032610931E-3</v>
      </c>
      <c r="I118" s="1">
        <f t="shared" si="7"/>
        <v>-3.4945345032610931E-3</v>
      </c>
      <c r="O118" s="1">
        <f t="shared" ca="1" si="11"/>
        <v>-3.6893860860082806E-3</v>
      </c>
      <c r="Q118" s="88">
        <f t="shared" si="12"/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 t="shared" si="8"/>
        <v>37909.976961878863</v>
      </c>
      <c r="F119" s="1">
        <f t="shared" si="9"/>
        <v>37910</v>
      </c>
      <c r="G119" s="1">
        <f t="shared" si="13"/>
        <v>-2.6890009976341389E-3</v>
      </c>
      <c r="J119" s="1">
        <f>+G119</f>
        <v>-2.6890009976341389E-3</v>
      </c>
      <c r="O119" s="1">
        <f t="shared" ca="1" si="11"/>
        <v>-3.6912482359465308E-3</v>
      </c>
      <c r="Q119" s="88">
        <f t="shared" si="12"/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 t="shared" si="8"/>
        <v>37910.981934212075</v>
      </c>
      <c r="F120" s="1">
        <f t="shared" si="9"/>
        <v>37911</v>
      </c>
      <c r="G120" s="1">
        <f t="shared" si="13"/>
        <v>-2.1086320994072594E-3</v>
      </c>
      <c r="J120" s="1">
        <f>+G120</f>
        <v>-2.1086320994072594E-3</v>
      </c>
      <c r="O120" s="1">
        <f t="shared" ca="1" si="11"/>
        <v>-3.691372379275748E-3</v>
      </c>
      <c r="Q120" s="88">
        <f t="shared" si="12"/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 t="shared" si="8"/>
        <v>37911.976625498406</v>
      </c>
      <c r="F121" s="1">
        <f t="shared" si="9"/>
        <v>37912</v>
      </c>
      <c r="G121" s="1">
        <f t="shared" si="13"/>
        <v>-2.7282631999696605E-3</v>
      </c>
      <c r="I121" s="1">
        <f t="shared" ref="I121:I152" si="14">+G121</f>
        <v>-2.7282631999696605E-3</v>
      </c>
      <c r="O121" s="1">
        <f t="shared" ca="1" si="11"/>
        <v>-3.6914965226049644E-3</v>
      </c>
      <c r="Q121" s="88">
        <f t="shared" si="12"/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 t="shared" si="8"/>
        <v>37919.987274531421</v>
      </c>
      <c r="F122" s="1">
        <f t="shared" si="9"/>
        <v>37920</v>
      </c>
      <c r="G122" s="1">
        <f t="shared" si="13"/>
        <v>-1.4853120010229759E-3</v>
      </c>
      <c r="I122" s="1">
        <f t="shared" si="14"/>
        <v>-1.4853120010229759E-3</v>
      </c>
      <c r="O122" s="1">
        <f t="shared" ca="1" si="11"/>
        <v>-3.6924896692386976E-3</v>
      </c>
      <c r="Q122" s="88">
        <f t="shared" si="12"/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 t="shared" si="8"/>
        <v>37928.974623018672</v>
      </c>
      <c r="F123" s="1">
        <f t="shared" si="9"/>
        <v>37929</v>
      </c>
      <c r="G123" s="1">
        <f t="shared" si="13"/>
        <v>-2.9619919005199336E-3</v>
      </c>
      <c r="I123" s="1">
        <f t="shared" si="14"/>
        <v>-2.9619919005199336E-3</v>
      </c>
      <c r="O123" s="1">
        <f t="shared" ca="1" si="11"/>
        <v>-3.6936069592016481E-3</v>
      </c>
      <c r="Q123" s="88">
        <f t="shared" si="12"/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 t="shared" si="8"/>
        <v>37936.976704512577</v>
      </c>
      <c r="F124" s="1">
        <f t="shared" si="9"/>
        <v>37937</v>
      </c>
      <c r="G124" s="1">
        <f t="shared" si="13"/>
        <v>-2.719040698138997E-3</v>
      </c>
      <c r="I124" s="1">
        <f t="shared" si="14"/>
        <v>-2.719040698138997E-3</v>
      </c>
      <c r="O124" s="1">
        <f t="shared" ca="1" si="11"/>
        <v>-3.6946001058353814E-3</v>
      </c>
      <c r="Q124" s="88">
        <f t="shared" si="12"/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 t="shared" si="8"/>
        <v>37970.981267092087</v>
      </c>
      <c r="F125" s="1">
        <f t="shared" si="9"/>
        <v>37971</v>
      </c>
      <c r="G125" s="1">
        <f t="shared" si="13"/>
        <v>-2.1864981026737951E-3</v>
      </c>
      <c r="I125" s="1">
        <f t="shared" si="14"/>
        <v>-2.1864981026737951E-3</v>
      </c>
      <c r="O125" s="1">
        <f t="shared" ca="1" si="11"/>
        <v>-3.6988209790287481E-3</v>
      </c>
      <c r="Q125" s="88">
        <f t="shared" si="12"/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 t="shared" si="8"/>
        <v>37971.975101624535</v>
      </c>
      <c r="F126" s="1">
        <f t="shared" si="9"/>
        <v>37972</v>
      </c>
      <c r="G126" s="1">
        <f t="shared" si="13"/>
        <v>-2.9061292007099837E-3</v>
      </c>
      <c r="I126" s="1">
        <f t="shared" si="14"/>
        <v>-2.9061292007099837E-3</v>
      </c>
      <c r="O126" s="1">
        <f t="shared" ca="1" si="11"/>
        <v>-3.6989451223579653E-3</v>
      </c>
      <c r="Q126" s="88">
        <f t="shared" si="12"/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 t="shared" si="8"/>
        <v>38114.95019366972</v>
      </c>
      <c r="F127" s="1">
        <f t="shared" si="9"/>
        <v>38115</v>
      </c>
      <c r="G127" s="1">
        <f t="shared" si="13"/>
        <v>-5.813376497826539E-3</v>
      </c>
      <c r="I127" s="1">
        <f t="shared" si="14"/>
        <v>-5.813376497826539E-3</v>
      </c>
      <c r="O127" s="1">
        <f t="shared" ca="1" si="11"/>
        <v>-3.7166976184359497E-3</v>
      </c>
      <c r="Q127" s="88">
        <f t="shared" si="12"/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 t="shared" si="8"/>
        <v>38114.95019366972</v>
      </c>
      <c r="F128" s="1">
        <f t="shared" si="9"/>
        <v>38115</v>
      </c>
      <c r="G128" s="1">
        <f t="shared" si="13"/>
        <v>-5.813376497826539E-3</v>
      </c>
      <c r="I128" s="1">
        <f t="shared" si="14"/>
        <v>-5.813376497826539E-3</v>
      </c>
      <c r="O128" s="1">
        <f t="shared" ca="1" si="11"/>
        <v>-3.7166976184359497E-3</v>
      </c>
      <c r="Q128" s="88">
        <f t="shared" si="12"/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 t="shared" si="8"/>
        <v>38123.980379852313</v>
      </c>
      <c r="F129" s="1">
        <f t="shared" si="9"/>
        <v>38124</v>
      </c>
      <c r="G129" s="1">
        <f t="shared" si="13"/>
        <v>-2.2900563999428414E-3</v>
      </c>
      <c r="I129" s="1">
        <f t="shared" si="14"/>
        <v>-2.2900563999428414E-3</v>
      </c>
      <c r="O129" s="1">
        <f t="shared" ca="1" si="11"/>
        <v>-3.7178149083989002E-3</v>
      </c>
      <c r="Q129" s="88">
        <f t="shared" si="12"/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 t="shared" si="8"/>
        <v>38123.980379852313</v>
      </c>
      <c r="F130" s="1">
        <f t="shared" si="9"/>
        <v>38124</v>
      </c>
      <c r="G130" s="1">
        <f t="shared" si="13"/>
        <v>-2.2900563999428414E-3</v>
      </c>
      <c r="I130" s="1">
        <f t="shared" si="14"/>
        <v>-2.2900563999428414E-3</v>
      </c>
      <c r="O130" s="1">
        <f t="shared" ca="1" si="11"/>
        <v>-3.7178149083989002E-3</v>
      </c>
      <c r="Q130" s="88">
        <f t="shared" si="12"/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 t="shared" si="8"/>
        <v>38133.978697950159</v>
      </c>
      <c r="F131" s="1">
        <f t="shared" si="9"/>
        <v>38134</v>
      </c>
      <c r="G131" s="1">
        <f t="shared" si="13"/>
        <v>-2.486367397068534E-3</v>
      </c>
      <c r="I131" s="1">
        <f t="shared" si="14"/>
        <v>-2.486367397068534E-3</v>
      </c>
      <c r="O131" s="1">
        <f t="shared" ca="1" si="11"/>
        <v>-3.7190563416910662E-3</v>
      </c>
      <c r="Q131" s="88">
        <f t="shared" si="12"/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 t="shared" si="8"/>
        <v>38133.978697950159</v>
      </c>
      <c r="F132" s="1">
        <f t="shared" si="9"/>
        <v>38134</v>
      </c>
      <c r="G132" s="1">
        <f t="shared" si="13"/>
        <v>-2.486367397068534E-3</v>
      </c>
      <c r="I132" s="1">
        <f t="shared" si="14"/>
        <v>-2.486367397068534E-3</v>
      </c>
      <c r="O132" s="1">
        <f t="shared" ca="1" si="11"/>
        <v>-3.7190563416910662E-3</v>
      </c>
      <c r="Q132" s="88">
        <f t="shared" si="12"/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 t="shared" si="8"/>
        <v>38192.98333954384</v>
      </c>
      <c r="F133" s="1">
        <f t="shared" si="9"/>
        <v>38193</v>
      </c>
      <c r="G133" s="1">
        <f t="shared" si="13"/>
        <v>-1.9446022997726686E-3</v>
      </c>
      <c r="I133" s="1">
        <f t="shared" si="14"/>
        <v>-1.9446022997726686E-3</v>
      </c>
      <c r="O133" s="1">
        <f t="shared" ca="1" si="11"/>
        <v>-3.7263807981148507E-3</v>
      </c>
      <c r="Q133" s="88">
        <f t="shared" si="12"/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 t="shared" si="8"/>
        <v>38192.98333954384</v>
      </c>
      <c r="F134" s="1">
        <f t="shared" si="9"/>
        <v>38193</v>
      </c>
      <c r="G134" s="1">
        <f t="shared" si="13"/>
        <v>-1.9446022997726686E-3</v>
      </c>
      <c r="I134" s="1">
        <f t="shared" si="14"/>
        <v>-1.9446022997726686E-3</v>
      </c>
      <c r="O134" s="1">
        <f t="shared" ca="1" si="11"/>
        <v>-3.7263807981148507E-3</v>
      </c>
      <c r="Q134" s="88">
        <f t="shared" si="12"/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 t="shared" si="8"/>
        <v>38193.960038998077</v>
      </c>
      <c r="F135" s="1">
        <f t="shared" si="9"/>
        <v>38194</v>
      </c>
      <c r="G135" s="1">
        <f t="shared" si="13"/>
        <v>-4.6642334054922685E-3</v>
      </c>
      <c r="I135" s="1">
        <f t="shared" si="14"/>
        <v>-4.6642334054922685E-3</v>
      </c>
      <c r="O135" s="1">
        <f t="shared" ca="1" si="11"/>
        <v>-3.7265049414440671E-3</v>
      </c>
      <c r="Q135" s="88">
        <f t="shared" si="12"/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 t="shared" si="8"/>
        <v>38193.960038998077</v>
      </c>
      <c r="F136" s="1">
        <f t="shared" si="9"/>
        <v>38194</v>
      </c>
      <c r="G136" s="1">
        <f t="shared" si="13"/>
        <v>-4.6642334054922685E-3</v>
      </c>
      <c r="I136" s="1">
        <f t="shared" si="14"/>
        <v>-4.6642334054922685E-3</v>
      </c>
      <c r="O136" s="1">
        <f t="shared" ca="1" si="11"/>
        <v>-3.7265049414440671E-3</v>
      </c>
      <c r="Q136" s="88">
        <f t="shared" si="12"/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 t="shared" si="8"/>
        <v>38200.976853498643</v>
      </c>
      <c r="F137" s="1">
        <f t="shared" si="9"/>
        <v>38201</v>
      </c>
      <c r="G137" s="1">
        <f t="shared" si="13"/>
        <v>-2.7016511012334377E-3</v>
      </c>
      <c r="I137" s="1">
        <f t="shared" si="14"/>
        <v>-2.7016511012334377E-3</v>
      </c>
      <c r="O137" s="1">
        <f t="shared" ca="1" si="11"/>
        <v>-3.727373944748584E-3</v>
      </c>
      <c r="Q137" s="88">
        <f t="shared" si="12"/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 t="shared" si="8"/>
        <v>38200.976853498643</v>
      </c>
      <c r="F138" s="1">
        <f t="shared" si="9"/>
        <v>38201</v>
      </c>
      <c r="G138" s="1">
        <f t="shared" si="13"/>
        <v>-2.7016511012334377E-3</v>
      </c>
      <c r="I138" s="1">
        <f t="shared" si="14"/>
        <v>-2.7016511012334377E-3</v>
      </c>
      <c r="O138" s="1">
        <f t="shared" ca="1" si="11"/>
        <v>-3.727373944748584E-3</v>
      </c>
      <c r="Q138" s="88">
        <f t="shared" si="12"/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 t="shared" si="8"/>
        <v>38201.987823109244</v>
      </c>
      <c r="F139" s="1">
        <f t="shared" si="9"/>
        <v>38202</v>
      </c>
      <c r="G139" s="1">
        <f t="shared" si="13"/>
        <v>-1.4212821988621727E-3</v>
      </c>
      <c r="I139" s="1">
        <f t="shared" si="14"/>
        <v>-1.4212821988621727E-3</v>
      </c>
      <c r="O139" s="1">
        <f t="shared" ca="1" si="11"/>
        <v>-3.7274980880778004E-3</v>
      </c>
      <c r="Q139" s="88">
        <f t="shared" si="12"/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 t="shared" si="8"/>
        <v>38201.987823109244</v>
      </c>
      <c r="F140" s="1">
        <f t="shared" si="9"/>
        <v>38202</v>
      </c>
      <c r="G140" s="1">
        <f t="shared" si="13"/>
        <v>-1.4212821988621727E-3</v>
      </c>
      <c r="I140" s="1">
        <f t="shared" si="14"/>
        <v>-1.4212821988621727E-3</v>
      </c>
      <c r="O140" s="1">
        <f t="shared" ca="1" si="11"/>
        <v>-3.7274980880778004E-3</v>
      </c>
      <c r="Q140" s="88">
        <f t="shared" si="12"/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 t="shared" si="8"/>
        <v>38202.981657641627</v>
      </c>
      <c r="F141" s="1">
        <f t="shared" si="9"/>
        <v>38203</v>
      </c>
      <c r="G141" s="1">
        <f t="shared" si="13"/>
        <v>-2.1409133041743189E-3</v>
      </c>
      <c r="I141" s="1">
        <f t="shared" si="14"/>
        <v>-2.1409133041743189E-3</v>
      </c>
      <c r="O141" s="1">
        <f t="shared" ca="1" si="11"/>
        <v>-3.7276222314070176E-3</v>
      </c>
      <c r="Q141" s="88">
        <f t="shared" si="12"/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 t="shared" si="8"/>
        <v>38202.981657641627</v>
      </c>
      <c r="F142" s="1">
        <f t="shared" si="9"/>
        <v>38203</v>
      </c>
      <c r="G142" s="1">
        <f t="shared" si="13"/>
        <v>-2.1409133041743189E-3</v>
      </c>
      <c r="I142" s="1">
        <f t="shared" si="14"/>
        <v>-2.1409133041743189E-3</v>
      </c>
      <c r="O142" s="1">
        <f t="shared" ca="1" si="11"/>
        <v>-3.7276222314070176E-3</v>
      </c>
      <c r="Q142" s="88">
        <f t="shared" si="12"/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 t="shared" si="8"/>
        <v>38210.966604057387</v>
      </c>
      <c r="F143" s="1">
        <f t="shared" si="9"/>
        <v>38211</v>
      </c>
      <c r="G143" s="1">
        <f t="shared" si="13"/>
        <v>-3.8979621022008359E-3</v>
      </c>
      <c r="I143" s="1">
        <f t="shared" si="14"/>
        <v>-3.8979621022008359E-3</v>
      </c>
      <c r="O143" s="1">
        <f t="shared" ca="1" si="11"/>
        <v>-3.7286153780407508E-3</v>
      </c>
      <c r="Q143" s="88">
        <f t="shared" si="12"/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 t="shared" si="8"/>
        <v>38210.966604057387</v>
      </c>
      <c r="F144" s="1">
        <f t="shared" si="9"/>
        <v>38211</v>
      </c>
      <c r="G144" s="1">
        <f t="shared" si="13"/>
        <v>-3.8979621022008359E-3</v>
      </c>
      <c r="I144" s="1">
        <f t="shared" si="14"/>
        <v>-3.8979621022008359E-3</v>
      </c>
      <c r="O144" s="1">
        <f t="shared" ca="1" si="11"/>
        <v>-3.7286153780407508E-3</v>
      </c>
      <c r="Q144" s="88">
        <f t="shared" si="12"/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 t="shared" si="8"/>
        <v>38236.994787760246</v>
      </c>
      <c r="F145" s="1">
        <f t="shared" si="9"/>
        <v>38237</v>
      </c>
      <c r="G145" s="1">
        <f t="shared" si="13"/>
        <v>-6.0837069759145379E-4</v>
      </c>
      <c r="I145" s="1">
        <f t="shared" si="14"/>
        <v>-6.0837069759145379E-4</v>
      </c>
      <c r="O145" s="1">
        <f t="shared" ca="1" si="11"/>
        <v>-3.7318431046003842E-3</v>
      </c>
      <c r="Q145" s="88">
        <f t="shared" si="12"/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 t="shared" si="8"/>
        <v>38236.994787760246</v>
      </c>
      <c r="F146" s="1">
        <f t="shared" si="9"/>
        <v>38237</v>
      </c>
      <c r="G146" s="1">
        <f t="shared" si="13"/>
        <v>-6.0837069759145379E-4</v>
      </c>
      <c r="I146" s="1">
        <f t="shared" si="14"/>
        <v>-6.0837069759145379E-4</v>
      </c>
      <c r="O146" s="1">
        <f t="shared" ca="1" si="11"/>
        <v>-3.7318431046003842E-3</v>
      </c>
      <c r="Q146" s="88">
        <f t="shared" si="12"/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 t="shared" si="8"/>
        <v>38243.977332104514</v>
      </c>
      <c r="F147" s="1">
        <f t="shared" si="9"/>
        <v>38244</v>
      </c>
      <c r="G147" s="1">
        <f t="shared" si="13"/>
        <v>-2.6457884014234878E-3</v>
      </c>
      <c r="I147" s="1">
        <f t="shared" si="14"/>
        <v>-2.6457884014234878E-3</v>
      </c>
      <c r="O147" s="1">
        <f t="shared" ca="1" si="11"/>
        <v>-3.7327121079049012E-3</v>
      </c>
      <c r="Q147" s="88">
        <f t="shared" si="12"/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 t="shared" si="8"/>
        <v>38243.977332104514</v>
      </c>
      <c r="F148" s="1">
        <f t="shared" si="9"/>
        <v>38244</v>
      </c>
      <c r="G148" s="1">
        <f t="shared" si="13"/>
        <v>-2.6457884014234878E-3</v>
      </c>
      <c r="I148" s="1">
        <f t="shared" si="14"/>
        <v>-2.6457884014234878E-3</v>
      </c>
      <c r="O148" s="1">
        <f t="shared" ca="1" si="11"/>
        <v>-3.7327121079049012E-3</v>
      </c>
      <c r="Q148" s="88">
        <f t="shared" si="12"/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 t="shared" ref="E149:E212" si="15">+(C149-C$7)/C$8</f>
        <v>38245.982136247498</v>
      </c>
      <c r="F149" s="1">
        <f t="shared" ref="F149:F212" si="16">ROUND(2*E149,0)/2</f>
        <v>38246</v>
      </c>
      <c r="G149" s="1">
        <f t="shared" ref="G149:G180" si="17">+C149-(C$7+F149*C$8)</f>
        <v>-2.0850506043643691E-3</v>
      </c>
      <c r="I149" s="1">
        <f t="shared" si="14"/>
        <v>-2.0850506043643691E-3</v>
      </c>
      <c r="O149" s="1">
        <f t="shared" ref="O149:O212" ca="1" si="18">+C$11+C$12*F149</f>
        <v>-3.7329603945633347E-3</v>
      </c>
      <c r="Q149" s="88">
        <f t="shared" ref="Q149:Q212" si="19"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 t="shared" si="15"/>
        <v>38245.982136247498</v>
      </c>
      <c r="F150" s="1">
        <f t="shared" si="16"/>
        <v>38246</v>
      </c>
      <c r="G150" s="1">
        <f t="shared" si="17"/>
        <v>-2.0850506043643691E-3</v>
      </c>
      <c r="I150" s="1">
        <f t="shared" si="14"/>
        <v>-2.0850506043643691E-3</v>
      </c>
      <c r="O150" s="1">
        <f t="shared" ca="1" si="18"/>
        <v>-3.7329603945633347E-3</v>
      </c>
      <c r="Q150" s="88">
        <f t="shared" si="19"/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 t="shared" si="15"/>
        <v>38260.975329624715</v>
      </c>
      <c r="F151" s="1">
        <f t="shared" si="16"/>
        <v>38261</v>
      </c>
      <c r="G151" s="1">
        <f t="shared" si="17"/>
        <v>-2.8795171019737609E-3</v>
      </c>
      <c r="I151" s="1">
        <f t="shared" si="14"/>
        <v>-2.8795171019737609E-3</v>
      </c>
      <c r="O151" s="1">
        <f t="shared" ca="1" si="18"/>
        <v>-3.7348225445015841E-3</v>
      </c>
      <c r="Q151" s="88">
        <f t="shared" si="19"/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 t="shared" si="15"/>
        <v>38260.975329624715</v>
      </c>
      <c r="F152" s="1">
        <f t="shared" si="16"/>
        <v>38261</v>
      </c>
      <c r="G152" s="1">
        <f t="shared" si="17"/>
        <v>-2.8795171019737609E-3</v>
      </c>
      <c r="I152" s="1">
        <f t="shared" si="14"/>
        <v>-2.8795171019737609E-3</v>
      </c>
      <c r="O152" s="1">
        <f t="shared" ca="1" si="18"/>
        <v>-3.7348225445015841E-3</v>
      </c>
      <c r="Q152" s="88">
        <f t="shared" si="19"/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 t="shared" si="15"/>
        <v>38261.986299235308</v>
      </c>
      <c r="F153" s="1">
        <f t="shared" si="16"/>
        <v>38262</v>
      </c>
      <c r="G153" s="1">
        <f t="shared" si="17"/>
        <v>-1.5991481996024959E-3</v>
      </c>
      <c r="I153" s="1">
        <f t="shared" ref="I153:I181" si="20">+G153</f>
        <v>-1.5991481996024959E-3</v>
      </c>
      <c r="O153" s="1">
        <f t="shared" ca="1" si="18"/>
        <v>-3.7349466878308013E-3</v>
      </c>
      <c r="Q153" s="88">
        <f t="shared" si="19"/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 t="shared" si="15"/>
        <v>38261.986299235308</v>
      </c>
      <c r="F154" s="1">
        <f t="shared" si="16"/>
        <v>38262</v>
      </c>
      <c r="G154" s="1">
        <f t="shared" si="17"/>
        <v>-1.5991481996024959E-3</v>
      </c>
      <c r="I154" s="1">
        <f t="shared" si="20"/>
        <v>-1.5991481996024959E-3</v>
      </c>
      <c r="O154" s="1">
        <f t="shared" ca="1" si="18"/>
        <v>-3.7349466878308013E-3</v>
      </c>
      <c r="Q154" s="88">
        <f t="shared" si="19"/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 t="shared" si="15"/>
        <v>38303.967240691534</v>
      </c>
      <c r="F155" s="1">
        <f t="shared" si="16"/>
        <v>38304</v>
      </c>
      <c r="G155" s="1">
        <f t="shared" si="17"/>
        <v>-3.823654398729559E-3</v>
      </c>
      <c r="I155" s="1">
        <f t="shared" si="20"/>
        <v>-3.823654398729559E-3</v>
      </c>
      <c r="O155" s="1">
        <f t="shared" ca="1" si="18"/>
        <v>-3.7401607076579012E-3</v>
      </c>
      <c r="Q155" s="88">
        <f t="shared" si="19"/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 t="shared" si="15"/>
        <v>38303.967240691534</v>
      </c>
      <c r="F156" s="1">
        <f t="shared" si="16"/>
        <v>38304</v>
      </c>
      <c r="G156" s="1">
        <f t="shared" si="17"/>
        <v>-3.823654398729559E-3</v>
      </c>
      <c r="I156" s="1">
        <f t="shared" si="20"/>
        <v>-3.823654398729559E-3</v>
      </c>
      <c r="O156" s="1">
        <f t="shared" ca="1" si="18"/>
        <v>-3.7401607076579012E-3</v>
      </c>
      <c r="Q156" s="88">
        <f t="shared" si="19"/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 t="shared" si="15"/>
        <v>38372.978767922112</v>
      </c>
      <c r="F157" s="1">
        <f t="shared" si="16"/>
        <v>38373</v>
      </c>
      <c r="G157" s="1">
        <f t="shared" si="17"/>
        <v>-2.4782003019936383E-3</v>
      </c>
      <c r="I157" s="1">
        <f t="shared" si="20"/>
        <v>-2.4782003019936383E-3</v>
      </c>
      <c r="O157" s="1">
        <f t="shared" ca="1" si="18"/>
        <v>-3.7487265973738526E-3</v>
      </c>
      <c r="Q157" s="88">
        <f t="shared" si="19"/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 t="shared" si="15"/>
        <v>38372.978767922112</v>
      </c>
      <c r="F158" s="1">
        <f t="shared" si="16"/>
        <v>38373</v>
      </c>
      <c r="G158" s="1">
        <f t="shared" si="17"/>
        <v>-2.4782003019936383E-3</v>
      </c>
      <c r="I158" s="1">
        <f t="shared" si="20"/>
        <v>-2.4782003019936383E-3</v>
      </c>
      <c r="O158" s="1">
        <f t="shared" ca="1" si="18"/>
        <v>-3.7487265973738526E-3</v>
      </c>
      <c r="Q158" s="88">
        <f t="shared" si="19"/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 t="shared" si="15"/>
        <v>38380.980849416024</v>
      </c>
      <c r="F159" s="1">
        <f t="shared" si="16"/>
        <v>38381</v>
      </c>
      <c r="G159" s="1">
        <f t="shared" si="17"/>
        <v>-2.2352490996127017E-3</v>
      </c>
      <c r="I159" s="1">
        <f t="shared" si="20"/>
        <v>-2.2352490996127017E-3</v>
      </c>
      <c r="O159" s="1">
        <f t="shared" ca="1" si="18"/>
        <v>-3.7497197440075859E-3</v>
      </c>
      <c r="Q159" s="88">
        <f t="shared" si="19"/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 t="shared" si="15"/>
        <v>38380.980849416024</v>
      </c>
      <c r="F160" s="1">
        <f t="shared" si="16"/>
        <v>38381</v>
      </c>
      <c r="G160" s="1">
        <f t="shared" si="17"/>
        <v>-2.2352490996127017E-3</v>
      </c>
      <c r="I160" s="1">
        <f t="shared" si="20"/>
        <v>-2.2352490996127017E-3</v>
      </c>
      <c r="O160" s="1">
        <f t="shared" ca="1" si="18"/>
        <v>-3.7497197440075859E-3</v>
      </c>
      <c r="Q160" s="88">
        <f t="shared" si="19"/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 t="shared" si="15"/>
        <v>38577.982842853598</v>
      </c>
      <c r="F161" s="1">
        <f t="shared" si="16"/>
        <v>38578</v>
      </c>
      <c r="G161" s="1">
        <f t="shared" si="17"/>
        <v>-2.0025757985422388E-3</v>
      </c>
      <c r="I161" s="1">
        <f t="shared" si="20"/>
        <v>-2.0025757985422388E-3</v>
      </c>
      <c r="O161" s="1">
        <f t="shared" ca="1" si="18"/>
        <v>-3.7741759798632707E-3</v>
      </c>
      <c r="Q161" s="88">
        <f t="shared" si="19"/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 t="shared" si="15"/>
        <v>38577.982842853598</v>
      </c>
      <c r="F162" s="1">
        <f t="shared" si="16"/>
        <v>38578</v>
      </c>
      <c r="G162" s="1">
        <f t="shared" si="17"/>
        <v>-2.0025757985422388E-3</v>
      </c>
      <c r="I162" s="1">
        <f t="shared" si="20"/>
        <v>-2.0025757985422388E-3</v>
      </c>
      <c r="O162" s="1">
        <f t="shared" ca="1" si="18"/>
        <v>-3.7741759798632707E-3</v>
      </c>
      <c r="Q162" s="88">
        <f t="shared" si="19"/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 t="shared" si="15"/>
        <v>38586.97019134085</v>
      </c>
      <c r="F163" s="1">
        <f t="shared" si="16"/>
        <v>38587</v>
      </c>
      <c r="G163" s="1">
        <f t="shared" si="17"/>
        <v>-3.4792556980391964E-3</v>
      </c>
      <c r="I163" s="1">
        <f t="shared" si="20"/>
        <v>-3.4792556980391964E-3</v>
      </c>
      <c r="O163" s="1">
        <f t="shared" ca="1" si="18"/>
        <v>-3.7752932698262211E-3</v>
      </c>
      <c r="Q163" s="88">
        <f t="shared" si="19"/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 t="shared" si="15"/>
        <v>38586.97019134085</v>
      </c>
      <c r="F164" s="1">
        <f t="shared" si="16"/>
        <v>38587</v>
      </c>
      <c r="G164" s="1">
        <f t="shared" si="17"/>
        <v>-3.4792556980391964E-3</v>
      </c>
      <c r="I164" s="1">
        <f t="shared" si="20"/>
        <v>-3.4792556980391964E-3</v>
      </c>
      <c r="O164" s="1">
        <f t="shared" ca="1" si="18"/>
        <v>-3.7752932698262211E-3</v>
      </c>
      <c r="Q164" s="88">
        <f t="shared" si="19"/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 t="shared" si="15"/>
        <v>38646.968667466921</v>
      </c>
      <c r="F165" s="1">
        <f t="shared" si="16"/>
        <v>38647</v>
      </c>
      <c r="G165" s="1">
        <f t="shared" si="17"/>
        <v>-3.6571217060554773E-3</v>
      </c>
      <c r="I165" s="1">
        <f t="shared" si="20"/>
        <v>-3.6571217060554773E-3</v>
      </c>
      <c r="O165" s="1">
        <f t="shared" ca="1" si="18"/>
        <v>-3.7827418695792212E-3</v>
      </c>
      <c r="Q165" s="88">
        <f t="shared" si="19"/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 t="shared" si="15"/>
        <v>38646.968667466921</v>
      </c>
      <c r="F166" s="1">
        <f t="shared" si="16"/>
        <v>38647</v>
      </c>
      <c r="G166" s="1">
        <f t="shared" si="17"/>
        <v>-3.6571217060554773E-3</v>
      </c>
      <c r="I166" s="1">
        <f t="shared" si="20"/>
        <v>-3.6571217060554773E-3</v>
      </c>
      <c r="O166" s="1">
        <f t="shared" ca="1" si="18"/>
        <v>-3.7827418695792212E-3</v>
      </c>
      <c r="Q166" s="88">
        <f t="shared" si="19"/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 t="shared" si="15"/>
        <v>38689.969146072784</v>
      </c>
      <c r="F167" s="1">
        <f t="shared" si="16"/>
        <v>38690</v>
      </c>
      <c r="G167" s="1">
        <f t="shared" si="17"/>
        <v>-3.6012589989695698E-3</v>
      </c>
      <c r="I167" s="1">
        <f t="shared" si="20"/>
        <v>-3.6012589989695698E-3</v>
      </c>
      <c r="O167" s="1">
        <f t="shared" ca="1" si="18"/>
        <v>-3.7880800327355383E-3</v>
      </c>
      <c r="Q167" s="88">
        <f t="shared" si="19"/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 t="shared" si="15"/>
        <v>38689.969146072784</v>
      </c>
      <c r="F168" s="1">
        <f t="shared" si="16"/>
        <v>38690</v>
      </c>
      <c r="G168" s="1">
        <f t="shared" si="17"/>
        <v>-3.6012589989695698E-3</v>
      </c>
      <c r="I168" s="1">
        <f t="shared" si="20"/>
        <v>-3.6012589989695698E-3</v>
      </c>
      <c r="O168" s="1">
        <f t="shared" ca="1" si="18"/>
        <v>-3.7880800327355383E-3</v>
      </c>
      <c r="Q168" s="88">
        <f t="shared" si="19"/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 t="shared" si="15"/>
        <v>38706.975711132094</v>
      </c>
      <c r="F169" s="1">
        <f t="shared" si="16"/>
        <v>38707</v>
      </c>
      <c r="G169" s="1">
        <f t="shared" si="17"/>
        <v>-2.8349877029540949E-3</v>
      </c>
      <c r="I169" s="1">
        <f t="shared" si="20"/>
        <v>-2.8349877029540949E-3</v>
      </c>
      <c r="O169" s="1">
        <f t="shared" ca="1" si="18"/>
        <v>-3.7901904693322221E-3</v>
      </c>
      <c r="Q169" s="88">
        <f t="shared" si="19"/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 t="shared" si="15"/>
        <v>38706.975711132094</v>
      </c>
      <c r="F170" s="1">
        <f t="shared" si="16"/>
        <v>38707</v>
      </c>
      <c r="G170" s="1">
        <f t="shared" si="17"/>
        <v>-2.8349877029540949E-3</v>
      </c>
      <c r="I170" s="1">
        <f t="shared" si="20"/>
        <v>-2.8349877029540949E-3</v>
      </c>
      <c r="O170" s="1">
        <f t="shared" ca="1" si="18"/>
        <v>-3.7901904693322221E-3</v>
      </c>
      <c r="Q170" s="88">
        <f t="shared" si="19"/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 t="shared" si="15"/>
        <v>38723.97370865236</v>
      </c>
      <c r="F171" s="1">
        <f t="shared" si="16"/>
        <v>38724</v>
      </c>
      <c r="G171" s="1">
        <f t="shared" si="17"/>
        <v>-3.0687163962284103E-3</v>
      </c>
      <c r="I171" s="1">
        <f t="shared" si="20"/>
        <v>-3.0687163962284103E-3</v>
      </c>
      <c r="O171" s="1">
        <f t="shared" ca="1" si="18"/>
        <v>-3.7923009059289059E-3</v>
      </c>
      <c r="Q171" s="88">
        <f t="shared" si="19"/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 t="shared" si="15"/>
        <v>38723.97370865236</v>
      </c>
      <c r="F172" s="1">
        <f t="shared" si="16"/>
        <v>38724</v>
      </c>
      <c r="G172" s="1">
        <f t="shared" si="17"/>
        <v>-3.0687163962284103E-3</v>
      </c>
      <c r="I172" s="1">
        <f t="shared" si="20"/>
        <v>-3.0687163962284103E-3</v>
      </c>
      <c r="O172" s="1">
        <f t="shared" ca="1" si="18"/>
        <v>-3.7923009059289059E-3</v>
      </c>
      <c r="Q172" s="88">
        <f t="shared" si="19"/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 t="shared" si="15"/>
        <v>38740.971706172561</v>
      </c>
      <c r="F173" s="1">
        <f t="shared" si="16"/>
        <v>38741</v>
      </c>
      <c r="G173" s="1">
        <f t="shared" si="17"/>
        <v>-3.302445104054641E-3</v>
      </c>
      <c r="I173" s="1">
        <f t="shared" si="20"/>
        <v>-3.302445104054641E-3</v>
      </c>
      <c r="O173" s="1">
        <f t="shared" ca="1" si="18"/>
        <v>-3.7944113425255888E-3</v>
      </c>
      <c r="Q173" s="88">
        <f t="shared" si="19"/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 t="shared" si="15"/>
        <v>38740.971706172561</v>
      </c>
      <c r="F174" s="1">
        <f t="shared" si="16"/>
        <v>38741</v>
      </c>
      <c r="G174" s="1">
        <f t="shared" si="17"/>
        <v>-3.302445104054641E-3</v>
      </c>
      <c r="I174" s="1">
        <f t="shared" si="20"/>
        <v>-3.302445104054641E-3</v>
      </c>
      <c r="O174" s="1">
        <f t="shared" ca="1" si="18"/>
        <v>-3.7944113425255888E-3</v>
      </c>
      <c r="Q174" s="88">
        <f t="shared" si="19"/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 t="shared" si="15"/>
        <v>40225.966118564953</v>
      </c>
      <c r="F175" s="1">
        <f t="shared" si="16"/>
        <v>40226</v>
      </c>
      <c r="G175" s="1">
        <f t="shared" si="17"/>
        <v>-3.9546285988762975E-3</v>
      </c>
      <c r="I175" s="1">
        <f t="shared" si="20"/>
        <v>-3.9546285988762975E-3</v>
      </c>
      <c r="O175" s="1">
        <f t="shared" ca="1" si="18"/>
        <v>-3.9787641864123535E-3</v>
      </c>
      <c r="Q175" s="88">
        <f t="shared" si="19"/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 t="shared" si="15"/>
        <v>40387.969714890576</v>
      </c>
      <c r="F176" s="1">
        <f t="shared" si="16"/>
        <v>40388</v>
      </c>
      <c r="G176" s="1">
        <f t="shared" si="17"/>
        <v>-3.5348668025108054E-3</v>
      </c>
      <c r="I176" s="1">
        <f t="shared" si="20"/>
        <v>-3.5348668025108054E-3</v>
      </c>
      <c r="O176" s="1">
        <f t="shared" ca="1" si="18"/>
        <v>-3.9988754057454553E-3</v>
      </c>
      <c r="Q176" s="88">
        <f t="shared" si="19"/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 t="shared" si="15"/>
        <v>40576.978194373347</v>
      </c>
      <c r="F177" s="1">
        <f t="shared" si="16"/>
        <v>40577</v>
      </c>
      <c r="G177" s="1">
        <f t="shared" si="17"/>
        <v>-2.5451446999795735E-3</v>
      </c>
      <c r="I177" s="1">
        <f t="shared" si="20"/>
        <v>-2.5451446999795735E-3</v>
      </c>
      <c r="O177" s="1">
        <f t="shared" ca="1" si="18"/>
        <v>-4.0223384949674068E-3</v>
      </c>
      <c r="Q177" s="88">
        <f t="shared" si="19"/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 t="shared" si="15"/>
        <v>40712.970742074263</v>
      </c>
      <c r="F178" s="1">
        <f t="shared" si="16"/>
        <v>40713</v>
      </c>
      <c r="G178" s="1">
        <f t="shared" si="17"/>
        <v>-3.4149743005400524E-3</v>
      </c>
      <c r="I178" s="1">
        <f t="shared" si="20"/>
        <v>-3.4149743005400524E-3</v>
      </c>
      <c r="O178" s="1">
        <f t="shared" ca="1" si="18"/>
        <v>-4.0392219877408752E-3</v>
      </c>
      <c r="Q178" s="88">
        <f t="shared" si="19"/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 t="shared" si="15"/>
        <v>40739.975625231418</v>
      </c>
      <c r="F179" s="1">
        <f t="shared" si="16"/>
        <v>40740</v>
      </c>
      <c r="G179" s="1">
        <f t="shared" si="17"/>
        <v>-2.8450139943743125E-3</v>
      </c>
      <c r="I179" s="1">
        <f t="shared" si="20"/>
        <v>-2.8450139943743125E-3</v>
      </c>
      <c r="O179" s="1">
        <f t="shared" ca="1" si="18"/>
        <v>-4.0425738576297249E-3</v>
      </c>
      <c r="Q179" s="88">
        <f t="shared" si="19"/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 t="shared" si="15"/>
        <v>40746.975304653773</v>
      </c>
      <c r="F180" s="1">
        <f t="shared" si="16"/>
        <v>40747</v>
      </c>
      <c r="G180" s="1">
        <f t="shared" si="17"/>
        <v>-2.8824317050748505E-3</v>
      </c>
      <c r="I180" s="1">
        <f t="shared" si="20"/>
        <v>-2.8824317050748505E-3</v>
      </c>
      <c r="O180" s="1">
        <f t="shared" ca="1" si="18"/>
        <v>-4.0434428609342418E-3</v>
      </c>
      <c r="Q180" s="88">
        <f t="shared" si="19"/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 t="shared" si="15"/>
        <v>40746.975304653773</v>
      </c>
      <c r="F181" s="1">
        <f t="shared" si="16"/>
        <v>40747</v>
      </c>
      <c r="G181" s="1">
        <f t="shared" ref="G181:G212" si="21">+C181-(C$7+F181*C$8)</f>
        <v>-2.8824317050748505E-3</v>
      </c>
      <c r="I181" s="1">
        <f t="shared" si="20"/>
        <v>-2.8824317050748505E-3</v>
      </c>
      <c r="O181" s="1">
        <f t="shared" ca="1" si="18"/>
        <v>-4.0434428609342418E-3</v>
      </c>
      <c r="Q181" s="88">
        <f t="shared" si="19"/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 t="shared" si="15"/>
        <v>40747.969139186222</v>
      </c>
      <c r="F182" s="1">
        <f t="shared" si="16"/>
        <v>40748</v>
      </c>
      <c r="G182" s="1">
        <f t="shared" si="21"/>
        <v>-3.6020628031110391E-3</v>
      </c>
      <c r="H182" s="1">
        <f>+G182</f>
        <v>-3.6020628031110391E-3</v>
      </c>
      <c r="O182" s="1">
        <f t="shared" ca="1" si="18"/>
        <v>-4.043567004263459E-3</v>
      </c>
      <c r="Q182" s="88">
        <f t="shared" si="19"/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 t="shared" si="15"/>
        <v>40763.973302174039</v>
      </c>
      <c r="F183" s="1">
        <f t="shared" si="16"/>
        <v>40764</v>
      </c>
      <c r="G183" s="1">
        <f t="shared" si="21"/>
        <v>-3.1161603983491659E-3</v>
      </c>
      <c r="I183" s="1">
        <f>+G183</f>
        <v>-3.1161603983491659E-3</v>
      </c>
      <c r="O183" s="1">
        <f t="shared" ca="1" si="18"/>
        <v>-4.0455532975309256E-3</v>
      </c>
      <c r="Q183" s="88">
        <f t="shared" si="19"/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 t="shared" si="15"/>
        <v>40764.984271784575</v>
      </c>
      <c r="F184" s="1">
        <f t="shared" si="16"/>
        <v>40765</v>
      </c>
      <c r="G184" s="1">
        <f t="shared" si="21"/>
        <v>-1.8357915032538585E-3</v>
      </c>
      <c r="I184" s="1">
        <f>+G184</f>
        <v>-1.8357915032538585E-3</v>
      </c>
      <c r="O184" s="1">
        <f t="shared" ca="1" si="18"/>
        <v>-4.0456774408601419E-3</v>
      </c>
      <c r="Q184" s="88">
        <f t="shared" si="19"/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 t="shared" si="15"/>
        <v>40788.973381188145</v>
      </c>
      <c r="F185" s="1">
        <f t="shared" si="16"/>
        <v>40789</v>
      </c>
      <c r="G185" s="1">
        <f t="shared" si="21"/>
        <v>-3.1069378965185024E-3</v>
      </c>
      <c r="H185" s="34"/>
      <c r="J185" s="1">
        <f>+G185</f>
        <v>-3.1069378965185024E-3</v>
      </c>
      <c r="O185" s="1">
        <f t="shared" ca="1" si="18"/>
        <v>-4.0486568807613426E-3</v>
      </c>
      <c r="Q185" s="88">
        <f t="shared" si="19"/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 t="shared" si="15"/>
        <v>40789.475438977781</v>
      </c>
      <c r="F186" s="1">
        <f t="shared" si="16"/>
        <v>40789.5</v>
      </c>
      <c r="G186" s="1">
        <f t="shared" si="21"/>
        <v>-2.8667534497799352E-3</v>
      </c>
      <c r="H186" s="34"/>
      <c r="J186" s="1">
        <f>+G186</f>
        <v>-2.8667534497799352E-3</v>
      </c>
      <c r="O186" s="1">
        <f t="shared" ca="1" si="18"/>
        <v>-4.0487189524259504E-3</v>
      </c>
      <c r="Q186" s="88">
        <f t="shared" si="19"/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 t="shared" si="15"/>
        <v>40789.973212997917</v>
      </c>
      <c r="F187" s="1">
        <f t="shared" si="16"/>
        <v>40790</v>
      </c>
      <c r="G187" s="1">
        <f t="shared" si="21"/>
        <v>-3.1265689976862632E-3</v>
      </c>
      <c r="H187" s="34"/>
      <c r="J187" s="1">
        <f>+G187</f>
        <v>-3.1265689976862632E-3</v>
      </c>
      <c r="O187" s="1">
        <f t="shared" ca="1" si="18"/>
        <v>-4.048781024090559E-3</v>
      </c>
      <c r="Q187" s="88">
        <f t="shared" si="19"/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 t="shared" si="15"/>
        <v>40884.972656497732</v>
      </c>
      <c r="F188" s="1">
        <f t="shared" si="16"/>
        <v>40885</v>
      </c>
      <c r="G188" s="1">
        <f t="shared" si="21"/>
        <v>-3.1915234940242954E-3</v>
      </c>
      <c r="I188" s="1">
        <f>+G188</f>
        <v>-3.1915234940242954E-3</v>
      </c>
      <c r="O188" s="1">
        <f t="shared" ca="1" si="18"/>
        <v>-4.0605746403661429E-3</v>
      </c>
      <c r="Q188" s="88">
        <f t="shared" si="19"/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 t="shared" si="15"/>
        <v>40926.970733032045</v>
      </c>
      <c r="F189" s="1">
        <f t="shared" si="16"/>
        <v>40927</v>
      </c>
      <c r="G189" s="1">
        <f t="shared" si="21"/>
        <v>-3.4160297072958201E-3</v>
      </c>
      <c r="I189" s="1">
        <f>+G189</f>
        <v>-3.4160297072958201E-3</v>
      </c>
      <c r="O189" s="1">
        <f t="shared" ca="1" si="18"/>
        <v>-4.0657886601932437E-3</v>
      </c>
      <c r="Q189" s="88">
        <f t="shared" si="19"/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 t="shared" si="15"/>
        <v>40927.973135103595</v>
      </c>
      <c r="F190" s="1">
        <f t="shared" si="16"/>
        <v>40928</v>
      </c>
      <c r="G190" s="1">
        <f t="shared" si="21"/>
        <v>-3.1356608014903031E-3</v>
      </c>
      <c r="I190" s="1">
        <f>+G190</f>
        <v>-3.1356608014903031E-3</v>
      </c>
      <c r="O190" s="1">
        <f t="shared" ca="1" si="18"/>
        <v>-4.06591280352246E-3</v>
      </c>
      <c r="Q190" s="88">
        <f t="shared" si="19"/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 t="shared" si="15"/>
        <v>40935.975216597508</v>
      </c>
      <c r="F191" s="1">
        <f t="shared" si="16"/>
        <v>40936</v>
      </c>
      <c r="G191" s="1">
        <f t="shared" si="21"/>
        <v>-2.8927095991093665E-3</v>
      </c>
      <c r="I191" s="1">
        <f>+G191</f>
        <v>-2.8927095991093665E-3</v>
      </c>
      <c r="O191" s="1">
        <f t="shared" ca="1" si="18"/>
        <v>-4.0669059501561942E-3</v>
      </c>
      <c r="Q191" s="88">
        <f t="shared" si="19"/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 t="shared" si="15"/>
        <v>40943.977298091348</v>
      </c>
      <c r="F192" s="1">
        <f t="shared" si="16"/>
        <v>40944</v>
      </c>
      <c r="G192" s="1">
        <f t="shared" si="21"/>
        <v>-2.6497584040043876E-3</v>
      </c>
      <c r="I192" s="1">
        <f>+G192</f>
        <v>-2.6497584040043876E-3</v>
      </c>
      <c r="O192" s="1">
        <f t="shared" ca="1" si="18"/>
        <v>-4.0678990967899275E-3</v>
      </c>
      <c r="Q192" s="88">
        <f t="shared" si="19"/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 t="shared" si="15"/>
        <v>40960.972725349893</v>
      </c>
      <c r="F193" s="1">
        <f t="shared" si="16"/>
        <v>40961</v>
      </c>
      <c r="G193" s="1">
        <f t="shared" si="21"/>
        <v>-3.1834870969760232E-3</v>
      </c>
      <c r="H193" s="34"/>
      <c r="J193" s="1">
        <f>+G193</f>
        <v>-3.1834870969760232E-3</v>
      </c>
      <c r="O193" s="1">
        <f t="shared" ca="1" si="18"/>
        <v>-4.0700095333866104E-3</v>
      </c>
      <c r="Q193" s="88">
        <f t="shared" si="19"/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 t="shared" si="15"/>
        <v>40961.468785862206</v>
      </c>
      <c r="F194" s="1">
        <f t="shared" si="16"/>
        <v>40961.5</v>
      </c>
      <c r="G194" s="1">
        <f t="shared" si="21"/>
        <v>-3.6433026471058838E-3</v>
      </c>
      <c r="H194" s="34"/>
      <c r="J194" s="1">
        <f>+G194</f>
        <v>-3.6433026471058838E-3</v>
      </c>
      <c r="O194" s="1">
        <f t="shared" ca="1" si="18"/>
        <v>-4.070071605051219E-3</v>
      </c>
      <c r="Q194" s="88">
        <f t="shared" si="19"/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 t="shared" si="15"/>
        <v>40985.975374625727</v>
      </c>
      <c r="F195" s="1">
        <f t="shared" si="16"/>
        <v>40986</v>
      </c>
      <c r="G195" s="1">
        <f t="shared" si="21"/>
        <v>-2.8742646027239971E-3</v>
      </c>
      <c r="I195" s="1">
        <f>+G195</f>
        <v>-2.8742646027239971E-3</v>
      </c>
      <c r="O195" s="1">
        <f t="shared" ca="1" si="18"/>
        <v>-4.0731131166170274E-3</v>
      </c>
      <c r="Q195" s="88">
        <f t="shared" si="19"/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 t="shared" si="15"/>
        <v>40986.977776697218</v>
      </c>
      <c r="F196" s="1">
        <f t="shared" si="16"/>
        <v>40987</v>
      </c>
      <c r="G196" s="1">
        <f t="shared" si="21"/>
        <v>-2.5938957041944377E-3</v>
      </c>
      <c r="I196" s="1">
        <f>+G196</f>
        <v>-2.5938957041944377E-3</v>
      </c>
      <c r="O196" s="1">
        <f t="shared" ca="1" si="18"/>
        <v>-4.0732372599462446E-3</v>
      </c>
      <c r="Q196" s="88">
        <f t="shared" si="19"/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 t="shared" si="15"/>
        <v>40987.971611229666</v>
      </c>
      <c r="F197" s="1">
        <f t="shared" si="16"/>
        <v>40988</v>
      </c>
      <c r="G197" s="1">
        <f t="shared" si="21"/>
        <v>-3.3135268022306263E-3</v>
      </c>
      <c r="I197" s="1">
        <f>+G197</f>
        <v>-3.3135268022306263E-3</v>
      </c>
      <c r="O197" s="1">
        <f t="shared" ca="1" si="18"/>
        <v>-4.0733614032754609E-3</v>
      </c>
      <c r="Q197" s="88">
        <f t="shared" si="19"/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 t="shared" si="15"/>
        <v>40995.973692723572</v>
      </c>
      <c r="F198" s="1">
        <f t="shared" si="16"/>
        <v>40996</v>
      </c>
      <c r="G198" s="1">
        <f t="shared" si="21"/>
        <v>-3.0705755998496898E-3</v>
      </c>
      <c r="I198" s="1">
        <f>+G198</f>
        <v>-3.0705755998496898E-3</v>
      </c>
      <c r="O198" s="1">
        <f t="shared" ca="1" si="18"/>
        <v>-4.0743545499091942E-3</v>
      </c>
      <c r="Q198" s="88">
        <f t="shared" si="19"/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 t="shared" si="15"/>
        <v>41003.544827002101</v>
      </c>
      <c r="F199" s="1">
        <f t="shared" si="16"/>
        <v>41003.5</v>
      </c>
      <c r="H199" s="34"/>
      <c r="O199" s="1">
        <f t="shared" ca="1" si="18"/>
        <v>-4.0752856248783198E-3</v>
      </c>
      <c r="Q199" s="88">
        <f t="shared" si="19"/>
        <v>35497.974699999999</v>
      </c>
      <c r="U199" s="1">
        <f>+C199-(C$7+F199*C$8)</f>
        <v>5.2321911498438567E-3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 t="shared" si="15"/>
        <v>41012.971690243779</v>
      </c>
      <c r="F200" s="1">
        <f t="shared" si="16"/>
        <v>41013</v>
      </c>
      <c r="G200" s="1">
        <f t="shared" ref="G200:G231" si="22">+C200-(C$7+F200*C$8)</f>
        <v>-3.3043043003999628E-3</v>
      </c>
      <c r="I200" s="1">
        <f t="shared" ref="I200:I230" si="23">+G200</f>
        <v>-3.3043043003999628E-3</v>
      </c>
      <c r="O200" s="1">
        <f t="shared" ca="1" si="18"/>
        <v>-4.076464986505878E-3</v>
      </c>
      <c r="Q200" s="88">
        <f t="shared" si="19"/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 t="shared" si="15"/>
        <v>41013.974092315329</v>
      </c>
      <c r="F201" s="1">
        <f t="shared" si="16"/>
        <v>41014</v>
      </c>
      <c r="G201" s="1">
        <f t="shared" si="22"/>
        <v>-3.0239353945944458E-3</v>
      </c>
      <c r="I201" s="1">
        <f t="shared" si="23"/>
        <v>-3.0239353945944458E-3</v>
      </c>
      <c r="O201" s="1">
        <f t="shared" ca="1" si="18"/>
        <v>-4.0765891298350943E-3</v>
      </c>
      <c r="Q201" s="88">
        <f t="shared" si="19"/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 t="shared" si="15"/>
        <v>41020.973771737685</v>
      </c>
      <c r="F202" s="1">
        <f t="shared" si="16"/>
        <v>41021</v>
      </c>
      <c r="G202" s="1">
        <f t="shared" si="22"/>
        <v>-3.0613531052949838E-3</v>
      </c>
      <c r="I202" s="1">
        <f t="shared" si="23"/>
        <v>-3.0613531052949838E-3</v>
      </c>
      <c r="O202" s="1">
        <f t="shared" ca="1" si="18"/>
        <v>-4.0774581331396113E-3</v>
      </c>
      <c r="Q202" s="88">
        <f t="shared" si="19"/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 t="shared" si="15"/>
        <v>41021.984741348278</v>
      </c>
      <c r="F203" s="1">
        <f t="shared" si="16"/>
        <v>41022</v>
      </c>
      <c r="G203" s="1">
        <f t="shared" si="22"/>
        <v>-1.7809842029237188E-3</v>
      </c>
      <c r="I203" s="1">
        <f t="shared" si="23"/>
        <v>-1.7809842029237188E-3</v>
      </c>
      <c r="O203" s="1">
        <f t="shared" ca="1" si="18"/>
        <v>-4.0775822764688276E-3</v>
      </c>
      <c r="Q203" s="88">
        <f t="shared" si="19"/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 t="shared" si="15"/>
        <v>41028.967285692546</v>
      </c>
      <c r="F204" s="1">
        <f t="shared" si="16"/>
        <v>41029</v>
      </c>
      <c r="G204" s="1">
        <f t="shared" si="22"/>
        <v>-3.8184018994797952E-3</v>
      </c>
      <c r="I204" s="1">
        <f t="shared" si="23"/>
        <v>-3.8184018994797952E-3</v>
      </c>
      <c r="O204" s="1">
        <f t="shared" ca="1" si="18"/>
        <v>-4.0784512797733445E-3</v>
      </c>
      <c r="Q204" s="88">
        <f t="shared" si="19"/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 t="shared" si="15"/>
        <v>41030.989224913683</v>
      </c>
      <c r="F205" s="1">
        <f t="shared" si="16"/>
        <v>41031</v>
      </c>
      <c r="G205" s="1">
        <f t="shared" si="22"/>
        <v>-1.2576641020132229E-3</v>
      </c>
      <c r="I205" s="1">
        <f t="shared" si="23"/>
        <v>-1.2576641020132229E-3</v>
      </c>
      <c r="O205" s="1">
        <f t="shared" ca="1" si="18"/>
        <v>-4.0786995664317781E-3</v>
      </c>
      <c r="Q205" s="88">
        <f t="shared" si="19"/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 t="shared" si="15"/>
        <v>41038.974171329442</v>
      </c>
      <c r="F206" s="1">
        <f t="shared" si="16"/>
        <v>41039</v>
      </c>
      <c r="G206" s="1">
        <f t="shared" si="22"/>
        <v>-3.0147129000397399E-3</v>
      </c>
      <c r="I206" s="1">
        <f t="shared" si="23"/>
        <v>-3.0147129000397399E-3</v>
      </c>
      <c r="O206" s="1">
        <f t="shared" ca="1" si="18"/>
        <v>-4.0796927130655114E-3</v>
      </c>
      <c r="Q206" s="88">
        <f t="shared" si="19"/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 t="shared" si="15"/>
        <v>41045.973850751856</v>
      </c>
      <c r="F207" s="1">
        <f t="shared" si="16"/>
        <v>41046</v>
      </c>
      <c r="G207" s="1">
        <f t="shared" si="22"/>
        <v>-3.0521305961883627E-3</v>
      </c>
      <c r="I207" s="1">
        <f t="shared" si="23"/>
        <v>-3.0521305961883627E-3</v>
      </c>
      <c r="O207" s="1">
        <f t="shared" ca="1" si="18"/>
        <v>-4.0805617163700283E-3</v>
      </c>
      <c r="Q207" s="88">
        <f t="shared" si="19"/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 t="shared" si="15"/>
        <v>41071.976331837461</v>
      </c>
      <c r="F208" s="1">
        <f t="shared" si="16"/>
        <v>41072</v>
      </c>
      <c r="G208" s="1">
        <f t="shared" si="22"/>
        <v>-2.7625392031040974E-3</v>
      </c>
      <c r="I208" s="1">
        <f t="shared" si="23"/>
        <v>-2.7625392031040974E-3</v>
      </c>
      <c r="O208" s="1">
        <f t="shared" ca="1" si="18"/>
        <v>-4.0837894429296617E-3</v>
      </c>
      <c r="Q208" s="88">
        <f t="shared" si="19"/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 t="shared" si="15"/>
        <v>41079.969845792264</v>
      </c>
      <c r="F209" s="1">
        <f t="shared" si="16"/>
        <v>41080</v>
      </c>
      <c r="G209" s="1">
        <f t="shared" si="22"/>
        <v>-3.5195880045648664E-3</v>
      </c>
      <c r="I209" s="1">
        <f t="shared" si="23"/>
        <v>-3.5195880045648664E-3</v>
      </c>
      <c r="O209" s="1">
        <f t="shared" ca="1" si="18"/>
        <v>-4.084782589563395E-3</v>
      </c>
      <c r="Q209" s="88">
        <f t="shared" si="19"/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 t="shared" si="15"/>
        <v>41080.980815402858</v>
      </c>
      <c r="F210" s="1">
        <f t="shared" si="16"/>
        <v>41081</v>
      </c>
      <c r="G210" s="1">
        <f t="shared" si="22"/>
        <v>-2.2392191021936014E-3</v>
      </c>
      <c r="I210" s="1">
        <f t="shared" si="23"/>
        <v>-2.2392191021936014E-3</v>
      </c>
      <c r="O210" s="1">
        <f t="shared" ca="1" si="18"/>
        <v>-4.0849067328926122E-3</v>
      </c>
      <c r="Q210" s="88">
        <f t="shared" si="19"/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 t="shared" si="15"/>
        <v>41081.98321747435</v>
      </c>
      <c r="F211" s="1">
        <f t="shared" si="16"/>
        <v>41082</v>
      </c>
      <c r="G211" s="1">
        <f t="shared" si="22"/>
        <v>-1.9588502036640421E-3</v>
      </c>
      <c r="I211" s="1">
        <f t="shared" si="23"/>
        <v>-1.9588502036640421E-3</v>
      </c>
      <c r="O211" s="1">
        <f t="shared" ca="1" si="18"/>
        <v>-4.0850308762218285E-3</v>
      </c>
      <c r="Q211" s="88">
        <f t="shared" si="19"/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 t="shared" si="15"/>
        <v>41107.968563481867</v>
      </c>
      <c r="F212" s="1">
        <f t="shared" si="16"/>
        <v>41108</v>
      </c>
      <c r="G212" s="1">
        <f t="shared" si="22"/>
        <v>-3.6692587964353152E-3</v>
      </c>
      <c r="I212" s="1">
        <f t="shared" si="23"/>
        <v>-3.6692587964353152E-3</v>
      </c>
      <c r="O212" s="1">
        <f t="shared" ca="1" si="18"/>
        <v>-4.0882586027814619E-3</v>
      </c>
      <c r="Q212" s="88">
        <f t="shared" si="19"/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 t="shared" ref="E213:E276" si="24">+(C213-C$7)/C$8</f>
        <v>41123.981294008729</v>
      </c>
      <c r="F213" s="1">
        <f t="shared" ref="F213:F276" si="25">ROUND(2*E213,0)/2</f>
        <v>41124</v>
      </c>
      <c r="G213" s="1">
        <f t="shared" si="22"/>
        <v>-2.1833564023836516E-3</v>
      </c>
      <c r="I213" s="1">
        <f t="shared" si="23"/>
        <v>-2.1833564023836516E-3</v>
      </c>
      <c r="O213" s="1">
        <f t="shared" ref="O213:O276" ca="1" si="26">+C$11+C$12*F213</f>
        <v>-4.0902448960489293E-3</v>
      </c>
      <c r="Q213" s="88">
        <f t="shared" ref="Q213:Q276" si="27"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 t="shared" si="24"/>
        <v>41175.977688640953</v>
      </c>
      <c r="F214" s="1">
        <f t="shared" si="25"/>
        <v>41176</v>
      </c>
      <c r="G214" s="1">
        <f t="shared" si="22"/>
        <v>-2.6041735982289538E-3</v>
      </c>
      <c r="I214" s="1">
        <f t="shared" si="23"/>
        <v>-2.6041735982289538E-3</v>
      </c>
      <c r="O214" s="1">
        <f t="shared" ca="1" si="26"/>
        <v>-4.0967003491681961E-3</v>
      </c>
      <c r="Q214" s="88">
        <f t="shared" si="27"/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 t="shared" si="24"/>
        <v>41191.973284089661</v>
      </c>
      <c r="F215" s="1">
        <f t="shared" si="25"/>
        <v>41192</v>
      </c>
      <c r="G215" s="1">
        <f t="shared" si="22"/>
        <v>-3.1182711973087862E-3</v>
      </c>
      <c r="I215" s="1">
        <f t="shared" si="23"/>
        <v>-3.1182711973087862E-3</v>
      </c>
      <c r="O215" s="1">
        <f t="shared" ca="1" si="26"/>
        <v>-4.0986866424356626E-3</v>
      </c>
      <c r="Q215" s="88">
        <f t="shared" si="27"/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 t="shared" si="24"/>
        <v>41192.975686161153</v>
      </c>
      <c r="F216" s="1">
        <f t="shared" si="25"/>
        <v>41193</v>
      </c>
      <c r="G216" s="1">
        <f t="shared" si="22"/>
        <v>-2.8379022987792268E-3</v>
      </c>
      <c r="I216" s="1">
        <f t="shared" si="23"/>
        <v>-2.8379022987792268E-3</v>
      </c>
      <c r="O216" s="1">
        <f t="shared" ca="1" si="26"/>
        <v>-4.0988107857648799E-3</v>
      </c>
      <c r="Q216" s="88">
        <f t="shared" si="27"/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 t="shared" si="24"/>
        <v>41200.969200115956</v>
      </c>
      <c r="F217" s="1">
        <f t="shared" si="25"/>
        <v>41201</v>
      </c>
      <c r="G217" s="1">
        <f t="shared" si="22"/>
        <v>-3.5949511075159535E-3</v>
      </c>
      <c r="I217" s="1">
        <f t="shared" si="23"/>
        <v>-3.5949511075159535E-3</v>
      </c>
      <c r="O217" s="1">
        <f t="shared" ca="1" si="26"/>
        <v>-4.0998039323986131E-3</v>
      </c>
      <c r="Q217" s="88">
        <f t="shared" si="27"/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 t="shared" si="24"/>
        <v>41200.969200115956</v>
      </c>
      <c r="F218" s="1">
        <f t="shared" si="25"/>
        <v>41201</v>
      </c>
      <c r="G218" s="1">
        <f t="shared" si="22"/>
        <v>-3.5949511075159535E-3</v>
      </c>
      <c r="I218" s="1">
        <f t="shared" si="23"/>
        <v>-3.5949511075159535E-3</v>
      </c>
      <c r="O218" s="1">
        <f t="shared" ca="1" si="26"/>
        <v>-4.0998039323986131E-3</v>
      </c>
      <c r="Q218" s="88">
        <f t="shared" si="27"/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 t="shared" si="24"/>
        <v>41207.96887953837</v>
      </c>
      <c r="F219" s="1">
        <f t="shared" si="25"/>
        <v>41208</v>
      </c>
      <c r="G219" s="1">
        <f t="shared" si="22"/>
        <v>-3.6323688036645763E-3</v>
      </c>
      <c r="I219" s="1">
        <f t="shared" si="23"/>
        <v>-3.6323688036645763E-3</v>
      </c>
      <c r="O219" s="1">
        <f t="shared" ca="1" si="26"/>
        <v>-4.1006729357031301E-3</v>
      </c>
      <c r="Q219" s="88">
        <f t="shared" si="27"/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 t="shared" si="24"/>
        <v>41208.979849148971</v>
      </c>
      <c r="F220" s="1">
        <f t="shared" si="25"/>
        <v>41209</v>
      </c>
      <c r="G220" s="1">
        <f t="shared" si="22"/>
        <v>-2.3519999012933113E-3</v>
      </c>
      <c r="I220" s="1">
        <f t="shared" si="23"/>
        <v>-2.3519999012933113E-3</v>
      </c>
      <c r="O220" s="1">
        <f t="shared" ca="1" si="26"/>
        <v>-4.1007970790323464E-3</v>
      </c>
      <c r="Q220" s="88">
        <f t="shared" si="27"/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 t="shared" si="24"/>
        <v>41216.973363103774</v>
      </c>
      <c r="F221" s="1">
        <f t="shared" si="25"/>
        <v>41217</v>
      </c>
      <c r="G221" s="1">
        <f t="shared" si="22"/>
        <v>-3.1090487027540803E-3</v>
      </c>
      <c r="I221" s="1">
        <f t="shared" si="23"/>
        <v>-3.1090487027540803E-3</v>
      </c>
      <c r="O221" s="1">
        <f t="shared" ca="1" si="26"/>
        <v>-4.1017902256660797E-3</v>
      </c>
      <c r="Q221" s="88">
        <f t="shared" si="27"/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 t="shared" si="24"/>
        <v>41251.971760215733</v>
      </c>
      <c r="F222" s="1">
        <f t="shared" si="25"/>
        <v>41252</v>
      </c>
      <c r="G222" s="1">
        <f t="shared" si="22"/>
        <v>-3.296137205325067E-3</v>
      </c>
      <c r="I222" s="1">
        <f t="shared" si="23"/>
        <v>-3.296137205325067E-3</v>
      </c>
      <c r="O222" s="1">
        <f t="shared" ca="1" si="26"/>
        <v>-4.1061352421886636E-3</v>
      </c>
      <c r="Q222" s="88">
        <f t="shared" si="27"/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 t="shared" si="24"/>
        <v>41259.973841709638</v>
      </c>
      <c r="F223" s="1">
        <f t="shared" si="25"/>
        <v>41260</v>
      </c>
      <c r="G223" s="1">
        <f t="shared" si="22"/>
        <v>-3.0531860029441305E-3</v>
      </c>
      <c r="I223" s="1">
        <f t="shared" si="23"/>
        <v>-3.0531860029441305E-3</v>
      </c>
      <c r="O223" s="1">
        <f t="shared" ca="1" si="26"/>
        <v>-4.1071283888223968E-3</v>
      </c>
      <c r="Q223" s="88">
        <f t="shared" si="27"/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 t="shared" si="24"/>
        <v>41267.97592320355</v>
      </c>
      <c r="F224" s="1">
        <f t="shared" si="25"/>
        <v>41268</v>
      </c>
      <c r="G224" s="1">
        <f t="shared" si="22"/>
        <v>-2.8102348005631939E-3</v>
      </c>
      <c r="I224" s="1">
        <f t="shared" si="23"/>
        <v>-2.8102348005631939E-3</v>
      </c>
      <c r="O224" s="1">
        <f t="shared" ca="1" si="26"/>
        <v>-4.1081215354561301E-3</v>
      </c>
      <c r="Q224" s="88">
        <f t="shared" si="27"/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 t="shared" si="24"/>
        <v>41269.97215980749</v>
      </c>
      <c r="F225" s="1">
        <f t="shared" si="25"/>
        <v>41270</v>
      </c>
      <c r="G225" s="1">
        <f t="shared" si="22"/>
        <v>-3.2494970000698231E-3</v>
      </c>
      <c r="I225" s="1">
        <f t="shared" si="23"/>
        <v>-3.2494970000698231E-3</v>
      </c>
      <c r="O225" s="1">
        <f t="shared" ca="1" si="26"/>
        <v>-4.1083698221145637E-3</v>
      </c>
      <c r="Q225" s="88">
        <f t="shared" si="27"/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 t="shared" si="24"/>
        <v>41277.974241301396</v>
      </c>
      <c r="F226" s="1">
        <f t="shared" si="25"/>
        <v>41278</v>
      </c>
      <c r="G226" s="1">
        <f t="shared" si="22"/>
        <v>-3.0065457976888865E-3</v>
      </c>
      <c r="I226" s="1">
        <f t="shared" si="23"/>
        <v>-3.0065457976888865E-3</v>
      </c>
      <c r="O226" s="1">
        <f t="shared" ca="1" si="26"/>
        <v>-4.1093629687482969E-3</v>
      </c>
      <c r="Q226" s="88">
        <f t="shared" si="27"/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 t="shared" si="24"/>
        <v>41284.956785645663</v>
      </c>
      <c r="F227" s="1">
        <f t="shared" si="25"/>
        <v>41285</v>
      </c>
      <c r="G227" s="1">
        <f t="shared" si="22"/>
        <v>-5.0439634942449629E-3</v>
      </c>
      <c r="I227" s="1">
        <f t="shared" si="23"/>
        <v>-5.0439634942449629E-3</v>
      </c>
      <c r="O227" s="1">
        <f t="shared" ca="1" si="26"/>
        <v>-4.1102319720528139E-3</v>
      </c>
      <c r="Q227" s="88">
        <f t="shared" si="27"/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 t="shared" si="24"/>
        <v>41286.987292405836</v>
      </c>
      <c r="F228" s="1">
        <f t="shared" si="25"/>
        <v>41287</v>
      </c>
      <c r="G228" s="1">
        <f t="shared" si="22"/>
        <v>-1.4832257002126426E-3</v>
      </c>
      <c r="I228" s="1">
        <f t="shared" si="23"/>
        <v>-1.4832257002126426E-3</v>
      </c>
      <c r="O228" s="1">
        <f t="shared" ca="1" si="26"/>
        <v>-4.1104802587112474E-3</v>
      </c>
      <c r="Q228" s="88">
        <f t="shared" si="27"/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 t="shared" si="24"/>
        <v>41303.968154847957</v>
      </c>
      <c r="F229" s="1">
        <f t="shared" si="25"/>
        <v>41304</v>
      </c>
      <c r="G229" s="1">
        <f t="shared" si="22"/>
        <v>-3.7169544011703692E-3</v>
      </c>
      <c r="I229" s="1">
        <f t="shared" si="23"/>
        <v>-3.7169544011703692E-3</v>
      </c>
      <c r="O229" s="1">
        <f t="shared" ca="1" si="26"/>
        <v>-4.1125906953079303E-3</v>
      </c>
      <c r="Q229" s="88">
        <f t="shared" si="27"/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 t="shared" si="24"/>
        <v>41310.96783427037</v>
      </c>
      <c r="F230" s="1">
        <f t="shared" si="25"/>
        <v>41311</v>
      </c>
      <c r="G230" s="1">
        <f t="shared" si="22"/>
        <v>-3.754372097318992E-3</v>
      </c>
      <c r="I230" s="1">
        <f t="shared" si="23"/>
        <v>-3.754372097318992E-3</v>
      </c>
      <c r="O230" s="1">
        <f t="shared" ca="1" si="26"/>
        <v>-4.1134596986124473E-3</v>
      </c>
      <c r="Q230" s="88">
        <f t="shared" si="27"/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 t="shared" si="24"/>
        <v>41311.973663357465</v>
      </c>
      <c r="F231" s="1">
        <f t="shared" si="25"/>
        <v>41312</v>
      </c>
      <c r="G231" s="1">
        <f t="shared" si="22"/>
        <v>-3.074003201618325E-3</v>
      </c>
      <c r="H231" s="32"/>
      <c r="J231" s="1">
        <f>+G231</f>
        <v>-3.074003201618325E-3</v>
      </c>
      <c r="O231" s="1">
        <f t="shared" ca="1" si="26"/>
        <v>-4.1135838419416645E-3</v>
      </c>
      <c r="Q231" s="88">
        <f t="shared" si="27"/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 t="shared" si="24"/>
        <v>41319.852372288726</v>
      </c>
      <c r="F232" s="1">
        <f t="shared" si="25"/>
        <v>41320</v>
      </c>
      <c r="O232" s="1">
        <f t="shared" ca="1" si="26"/>
        <v>-4.1145769885753978E-3</v>
      </c>
      <c r="Q232" s="88">
        <f t="shared" si="27"/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 t="shared" si="24"/>
        <v>41336.987450434121</v>
      </c>
      <c r="F233" s="1">
        <f t="shared" si="25"/>
        <v>41337</v>
      </c>
      <c r="G233" s="1">
        <f t="shared" ref="G233:G264" si="28">+C233-(C$7+F233*C$8)</f>
        <v>-1.4647806965513155E-3</v>
      </c>
      <c r="H233" s="1">
        <f>+G233</f>
        <v>-1.4647806965513155E-3</v>
      </c>
      <c r="O233" s="1">
        <f t="shared" ca="1" si="26"/>
        <v>-4.1166874251720807E-3</v>
      </c>
      <c r="Q233" s="88">
        <f t="shared" si="27"/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 t="shared" si="24"/>
        <v>41337.964149888423</v>
      </c>
      <c r="F234" s="1">
        <f t="shared" si="25"/>
        <v>41338</v>
      </c>
      <c r="G234" s="1">
        <f t="shared" si="28"/>
        <v>-4.1844117949949577E-3</v>
      </c>
      <c r="I234" s="1">
        <f t="shared" ref="I234:I248" si="29">+G234</f>
        <v>-4.1844117949949577E-3</v>
      </c>
      <c r="O234" s="1">
        <f t="shared" ca="1" si="26"/>
        <v>-4.1168115685012979E-3</v>
      </c>
      <c r="Q234" s="88">
        <f t="shared" si="27"/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 t="shared" si="24"/>
        <v>41344.97239684988</v>
      </c>
      <c r="F235" s="1">
        <f t="shared" si="25"/>
        <v>41345</v>
      </c>
      <c r="G235" s="1">
        <f t="shared" si="28"/>
        <v>-3.2218295018537901E-3</v>
      </c>
      <c r="I235" s="1">
        <f t="shared" si="29"/>
        <v>-3.2218295018537901E-3</v>
      </c>
      <c r="O235" s="1">
        <f t="shared" ca="1" si="26"/>
        <v>-4.1176805718058148E-3</v>
      </c>
      <c r="Q235" s="88">
        <f t="shared" si="27"/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 t="shared" si="24"/>
        <v>41345.966231382328</v>
      </c>
      <c r="F236" s="1">
        <f t="shared" si="25"/>
        <v>41346</v>
      </c>
      <c r="G236" s="1">
        <f t="shared" si="28"/>
        <v>-3.9414605998899788E-3</v>
      </c>
      <c r="I236" s="1">
        <f t="shared" si="29"/>
        <v>-3.9414605998899788E-3</v>
      </c>
      <c r="O236" s="1">
        <f t="shared" ca="1" si="26"/>
        <v>-4.1178047151350311E-3</v>
      </c>
      <c r="Q236" s="88">
        <f t="shared" si="27"/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 t="shared" si="24"/>
        <v>41353.976880415277</v>
      </c>
      <c r="F237" s="1">
        <f t="shared" si="25"/>
        <v>41354</v>
      </c>
      <c r="G237" s="1">
        <f t="shared" si="28"/>
        <v>-2.6985094009432942E-3</v>
      </c>
      <c r="I237" s="1">
        <f t="shared" si="29"/>
        <v>-2.6985094009432942E-3</v>
      </c>
      <c r="O237" s="1">
        <f t="shared" ca="1" si="26"/>
        <v>-4.1187978617687644E-3</v>
      </c>
      <c r="Q237" s="88">
        <f t="shared" si="27"/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 t="shared" si="24"/>
        <v>41354.979282486769</v>
      </c>
      <c r="F238" s="1">
        <f t="shared" si="25"/>
        <v>41355</v>
      </c>
      <c r="G238" s="1">
        <f t="shared" si="28"/>
        <v>-2.4181405024137348E-3</v>
      </c>
      <c r="I238" s="1">
        <f t="shared" si="29"/>
        <v>-2.4181405024137348E-3</v>
      </c>
      <c r="O238" s="1">
        <f t="shared" ca="1" si="26"/>
        <v>-4.1189220050979816E-3</v>
      </c>
      <c r="Q238" s="88">
        <f t="shared" si="27"/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 t="shared" si="24"/>
        <v>41396.968791482039</v>
      </c>
      <c r="F239" s="1">
        <f t="shared" si="25"/>
        <v>41397</v>
      </c>
      <c r="G239" s="1">
        <f t="shared" si="28"/>
        <v>-3.6426467049750499E-3</v>
      </c>
      <c r="I239" s="1">
        <f t="shared" si="29"/>
        <v>-3.6426467049750499E-3</v>
      </c>
      <c r="O239" s="1">
        <f t="shared" ca="1" si="26"/>
        <v>-4.1241360249250816E-3</v>
      </c>
      <c r="Q239" s="88">
        <f t="shared" si="27"/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 t="shared" si="24"/>
        <v>41465.971751173573</v>
      </c>
      <c r="F240" s="1">
        <f t="shared" si="25"/>
        <v>41466</v>
      </c>
      <c r="G240" s="1">
        <f t="shared" si="28"/>
        <v>-3.2971925975289196E-3</v>
      </c>
      <c r="I240" s="1">
        <f t="shared" si="29"/>
        <v>-3.2971925975289196E-3</v>
      </c>
      <c r="O240" s="1">
        <f t="shared" ca="1" si="26"/>
        <v>-4.1327019146410321E-3</v>
      </c>
      <c r="Q240" s="88">
        <f t="shared" si="27"/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 t="shared" si="24"/>
        <v>41466.965585706021</v>
      </c>
      <c r="F241" s="1">
        <f t="shared" si="25"/>
        <v>41467</v>
      </c>
      <c r="G241" s="1">
        <f t="shared" si="28"/>
        <v>-4.0168236955651082E-3</v>
      </c>
      <c r="I241" s="1">
        <f t="shared" si="29"/>
        <v>-4.0168236955651082E-3</v>
      </c>
      <c r="O241" s="1">
        <f t="shared" ca="1" si="26"/>
        <v>-4.1328260579702493E-3</v>
      </c>
      <c r="Q241" s="88">
        <f t="shared" si="27"/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 t="shared" si="24"/>
        <v>41473.965265128376</v>
      </c>
      <c r="F242" s="1">
        <f t="shared" si="25"/>
        <v>41474</v>
      </c>
      <c r="G242" s="1">
        <f t="shared" si="28"/>
        <v>-4.0542414062656462E-3</v>
      </c>
      <c r="I242" s="1">
        <f t="shared" si="29"/>
        <v>-4.0542414062656462E-3</v>
      </c>
      <c r="O242" s="1">
        <f t="shared" ca="1" si="26"/>
        <v>-4.1336950612747654E-3</v>
      </c>
      <c r="Q242" s="88">
        <f t="shared" si="27"/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 t="shared" si="24"/>
        <v>41474.967667199933</v>
      </c>
      <c r="F243" s="1">
        <f t="shared" si="25"/>
        <v>41475</v>
      </c>
      <c r="G243" s="1">
        <f t="shared" si="28"/>
        <v>-3.7738725004601292E-3</v>
      </c>
      <c r="I243" s="1">
        <f t="shared" si="29"/>
        <v>-3.7738725004601292E-3</v>
      </c>
      <c r="O243" s="1">
        <f t="shared" ca="1" si="26"/>
        <v>-4.1338192046039826E-3</v>
      </c>
      <c r="Q243" s="88">
        <f t="shared" si="27"/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 t="shared" si="24"/>
        <v>41524.967825228152</v>
      </c>
      <c r="F244" s="1">
        <f t="shared" si="25"/>
        <v>41525</v>
      </c>
      <c r="G244" s="1">
        <f t="shared" si="28"/>
        <v>-3.7554275040747598E-3</v>
      </c>
      <c r="I244" s="1">
        <f t="shared" si="29"/>
        <v>-3.7554275040747598E-3</v>
      </c>
      <c r="O244" s="1">
        <f t="shared" ca="1" si="26"/>
        <v>-4.1400263710648158E-3</v>
      </c>
      <c r="Q244" s="88">
        <f t="shared" si="27"/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 t="shared" si="24"/>
        <v>41525.970227299644</v>
      </c>
      <c r="F245" s="1">
        <f t="shared" si="25"/>
        <v>41526</v>
      </c>
      <c r="G245" s="1">
        <f t="shared" si="28"/>
        <v>-3.4750586055452004E-3</v>
      </c>
      <c r="I245" s="1">
        <f t="shared" si="29"/>
        <v>-3.4750586055452004E-3</v>
      </c>
      <c r="O245" s="1">
        <f t="shared" ca="1" si="26"/>
        <v>-4.140150514394033E-3</v>
      </c>
      <c r="Q245" s="88">
        <f t="shared" si="27"/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 t="shared" si="24"/>
        <v>41542.993927437099</v>
      </c>
      <c r="F246" s="1">
        <f t="shared" si="25"/>
        <v>41543</v>
      </c>
      <c r="G246" s="1">
        <f t="shared" si="28"/>
        <v>-7.0878730184631422E-4</v>
      </c>
      <c r="I246" s="1">
        <f t="shared" si="29"/>
        <v>-7.0878730184631422E-4</v>
      </c>
      <c r="O246" s="1">
        <f t="shared" ca="1" si="26"/>
        <v>-4.1422609509907168E-3</v>
      </c>
      <c r="Q246" s="88">
        <f t="shared" si="27"/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 t="shared" si="24"/>
        <v>41567.968303834015</v>
      </c>
      <c r="F247" s="1">
        <f t="shared" si="25"/>
        <v>41568</v>
      </c>
      <c r="G247" s="1">
        <f t="shared" si="28"/>
        <v>-3.6995648042648099E-3</v>
      </c>
      <c r="I247" s="1">
        <f t="shared" si="29"/>
        <v>-3.6995648042648099E-3</v>
      </c>
      <c r="O247" s="1">
        <f t="shared" ca="1" si="26"/>
        <v>-4.1453645342211329E-3</v>
      </c>
      <c r="Q247" s="88">
        <f t="shared" si="27"/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 t="shared" si="24"/>
        <v>41577.983757010014</v>
      </c>
      <c r="F248" s="1">
        <f t="shared" si="25"/>
        <v>41578</v>
      </c>
      <c r="G248" s="1">
        <f t="shared" si="28"/>
        <v>-1.895875800983049E-3</v>
      </c>
      <c r="I248" s="1">
        <f t="shared" si="29"/>
        <v>-1.895875800983049E-3</v>
      </c>
      <c r="O248" s="1">
        <f t="shared" ca="1" si="26"/>
        <v>-4.1466059675132998E-3</v>
      </c>
      <c r="Q248" s="88">
        <f t="shared" si="27"/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 t="shared" si="24"/>
        <v>41670.974112597229</v>
      </c>
      <c r="F249" s="1">
        <f t="shared" si="25"/>
        <v>41671</v>
      </c>
      <c r="G249" s="1">
        <f t="shared" si="28"/>
        <v>-3.0215681035770103E-3</v>
      </c>
      <c r="H249" s="32"/>
      <c r="J249" s="1">
        <f>+G249</f>
        <v>-3.0215681035770103E-3</v>
      </c>
      <c r="O249" s="1">
        <f t="shared" ca="1" si="26"/>
        <v>-4.158151297130451E-3</v>
      </c>
      <c r="Q249" s="88">
        <f t="shared" si="27"/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 t="shared" si="24"/>
        <v>41670.975826105059</v>
      </c>
      <c r="F250" s="1">
        <f t="shared" si="25"/>
        <v>41671</v>
      </c>
      <c r="G250" s="1">
        <f t="shared" si="28"/>
        <v>-2.8215681013534777E-3</v>
      </c>
      <c r="I250" s="1">
        <f>+G250</f>
        <v>-2.8215681013534777E-3</v>
      </c>
      <c r="O250" s="1">
        <f t="shared" ca="1" si="26"/>
        <v>-4.158151297130451E-3</v>
      </c>
      <c r="Q250" s="88">
        <f t="shared" si="27"/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 t="shared" si="24"/>
        <v>41696.96973965162</v>
      </c>
      <c r="F251" s="1">
        <f t="shared" si="25"/>
        <v>41697</v>
      </c>
      <c r="G251" s="1">
        <f t="shared" si="28"/>
        <v>-3.5319766975590028E-3</v>
      </c>
      <c r="I251" s="1">
        <f>+G251</f>
        <v>-3.5319766975590028E-3</v>
      </c>
      <c r="O251" s="1">
        <f t="shared" ca="1" si="26"/>
        <v>-4.1613790236900844E-3</v>
      </c>
      <c r="Q251" s="88">
        <f t="shared" si="27"/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 t="shared" si="24"/>
        <v>41713.97630471093</v>
      </c>
      <c r="F252" s="1">
        <f t="shared" si="25"/>
        <v>41714</v>
      </c>
      <c r="G252" s="1">
        <f t="shared" si="28"/>
        <v>-2.7657054015435278E-3</v>
      </c>
      <c r="I252" s="1">
        <f>+G252</f>
        <v>-2.7657054015435278E-3</v>
      </c>
      <c r="O252" s="1">
        <f t="shared" ca="1" si="26"/>
        <v>-4.1634894602867682E-3</v>
      </c>
      <c r="Q252" s="88">
        <f t="shared" si="27"/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 t="shared" si="24"/>
        <v>41756.974213055073</v>
      </c>
      <c r="F253" s="1">
        <f t="shared" si="25"/>
        <v>41757</v>
      </c>
      <c r="G253" s="1">
        <f t="shared" si="28"/>
        <v>-3.0098427014308982E-3</v>
      </c>
      <c r="H253" s="32"/>
      <c r="J253" s="1">
        <f>+G253</f>
        <v>-3.0098427014308982E-3</v>
      </c>
      <c r="O253" s="1">
        <f t="shared" ca="1" si="26"/>
        <v>-4.1688276234430853E-3</v>
      </c>
      <c r="Q253" s="88">
        <f t="shared" si="27"/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 t="shared" si="24"/>
        <v>41756.976783316793</v>
      </c>
      <c r="F254" s="1">
        <f t="shared" si="25"/>
        <v>41757</v>
      </c>
      <c r="G254" s="1">
        <f t="shared" si="28"/>
        <v>-2.709842701733578E-3</v>
      </c>
      <c r="I254" s="1">
        <f t="shared" ref="I254:I285" si="30">+G254</f>
        <v>-2.709842701733578E-3</v>
      </c>
      <c r="O254" s="1">
        <f t="shared" ca="1" si="26"/>
        <v>-4.1688276234430853E-3</v>
      </c>
      <c r="Q254" s="88">
        <f t="shared" si="27"/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 t="shared" si="24"/>
        <v>41764.961729732553</v>
      </c>
      <c r="F255" s="1">
        <f t="shared" si="25"/>
        <v>41765</v>
      </c>
      <c r="G255" s="1">
        <f t="shared" si="28"/>
        <v>-4.466891499760095E-3</v>
      </c>
      <c r="I255" s="1">
        <f t="shared" si="30"/>
        <v>-4.466891499760095E-3</v>
      </c>
      <c r="O255" s="1">
        <f t="shared" ca="1" si="26"/>
        <v>-4.1698207700768186E-3</v>
      </c>
      <c r="Q255" s="88">
        <f t="shared" si="27"/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 t="shared" si="24"/>
        <v>41765.972699343089</v>
      </c>
      <c r="F256" s="1">
        <f t="shared" si="25"/>
        <v>41766</v>
      </c>
      <c r="G256" s="1">
        <f t="shared" si="28"/>
        <v>-3.1865226046647877E-3</v>
      </c>
      <c r="I256" s="1">
        <f t="shared" si="30"/>
        <v>-3.1865226046647877E-3</v>
      </c>
      <c r="O256" s="1">
        <f t="shared" ca="1" si="26"/>
        <v>-4.1699449134060349E-3</v>
      </c>
      <c r="Q256" s="88">
        <f t="shared" si="27"/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 t="shared" si="24"/>
        <v>41773.96621329795</v>
      </c>
      <c r="F257" s="1">
        <f t="shared" si="25"/>
        <v>41774</v>
      </c>
      <c r="G257" s="1">
        <f t="shared" si="28"/>
        <v>-3.9435713988495991E-3</v>
      </c>
      <c r="I257" s="1">
        <f t="shared" si="30"/>
        <v>-3.9435713988495991E-3</v>
      </c>
      <c r="O257" s="1">
        <f t="shared" ca="1" si="26"/>
        <v>-4.1709380600397682E-3</v>
      </c>
      <c r="Q257" s="88">
        <f t="shared" si="27"/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 t="shared" si="24"/>
        <v>42047.981815460014</v>
      </c>
      <c r="F258" s="1">
        <f t="shared" si="25"/>
        <v>42048</v>
      </c>
      <c r="G258" s="1">
        <f t="shared" si="28"/>
        <v>-2.1224927986622788E-3</v>
      </c>
      <c r="I258" s="1">
        <f t="shared" si="30"/>
        <v>-2.1224927986622788E-3</v>
      </c>
      <c r="O258" s="1">
        <f t="shared" ca="1" si="26"/>
        <v>-4.2049533322451376E-3</v>
      </c>
      <c r="Q258" s="88">
        <f t="shared" si="27"/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 t="shared" si="24"/>
        <v>43352.963664395924</v>
      </c>
      <c r="F259" s="1">
        <f t="shared" si="25"/>
        <v>43353</v>
      </c>
      <c r="G259" s="1">
        <f t="shared" si="28"/>
        <v>-4.2410783062223345E-3</v>
      </c>
      <c r="I259" s="1">
        <f t="shared" si="30"/>
        <v>-4.2410783062223345E-3</v>
      </c>
      <c r="O259" s="1">
        <f t="shared" ca="1" si="26"/>
        <v>-4.3669603768729005E-3</v>
      </c>
      <c r="Q259" s="88">
        <f t="shared" si="27"/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 t="shared" si="24"/>
        <v>43369.96166191619</v>
      </c>
      <c r="F260" s="1">
        <f t="shared" si="25"/>
        <v>43370</v>
      </c>
      <c r="G260" s="1">
        <f t="shared" si="28"/>
        <v>-4.47480699949665E-3</v>
      </c>
      <c r="I260" s="1">
        <f t="shared" si="30"/>
        <v>-4.47480699949665E-3</v>
      </c>
      <c r="O260" s="1">
        <f t="shared" ca="1" si="26"/>
        <v>-4.3690708134695843E-3</v>
      </c>
      <c r="Q260" s="88">
        <f t="shared" si="27"/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 t="shared" si="24"/>
        <v>43403.974792034809</v>
      </c>
      <c r="F261" s="1">
        <f t="shared" si="25"/>
        <v>43404</v>
      </c>
      <c r="G261" s="1">
        <f t="shared" si="28"/>
        <v>-2.9422644001897424E-3</v>
      </c>
      <c r="I261" s="1">
        <f t="shared" si="30"/>
        <v>-2.9422644001897424E-3</v>
      </c>
      <c r="O261" s="1">
        <f t="shared" ca="1" si="26"/>
        <v>-4.373291686662951E-3</v>
      </c>
      <c r="Q261" s="88">
        <f t="shared" si="27"/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 t="shared" si="24"/>
        <v>43592.957568900325</v>
      </c>
      <c r="F262" s="1">
        <f t="shared" si="25"/>
        <v>43593</v>
      </c>
      <c r="G262" s="1">
        <f t="shared" si="28"/>
        <v>-4.9525423019076698E-3</v>
      </c>
      <c r="I262" s="1">
        <f t="shared" si="30"/>
        <v>-4.9525423019076698E-3</v>
      </c>
      <c r="O262" s="1">
        <f t="shared" ca="1" si="26"/>
        <v>-4.3967547758849033E-3</v>
      </c>
      <c r="Q262" s="88">
        <f t="shared" si="27"/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 t="shared" si="24"/>
        <v>43618.977185064141</v>
      </c>
      <c r="F263" s="1">
        <f t="shared" si="25"/>
        <v>43619</v>
      </c>
      <c r="G263" s="1">
        <f t="shared" si="28"/>
        <v>-2.6629508938640356E-3</v>
      </c>
      <c r="I263" s="1">
        <f t="shared" si="30"/>
        <v>-2.6629508938640356E-3</v>
      </c>
      <c r="O263" s="1">
        <f t="shared" ca="1" si="26"/>
        <v>-4.3999825024445367E-3</v>
      </c>
      <c r="Q263" s="88">
        <f t="shared" si="27"/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 t="shared" si="24"/>
        <v>43625.968296947452</v>
      </c>
      <c r="F264" s="1">
        <f t="shared" si="25"/>
        <v>43626</v>
      </c>
      <c r="G264" s="1">
        <f t="shared" si="28"/>
        <v>-3.7003686011303216E-3</v>
      </c>
      <c r="I264" s="1">
        <f t="shared" si="30"/>
        <v>-3.7003686011303216E-3</v>
      </c>
      <c r="O264" s="1">
        <f t="shared" ca="1" si="26"/>
        <v>-4.4008515057490536E-3</v>
      </c>
      <c r="Q264" s="88">
        <f t="shared" si="27"/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 t="shared" si="24"/>
        <v>43626.979266557988</v>
      </c>
      <c r="F265" s="1">
        <f t="shared" si="25"/>
        <v>43627</v>
      </c>
      <c r="G265" s="1">
        <f t="shared" ref="G265:G296" si="31">+C265-(C$7+F265*C$8)</f>
        <v>-2.4199997060350142E-3</v>
      </c>
      <c r="I265" s="1">
        <f t="shared" si="30"/>
        <v>-2.4199997060350142E-3</v>
      </c>
      <c r="O265" s="1">
        <f t="shared" ca="1" si="26"/>
        <v>-4.40097564907827E-3</v>
      </c>
      <c r="Q265" s="88">
        <f t="shared" si="27"/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 t="shared" si="24"/>
        <v>43634.981348051893</v>
      </c>
      <c r="F266" s="1">
        <f t="shared" si="25"/>
        <v>43635</v>
      </c>
      <c r="G266" s="1">
        <f t="shared" si="31"/>
        <v>-2.1770485036540776E-3</v>
      </c>
      <c r="I266" s="1">
        <f t="shared" si="30"/>
        <v>-2.1770485036540776E-3</v>
      </c>
      <c r="O266" s="1">
        <f t="shared" ca="1" si="26"/>
        <v>-4.4019687957120033E-3</v>
      </c>
      <c r="Q266" s="88">
        <f t="shared" si="27"/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 t="shared" si="24"/>
        <v>43643.985831617298</v>
      </c>
      <c r="F267" s="1">
        <f t="shared" si="25"/>
        <v>43644</v>
      </c>
      <c r="G267" s="1">
        <f t="shared" si="31"/>
        <v>-1.6537284027435817E-3</v>
      </c>
      <c r="I267" s="1">
        <f t="shared" si="30"/>
        <v>-1.6537284027435817E-3</v>
      </c>
      <c r="O267" s="1">
        <f t="shared" ca="1" si="26"/>
        <v>-4.4030860856749537E-3</v>
      </c>
      <c r="Q267" s="88">
        <f t="shared" si="27"/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 t="shared" si="24"/>
        <v>43651.979345572159</v>
      </c>
      <c r="F268" s="1">
        <f t="shared" si="25"/>
        <v>43652</v>
      </c>
      <c r="G268" s="1">
        <f t="shared" si="31"/>
        <v>-2.4107771969283931E-3</v>
      </c>
      <c r="I268" s="1">
        <f t="shared" si="30"/>
        <v>-2.4107771969283931E-3</v>
      </c>
      <c r="O268" s="1">
        <f t="shared" ca="1" si="26"/>
        <v>-4.404079232308687E-3</v>
      </c>
      <c r="Q268" s="88">
        <f t="shared" si="27"/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 t="shared" si="24"/>
        <v>43652.973180104549</v>
      </c>
      <c r="F269" s="1">
        <f t="shared" si="25"/>
        <v>43653</v>
      </c>
      <c r="G269" s="1">
        <f t="shared" si="31"/>
        <v>-3.1304083022405393E-3</v>
      </c>
      <c r="I269" s="1">
        <f t="shared" si="30"/>
        <v>-3.1304083022405393E-3</v>
      </c>
      <c r="O269" s="1">
        <f t="shared" ca="1" si="26"/>
        <v>-4.4042033756379034E-3</v>
      </c>
      <c r="Q269" s="88">
        <f t="shared" si="27"/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 t="shared" si="24"/>
        <v>43660.975261598454</v>
      </c>
      <c r="F270" s="1">
        <f t="shared" si="25"/>
        <v>43661</v>
      </c>
      <c r="G270" s="1">
        <f t="shared" si="31"/>
        <v>-2.8874570998596027E-3</v>
      </c>
      <c r="I270" s="1">
        <f t="shared" si="30"/>
        <v>-2.8874570998596027E-3</v>
      </c>
      <c r="O270" s="1">
        <f t="shared" ca="1" si="26"/>
        <v>-4.4051965222716366E-3</v>
      </c>
      <c r="Q270" s="88">
        <f t="shared" si="27"/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 t="shared" si="24"/>
        <v>43668.968775553316</v>
      </c>
      <c r="F271" s="1">
        <f t="shared" si="25"/>
        <v>43669</v>
      </c>
      <c r="G271" s="1">
        <f t="shared" si="31"/>
        <v>-3.6445059013203718E-3</v>
      </c>
      <c r="I271" s="1">
        <f t="shared" si="30"/>
        <v>-3.6445059013203718E-3</v>
      </c>
      <c r="O271" s="1">
        <f t="shared" ca="1" si="26"/>
        <v>-4.4061896689053699E-3</v>
      </c>
      <c r="Q271" s="88">
        <f t="shared" si="27"/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 t="shared" si="24"/>
        <v>43669.971177624808</v>
      </c>
      <c r="F272" s="1">
        <f t="shared" si="25"/>
        <v>43670</v>
      </c>
      <c r="G272" s="1">
        <f t="shared" si="31"/>
        <v>-3.3641370027908124E-3</v>
      </c>
      <c r="I272" s="1">
        <f t="shared" si="30"/>
        <v>-3.3641370027908124E-3</v>
      </c>
      <c r="O272" s="1">
        <f t="shared" ca="1" si="26"/>
        <v>-4.4063138122345871E-3</v>
      </c>
      <c r="Q272" s="88">
        <f t="shared" si="27"/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 t="shared" si="24"/>
        <v>43678.958526112059</v>
      </c>
      <c r="F273" s="1">
        <f t="shared" si="25"/>
        <v>43679</v>
      </c>
      <c r="G273" s="1">
        <f t="shared" si="31"/>
        <v>-4.8408169022877701E-3</v>
      </c>
      <c r="I273" s="1">
        <f t="shared" si="30"/>
        <v>-4.8408169022877701E-3</v>
      </c>
      <c r="O273" s="1">
        <f t="shared" ca="1" si="26"/>
        <v>-4.4074311021975367E-3</v>
      </c>
      <c r="Q273" s="88">
        <f t="shared" si="27"/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 t="shared" si="24"/>
        <v>43702.96477059379</v>
      </c>
      <c r="F274" s="1">
        <f t="shared" si="25"/>
        <v>43703</v>
      </c>
      <c r="G274" s="1">
        <f t="shared" si="31"/>
        <v>-4.1119632951449603E-3</v>
      </c>
      <c r="I274" s="1">
        <f t="shared" si="30"/>
        <v>-4.1119632951449603E-3</v>
      </c>
      <c r="O274" s="1">
        <f t="shared" ca="1" si="26"/>
        <v>-4.4104105420987375E-3</v>
      </c>
      <c r="Q274" s="88">
        <f t="shared" si="27"/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 t="shared" si="24"/>
        <v>43703.958605126172</v>
      </c>
      <c r="F275" s="1">
        <f t="shared" si="25"/>
        <v>43704</v>
      </c>
      <c r="G275" s="1">
        <f t="shared" si="31"/>
        <v>-4.8315944004571065E-3</v>
      </c>
      <c r="I275" s="1">
        <f t="shared" si="30"/>
        <v>-4.8315944004571065E-3</v>
      </c>
      <c r="O275" s="1">
        <f t="shared" ca="1" si="26"/>
        <v>-4.4105346854279538E-3</v>
      </c>
      <c r="Q275" s="88">
        <f t="shared" si="27"/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 t="shared" si="24"/>
        <v>43831.966206411387</v>
      </c>
      <c r="F276" s="1">
        <f t="shared" si="25"/>
        <v>43832</v>
      </c>
      <c r="G276" s="1">
        <f t="shared" si="31"/>
        <v>-3.9443751957151107E-3</v>
      </c>
      <c r="I276" s="1">
        <f t="shared" si="30"/>
        <v>-3.9443751957151107E-3</v>
      </c>
      <c r="O276" s="1">
        <f t="shared" ca="1" si="26"/>
        <v>-4.4264250315676889E-3</v>
      </c>
      <c r="Q276" s="88">
        <f t="shared" si="27"/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 t="shared" ref="E277:E340" si="32">+(C277-C$7)/C$8</f>
        <v>43847.97036939914</v>
      </c>
      <c r="F277" s="1">
        <f t="shared" ref="F277:F340" si="33">ROUND(2*E277,0)/2</f>
        <v>43848</v>
      </c>
      <c r="G277" s="1">
        <f t="shared" si="31"/>
        <v>-3.4584728055051528E-3</v>
      </c>
      <c r="I277" s="1">
        <f t="shared" si="30"/>
        <v>-3.4584728055051528E-3</v>
      </c>
      <c r="O277" s="1">
        <f t="shared" ref="O277:O340" ca="1" si="34">+C$11+C$12*F277</f>
        <v>-4.4284113248351555E-3</v>
      </c>
      <c r="Q277" s="88">
        <f t="shared" ref="Q277:Q340" si="35"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 t="shared" si="32"/>
        <v>43848.981339009741</v>
      </c>
      <c r="F278" s="1">
        <f t="shared" si="33"/>
        <v>43849</v>
      </c>
      <c r="G278" s="1">
        <f t="shared" si="31"/>
        <v>-2.1781039031338878E-3</v>
      </c>
      <c r="I278" s="1">
        <f t="shared" si="30"/>
        <v>-2.1781039031338878E-3</v>
      </c>
      <c r="O278" s="1">
        <f t="shared" ca="1" si="34"/>
        <v>-4.4285354681643718E-3</v>
      </c>
      <c r="Q278" s="88">
        <f t="shared" si="35"/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 t="shared" si="32"/>
        <v>43849.96660600308</v>
      </c>
      <c r="F279" s="1">
        <f t="shared" si="33"/>
        <v>43850</v>
      </c>
      <c r="G279" s="1">
        <f t="shared" si="31"/>
        <v>-3.8977350050117821E-3</v>
      </c>
      <c r="I279" s="1">
        <f t="shared" si="30"/>
        <v>-3.8977350050117821E-3</v>
      </c>
      <c r="O279" s="1">
        <f t="shared" ca="1" si="34"/>
        <v>-4.428659611493589E-3</v>
      </c>
      <c r="Q279" s="88">
        <f t="shared" si="35"/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 t="shared" si="32"/>
        <v>43865.962201451795</v>
      </c>
      <c r="F280" s="1">
        <f t="shared" si="33"/>
        <v>43866</v>
      </c>
      <c r="G280" s="1">
        <f t="shared" si="31"/>
        <v>-4.4118326040916145E-3</v>
      </c>
      <c r="I280" s="1">
        <f t="shared" si="30"/>
        <v>-4.4118326040916145E-3</v>
      </c>
      <c r="O280" s="1">
        <f t="shared" ca="1" si="34"/>
        <v>-4.4306459047610556E-3</v>
      </c>
      <c r="Q280" s="88">
        <f t="shared" si="35"/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 t="shared" si="32"/>
        <v>43874.975252556294</v>
      </c>
      <c r="F281" s="1">
        <f t="shared" si="33"/>
        <v>43875</v>
      </c>
      <c r="G281" s="1">
        <f t="shared" si="31"/>
        <v>-2.8885124993394129E-3</v>
      </c>
      <c r="I281" s="1">
        <f t="shared" si="30"/>
        <v>-2.8885124993394129E-3</v>
      </c>
      <c r="O281" s="1">
        <f t="shared" ca="1" si="34"/>
        <v>-4.431763194724006E-3</v>
      </c>
      <c r="Q281" s="88">
        <f t="shared" si="35"/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 t="shared" si="32"/>
        <v>43875.969087088743</v>
      </c>
      <c r="F282" s="1">
        <f t="shared" si="33"/>
        <v>43876</v>
      </c>
      <c r="G282" s="1">
        <f t="shared" si="31"/>
        <v>-3.6081435973756015E-3</v>
      </c>
      <c r="I282" s="1">
        <f t="shared" si="30"/>
        <v>-3.6081435973756015E-3</v>
      </c>
      <c r="O282" s="1">
        <f t="shared" ca="1" si="34"/>
        <v>-4.4318873380532224E-3</v>
      </c>
      <c r="Q282" s="88">
        <f t="shared" si="35"/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 t="shared" si="32"/>
        <v>43891.964682537458</v>
      </c>
      <c r="F283" s="1">
        <f t="shared" si="33"/>
        <v>43892</v>
      </c>
      <c r="G283" s="1">
        <f t="shared" si="31"/>
        <v>-4.122241196455434E-3</v>
      </c>
      <c r="I283" s="1">
        <f t="shared" si="30"/>
        <v>-4.122241196455434E-3</v>
      </c>
      <c r="O283" s="1">
        <f t="shared" ca="1" si="34"/>
        <v>-4.4338736313206889E-3</v>
      </c>
      <c r="Q283" s="88">
        <f t="shared" si="35"/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 t="shared" si="32"/>
        <v>43899.958196492262</v>
      </c>
      <c r="F284" s="1">
        <f t="shared" si="33"/>
        <v>43900</v>
      </c>
      <c r="G284" s="1">
        <f t="shared" si="31"/>
        <v>-4.8792900051921606E-3</v>
      </c>
      <c r="I284" s="1">
        <f t="shared" si="30"/>
        <v>-4.8792900051921606E-3</v>
      </c>
      <c r="O284" s="1">
        <f t="shared" ca="1" si="34"/>
        <v>-4.4348667779544222E-3</v>
      </c>
      <c r="Q284" s="88">
        <f t="shared" si="35"/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 t="shared" si="32"/>
        <v>43908.979815135805</v>
      </c>
      <c r="F285" s="1">
        <f t="shared" si="33"/>
        <v>43909</v>
      </c>
      <c r="G285" s="1">
        <f t="shared" si="31"/>
        <v>-2.355969903874211E-3</v>
      </c>
      <c r="I285" s="1">
        <f t="shared" si="30"/>
        <v>-2.355969903874211E-3</v>
      </c>
      <c r="O285" s="1">
        <f t="shared" ca="1" si="34"/>
        <v>-4.4359840679173727E-3</v>
      </c>
      <c r="Q285" s="88">
        <f t="shared" si="35"/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 t="shared" si="32"/>
        <v>43909.97364966826</v>
      </c>
      <c r="F286" s="1">
        <f t="shared" si="33"/>
        <v>43910</v>
      </c>
      <c r="G286" s="1">
        <f t="shared" si="31"/>
        <v>-3.0756010019103996E-3</v>
      </c>
      <c r="I286" s="1">
        <f t="shared" ref="I286:I317" si="36">+G286</f>
        <v>-3.0756010019103996E-3</v>
      </c>
      <c r="O286" s="1">
        <f t="shared" ca="1" si="34"/>
        <v>-4.436108211246589E-3</v>
      </c>
      <c r="Q286" s="88">
        <f t="shared" si="35"/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 t="shared" si="32"/>
        <v>43916.956194012528</v>
      </c>
      <c r="F287" s="1">
        <f t="shared" si="33"/>
        <v>43917</v>
      </c>
      <c r="G287" s="1">
        <f t="shared" si="31"/>
        <v>-5.1130186984664761E-3</v>
      </c>
      <c r="I287" s="1">
        <f t="shared" si="36"/>
        <v>-5.1130186984664761E-3</v>
      </c>
      <c r="O287" s="1">
        <f t="shared" ca="1" si="34"/>
        <v>-4.436977214551106E-3</v>
      </c>
      <c r="Q287" s="88">
        <f t="shared" si="35"/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 t="shared" si="32"/>
        <v>43925.960677577925</v>
      </c>
      <c r="F288" s="1">
        <f t="shared" si="33"/>
        <v>43926</v>
      </c>
      <c r="G288" s="1">
        <f t="shared" si="31"/>
        <v>-4.5896985975559801E-3</v>
      </c>
      <c r="I288" s="1">
        <f t="shared" si="36"/>
        <v>-4.5896985975559801E-3</v>
      </c>
      <c r="O288" s="1">
        <f t="shared" ca="1" si="34"/>
        <v>-4.4380945045140565E-3</v>
      </c>
      <c r="Q288" s="88">
        <f t="shared" si="35"/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 t="shared" si="32"/>
        <v>43926.971647188519</v>
      </c>
      <c r="F289" s="1">
        <f t="shared" si="33"/>
        <v>43927</v>
      </c>
      <c r="G289" s="1">
        <f t="shared" si="31"/>
        <v>-3.3093296951847151E-3</v>
      </c>
      <c r="I289" s="1">
        <f t="shared" si="36"/>
        <v>-3.3093296951847151E-3</v>
      </c>
      <c r="O289" s="1">
        <f t="shared" ca="1" si="34"/>
        <v>-4.4382186478432728E-3</v>
      </c>
      <c r="Q289" s="88">
        <f t="shared" si="35"/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 t="shared" si="32"/>
        <v>43950.96932413114</v>
      </c>
      <c r="F290" s="1">
        <f t="shared" si="33"/>
        <v>43951</v>
      </c>
      <c r="G290" s="1">
        <f t="shared" si="31"/>
        <v>-3.5804760991595685E-3</v>
      </c>
      <c r="I290" s="1">
        <f t="shared" si="36"/>
        <v>-3.5804760991595685E-3</v>
      </c>
      <c r="O290" s="1">
        <f t="shared" ca="1" si="34"/>
        <v>-4.4411980877444726E-3</v>
      </c>
      <c r="Q290" s="88">
        <f t="shared" si="35"/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 t="shared" si="32"/>
        <v>43967.96732165134</v>
      </c>
      <c r="F291" s="1">
        <f t="shared" si="33"/>
        <v>43968</v>
      </c>
      <c r="G291" s="1">
        <f t="shared" si="31"/>
        <v>-3.8142047997098416E-3</v>
      </c>
      <c r="I291" s="1">
        <f t="shared" si="36"/>
        <v>-3.8142047997098416E-3</v>
      </c>
      <c r="O291" s="1">
        <f t="shared" ca="1" si="34"/>
        <v>-4.4433085243411564E-3</v>
      </c>
      <c r="Q291" s="88">
        <f t="shared" si="35"/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 t="shared" si="32"/>
        <v>43976.971805216745</v>
      </c>
      <c r="F292" s="1">
        <f t="shared" si="33"/>
        <v>43977</v>
      </c>
      <c r="G292" s="1">
        <f t="shared" si="31"/>
        <v>-3.2908846987993456E-3</v>
      </c>
      <c r="I292" s="1">
        <f t="shared" si="36"/>
        <v>-3.2908846987993456E-3</v>
      </c>
      <c r="O292" s="1">
        <f t="shared" ca="1" si="34"/>
        <v>-4.4444258143041069E-3</v>
      </c>
      <c r="Q292" s="88">
        <f t="shared" si="35"/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 t="shared" si="32"/>
        <v>44035.967879271317</v>
      </c>
      <c r="F293" s="1">
        <f t="shared" si="33"/>
        <v>44036</v>
      </c>
      <c r="G293" s="1">
        <f t="shared" si="31"/>
        <v>-3.7491196053451858E-3</v>
      </c>
      <c r="I293" s="1">
        <f t="shared" si="36"/>
        <v>-3.7491196053451858E-3</v>
      </c>
      <c r="O293" s="1">
        <f t="shared" ca="1" si="34"/>
        <v>-4.4517502707278906E-3</v>
      </c>
      <c r="Q293" s="88">
        <f t="shared" si="35"/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 t="shared" si="32"/>
        <v>44036.961713803772</v>
      </c>
      <c r="F294" s="1">
        <f t="shared" si="33"/>
        <v>44037</v>
      </c>
      <c r="G294" s="1">
        <f t="shared" si="31"/>
        <v>-4.4687507033813745E-3</v>
      </c>
      <c r="I294" s="1">
        <f t="shared" si="36"/>
        <v>-4.4687507033813745E-3</v>
      </c>
      <c r="O294" s="1">
        <f t="shared" ca="1" si="34"/>
        <v>-4.4518744140571069E-3</v>
      </c>
      <c r="Q294" s="88">
        <f t="shared" si="35"/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 t="shared" si="32"/>
        <v>44044.972362836721</v>
      </c>
      <c r="F295" s="1">
        <f t="shared" si="33"/>
        <v>44045</v>
      </c>
      <c r="G295" s="1">
        <f t="shared" si="31"/>
        <v>-3.2257995044346899E-3</v>
      </c>
      <c r="I295" s="1">
        <f t="shared" si="36"/>
        <v>-3.2257995044346899E-3</v>
      </c>
      <c r="O295" s="1">
        <f t="shared" ca="1" si="34"/>
        <v>-4.4528675606908402E-3</v>
      </c>
      <c r="Q295" s="88">
        <f t="shared" si="35"/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 t="shared" si="32"/>
        <v>44045.966197369169</v>
      </c>
      <c r="F296" s="1">
        <f t="shared" si="33"/>
        <v>44046</v>
      </c>
      <c r="G296" s="1">
        <f t="shared" si="31"/>
        <v>-3.9454306024708785E-3</v>
      </c>
      <c r="I296" s="1">
        <f t="shared" si="36"/>
        <v>-3.9454306024708785E-3</v>
      </c>
      <c r="O296" s="1">
        <f t="shared" ca="1" si="34"/>
        <v>-4.4529917040200574E-3</v>
      </c>
      <c r="Q296" s="88">
        <f t="shared" si="35"/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 t="shared" si="32"/>
        <v>44046.968599440661</v>
      </c>
      <c r="F297" s="1">
        <f t="shared" si="33"/>
        <v>44047</v>
      </c>
      <c r="G297" s="1">
        <f t="shared" ref="G297:G328" si="37">+C297-(C$7+F297*C$8)</f>
        <v>-3.6650617039413191E-3</v>
      </c>
      <c r="I297" s="1">
        <f t="shared" si="36"/>
        <v>-3.6650617039413191E-3</v>
      </c>
      <c r="O297" s="1">
        <f t="shared" ca="1" si="34"/>
        <v>-4.4531158473492738E-3</v>
      </c>
      <c r="Q297" s="88">
        <f t="shared" si="35"/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 t="shared" si="32"/>
        <v>44054.953545856421</v>
      </c>
      <c r="F298" s="1">
        <f t="shared" si="33"/>
        <v>44055</v>
      </c>
      <c r="G298" s="1">
        <f t="shared" si="37"/>
        <v>-5.4221105019678362E-3</v>
      </c>
      <c r="I298" s="1">
        <f t="shared" si="36"/>
        <v>-5.4221105019678362E-3</v>
      </c>
      <c r="O298" s="1">
        <f t="shared" ca="1" si="34"/>
        <v>-4.454108993983007E-3</v>
      </c>
      <c r="Q298" s="88">
        <f t="shared" si="35"/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 t="shared" si="32"/>
        <v>44088.975243514142</v>
      </c>
      <c r="F299" s="1">
        <f t="shared" si="33"/>
        <v>44089</v>
      </c>
      <c r="G299" s="1">
        <f t="shared" si="37"/>
        <v>-2.889567898819223E-3</v>
      </c>
      <c r="I299" s="1">
        <f t="shared" si="36"/>
        <v>-2.889567898819223E-3</v>
      </c>
      <c r="O299" s="1">
        <f t="shared" ca="1" si="34"/>
        <v>-4.4583298671763746E-3</v>
      </c>
      <c r="Q299" s="88">
        <f t="shared" si="35"/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 t="shared" si="32"/>
        <v>44138.966834003317</v>
      </c>
      <c r="F300" s="1">
        <f t="shared" si="33"/>
        <v>44139</v>
      </c>
      <c r="G300" s="1">
        <f t="shared" si="37"/>
        <v>-3.8711228989996016E-3</v>
      </c>
      <c r="I300" s="1">
        <f t="shared" si="36"/>
        <v>-3.8711228989996016E-3</v>
      </c>
      <c r="O300" s="1">
        <f t="shared" ca="1" si="34"/>
        <v>-4.4645370336372078E-3</v>
      </c>
      <c r="Q300" s="88">
        <f t="shared" si="35"/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 t="shared" si="32"/>
        <v>44139.977803613852</v>
      </c>
      <c r="F301" s="1">
        <f t="shared" si="33"/>
        <v>44140</v>
      </c>
      <c r="G301" s="1">
        <f t="shared" si="37"/>
        <v>-2.5907540039042942E-3</v>
      </c>
      <c r="I301" s="1">
        <f t="shared" si="36"/>
        <v>-2.5907540039042942E-3</v>
      </c>
      <c r="O301" s="1">
        <f t="shared" ca="1" si="34"/>
        <v>-4.464661176966425E-3</v>
      </c>
      <c r="Q301" s="88">
        <f t="shared" si="35"/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 t="shared" si="32"/>
        <v>44215.971875188698</v>
      </c>
      <c r="F302" s="1">
        <f t="shared" si="33"/>
        <v>44216</v>
      </c>
      <c r="G302" s="1">
        <f t="shared" si="37"/>
        <v>-3.2827176037244499E-3</v>
      </c>
      <c r="I302" s="1">
        <f t="shared" si="36"/>
        <v>-3.2827176037244499E-3</v>
      </c>
      <c r="O302" s="1">
        <f t="shared" ca="1" si="34"/>
        <v>-4.4740960699868925E-3</v>
      </c>
      <c r="Q302" s="88">
        <f t="shared" si="35"/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 t="shared" si="32"/>
        <v>44240.954819124658</v>
      </c>
      <c r="F303" s="1">
        <f t="shared" si="33"/>
        <v>44241</v>
      </c>
      <c r="G303" s="1">
        <f t="shared" si="37"/>
        <v>-5.27349510230124E-3</v>
      </c>
      <c r="I303" s="1">
        <f t="shared" si="36"/>
        <v>-5.27349510230124E-3</v>
      </c>
      <c r="O303" s="1">
        <f t="shared" ca="1" si="34"/>
        <v>-4.4771996532173095E-3</v>
      </c>
      <c r="Q303" s="88">
        <f t="shared" si="35"/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 t="shared" si="32"/>
        <v>44241.965788735259</v>
      </c>
      <c r="F304" s="1">
        <f t="shared" si="33"/>
        <v>44242</v>
      </c>
      <c r="G304" s="1">
        <f t="shared" si="37"/>
        <v>-3.993126199929975E-3</v>
      </c>
      <c r="I304" s="1">
        <f t="shared" si="36"/>
        <v>-3.993126199929975E-3</v>
      </c>
      <c r="O304" s="1">
        <f t="shared" ca="1" si="34"/>
        <v>-4.4773237965465259E-3</v>
      </c>
      <c r="Q304" s="88">
        <f t="shared" si="35"/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 t="shared" si="32"/>
        <v>44242.968190806743</v>
      </c>
      <c r="F305" s="1">
        <f t="shared" si="33"/>
        <v>44243</v>
      </c>
      <c r="G305" s="1">
        <f t="shared" si="37"/>
        <v>-3.7127573014004156E-3</v>
      </c>
      <c r="I305" s="1">
        <f t="shared" si="36"/>
        <v>-3.7127573014004156E-3</v>
      </c>
      <c r="O305" s="1">
        <f t="shared" ca="1" si="34"/>
        <v>-4.4774479398757422E-3</v>
      </c>
      <c r="Q305" s="88">
        <f t="shared" si="35"/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 t="shared" si="32"/>
        <v>44266.974435288474</v>
      </c>
      <c r="F306" s="1">
        <f t="shared" si="33"/>
        <v>44267</v>
      </c>
      <c r="G306" s="1">
        <f t="shared" si="37"/>
        <v>-2.9839037015335634E-3</v>
      </c>
      <c r="I306" s="1">
        <f t="shared" si="36"/>
        <v>-2.9839037015335634E-3</v>
      </c>
      <c r="O306" s="1">
        <f t="shared" ca="1" si="34"/>
        <v>-4.4804273797769429E-3</v>
      </c>
      <c r="Q306" s="88">
        <f t="shared" si="35"/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 t="shared" si="32"/>
        <v>44267.959702281812</v>
      </c>
      <c r="F307" s="1">
        <f t="shared" si="33"/>
        <v>44268</v>
      </c>
      <c r="G307" s="1">
        <f t="shared" si="37"/>
        <v>-4.7035348034114577E-3</v>
      </c>
      <c r="I307" s="1">
        <f t="shared" si="36"/>
        <v>-4.7035348034114577E-3</v>
      </c>
      <c r="O307" s="1">
        <f t="shared" ca="1" si="34"/>
        <v>-4.4805515231061592E-3</v>
      </c>
      <c r="Q307" s="88">
        <f t="shared" si="35"/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 t="shared" si="32"/>
        <v>44268.962104353304</v>
      </c>
      <c r="F308" s="1">
        <f t="shared" si="33"/>
        <v>44269</v>
      </c>
      <c r="G308" s="1">
        <f t="shared" si="37"/>
        <v>-4.4231659048818983E-3</v>
      </c>
      <c r="I308" s="1">
        <f t="shared" si="36"/>
        <v>-4.4231659048818983E-3</v>
      </c>
      <c r="O308" s="1">
        <f t="shared" ca="1" si="34"/>
        <v>-4.4806756664353764E-3</v>
      </c>
      <c r="Q308" s="88">
        <f t="shared" si="35"/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 t="shared" si="32"/>
        <v>44275.970351314769</v>
      </c>
      <c r="F309" s="1">
        <f t="shared" si="33"/>
        <v>44276</v>
      </c>
      <c r="G309" s="1">
        <f t="shared" si="37"/>
        <v>-3.4605836044647731E-3</v>
      </c>
      <c r="I309" s="1">
        <f t="shared" si="36"/>
        <v>-3.4605836044647731E-3</v>
      </c>
      <c r="O309" s="1">
        <f t="shared" ca="1" si="34"/>
        <v>-4.4815446697398925E-3</v>
      </c>
      <c r="Q309" s="88">
        <f t="shared" si="35"/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 t="shared" si="32"/>
        <v>44293.970750906519</v>
      </c>
      <c r="F310" s="1">
        <f t="shared" si="33"/>
        <v>44294</v>
      </c>
      <c r="G310" s="1">
        <f t="shared" si="37"/>
        <v>-3.4139433992095292E-3</v>
      </c>
      <c r="I310" s="1">
        <f t="shared" si="36"/>
        <v>-3.4139433992095292E-3</v>
      </c>
      <c r="O310" s="1">
        <f t="shared" ca="1" si="34"/>
        <v>-4.4837792496657935E-3</v>
      </c>
      <c r="Q310" s="88">
        <f t="shared" si="35"/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 t="shared" si="32"/>
        <v>44301.972832400432</v>
      </c>
      <c r="F311" s="1">
        <f t="shared" si="33"/>
        <v>44302</v>
      </c>
      <c r="G311" s="1">
        <f t="shared" si="37"/>
        <v>-3.1709921968285926E-3</v>
      </c>
      <c r="H311" s="34"/>
      <c r="I311" s="1">
        <f t="shared" si="36"/>
        <v>-3.1709921968285926E-3</v>
      </c>
      <c r="O311" s="1">
        <f t="shared" ca="1" si="34"/>
        <v>-4.4847723962995268E-3</v>
      </c>
      <c r="Q311" s="88">
        <f t="shared" si="35"/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 t="shared" si="32"/>
        <v>44394.964901495478</v>
      </c>
      <c r="F312" s="1">
        <f t="shared" si="33"/>
        <v>44395</v>
      </c>
      <c r="G312" s="1">
        <f t="shared" si="37"/>
        <v>-4.0966844971990213E-3</v>
      </c>
      <c r="I312" s="1">
        <f t="shared" si="36"/>
        <v>-4.0966844971990213E-3</v>
      </c>
      <c r="O312" s="1">
        <f t="shared" ca="1" si="34"/>
        <v>-4.4963177259166771E-3</v>
      </c>
      <c r="Q312" s="88">
        <f t="shared" si="35"/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 t="shared" si="32"/>
        <v>44394.967471757198</v>
      </c>
      <c r="F313" s="1">
        <f t="shared" si="33"/>
        <v>44395</v>
      </c>
      <c r="G313" s="1">
        <f t="shared" si="37"/>
        <v>-3.7966844975017011E-3</v>
      </c>
      <c r="I313" s="1">
        <f t="shared" si="36"/>
        <v>-3.7966844975017011E-3</v>
      </c>
      <c r="O313" s="1">
        <f t="shared" ca="1" si="34"/>
        <v>-4.4963177259166771E-3</v>
      </c>
      <c r="Q313" s="88">
        <f t="shared" si="35"/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 t="shared" si="32"/>
        <v>44395.466102531223</v>
      </c>
      <c r="F314" s="1">
        <f t="shared" si="33"/>
        <v>44395.5</v>
      </c>
      <c r="G314" s="1">
        <f t="shared" si="37"/>
        <v>-3.9565000552101992E-3</v>
      </c>
      <c r="I314" s="1">
        <f t="shared" si="36"/>
        <v>-3.9565000552101992E-3</v>
      </c>
      <c r="O314" s="1">
        <f t="shared" ca="1" si="34"/>
        <v>-4.4963797975812857E-3</v>
      </c>
      <c r="Q314" s="88">
        <f t="shared" si="35"/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 t="shared" si="32"/>
        <v>44395.975871106071</v>
      </c>
      <c r="F315" s="1">
        <f t="shared" si="33"/>
        <v>44396</v>
      </c>
      <c r="G315" s="1">
        <f t="shared" si="37"/>
        <v>-2.8163156021037139E-3</v>
      </c>
      <c r="I315" s="1">
        <f t="shared" si="36"/>
        <v>-2.8163156021037139E-3</v>
      </c>
      <c r="O315" s="1">
        <f t="shared" ca="1" si="34"/>
        <v>-4.4964418692458943E-3</v>
      </c>
      <c r="Q315" s="88">
        <f t="shared" si="35"/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 t="shared" si="32"/>
        <v>44489.978909811711</v>
      </c>
      <c r="F316" s="1">
        <f t="shared" si="33"/>
        <v>44490</v>
      </c>
      <c r="G316" s="1">
        <f t="shared" si="37"/>
        <v>-2.4616390001028776E-3</v>
      </c>
      <c r="I316" s="1">
        <f t="shared" si="36"/>
        <v>-2.4616390001028776E-3</v>
      </c>
      <c r="O316" s="1">
        <f t="shared" ca="1" si="34"/>
        <v>-4.5081113421922619E-3</v>
      </c>
      <c r="Q316" s="88">
        <f t="shared" si="35"/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 t="shared" si="32"/>
        <v>44490.972744344101</v>
      </c>
      <c r="F317" s="1">
        <f t="shared" si="33"/>
        <v>44491</v>
      </c>
      <c r="G317" s="1">
        <f t="shared" si="37"/>
        <v>-3.1812701054150239E-3</v>
      </c>
      <c r="I317" s="1">
        <f t="shared" si="36"/>
        <v>-3.1812701054150239E-3</v>
      </c>
      <c r="O317" s="1">
        <f t="shared" ca="1" si="34"/>
        <v>-4.5082354855214783E-3</v>
      </c>
      <c r="Q317" s="88">
        <f t="shared" si="35"/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 t="shared" si="32"/>
        <v>44506.966626285037</v>
      </c>
      <c r="F318" s="1">
        <f t="shared" si="33"/>
        <v>44507</v>
      </c>
      <c r="G318" s="1">
        <f t="shared" si="37"/>
        <v>-3.8953676994424313E-3</v>
      </c>
      <c r="H318" s="34"/>
      <c r="J318" s="1">
        <f>+G318</f>
        <v>-3.8953676994424313E-3</v>
      </c>
      <c r="O318" s="1">
        <f t="shared" ca="1" si="34"/>
        <v>-4.5102217787889448E-3</v>
      </c>
      <c r="Q318" s="88">
        <f t="shared" si="35"/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 t="shared" si="32"/>
        <v>44506.968339792809</v>
      </c>
      <c r="F319" s="1">
        <f t="shared" si="33"/>
        <v>44507</v>
      </c>
      <c r="G319" s="1">
        <f t="shared" si="37"/>
        <v>-3.6953677044948563E-3</v>
      </c>
      <c r="I319" s="1">
        <f>+G319</f>
        <v>-3.6953677044948563E-3</v>
      </c>
      <c r="O319" s="1">
        <f t="shared" ca="1" si="34"/>
        <v>-4.5102217787889448E-3</v>
      </c>
      <c r="Q319" s="88">
        <f t="shared" si="35"/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 t="shared" si="32"/>
        <v>44514.961853747678</v>
      </c>
      <c r="F320" s="1">
        <f t="shared" si="33"/>
        <v>44515</v>
      </c>
      <c r="G320" s="1">
        <f t="shared" si="37"/>
        <v>-4.4524164986796677E-3</v>
      </c>
      <c r="I320" s="1">
        <f>+G320</f>
        <v>-4.4524164986796677E-3</v>
      </c>
      <c r="O320" s="1">
        <f t="shared" ca="1" si="34"/>
        <v>-4.511214925422679E-3</v>
      </c>
      <c r="Q320" s="88">
        <f t="shared" si="35"/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 t="shared" si="32"/>
        <v>44515.96425581917</v>
      </c>
      <c r="F321" s="1">
        <f t="shared" si="33"/>
        <v>44516</v>
      </c>
      <c r="G321" s="1">
        <f t="shared" si="37"/>
        <v>-4.1720476001501083E-3</v>
      </c>
      <c r="I321" s="1">
        <f>+G321</f>
        <v>-4.1720476001501083E-3</v>
      </c>
      <c r="O321" s="1">
        <f t="shared" ca="1" si="34"/>
        <v>-4.5113390687518953E-3</v>
      </c>
      <c r="Q321" s="88">
        <f t="shared" si="35"/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 t="shared" si="32"/>
        <v>44523.969764328678</v>
      </c>
      <c r="F322" s="1">
        <f t="shared" si="33"/>
        <v>44524</v>
      </c>
      <c r="G322" s="1">
        <f t="shared" si="37"/>
        <v>-3.5290964005980641E-3</v>
      </c>
      <c r="H322" s="34"/>
      <c r="J322" s="1">
        <f>+G322</f>
        <v>-3.5290964005980641E-3</v>
      </c>
      <c r="O322" s="1">
        <f t="shared" ca="1" si="34"/>
        <v>-4.5123322153856286E-3</v>
      </c>
      <c r="Q322" s="88">
        <f t="shared" si="35"/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 t="shared" si="32"/>
        <v>44524.967025876736</v>
      </c>
      <c r="F323" s="1">
        <f t="shared" si="33"/>
        <v>44525</v>
      </c>
      <c r="G323" s="1">
        <f t="shared" si="37"/>
        <v>-3.848727501463145E-3</v>
      </c>
      <c r="H323" s="32"/>
      <c r="J323" s="1">
        <f>+G323</f>
        <v>-3.848727501463145E-3</v>
      </c>
      <c r="O323" s="1">
        <f t="shared" ca="1" si="34"/>
        <v>-4.5124563587148449E-3</v>
      </c>
      <c r="Q323" s="88">
        <f t="shared" si="35"/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 t="shared" si="32"/>
        <v>44532.962253339436</v>
      </c>
      <c r="F324" s="1">
        <f t="shared" si="33"/>
        <v>44533</v>
      </c>
      <c r="G324" s="1">
        <f t="shared" si="37"/>
        <v>-4.4057762934244238E-3</v>
      </c>
      <c r="I324" s="1">
        <f>+G324</f>
        <v>-4.4057762934244238E-3</v>
      </c>
      <c r="O324" s="1">
        <f t="shared" ca="1" si="34"/>
        <v>-4.5134495053485791E-3</v>
      </c>
      <c r="Q324" s="88">
        <f t="shared" si="35"/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 t="shared" si="32"/>
        <v>44574.968897412851</v>
      </c>
      <c r="F325" s="1">
        <f t="shared" si="33"/>
        <v>44575</v>
      </c>
      <c r="G325" s="1">
        <f t="shared" si="37"/>
        <v>-3.6302824955782853E-3</v>
      </c>
      <c r="I325" s="1">
        <f>+G325</f>
        <v>-3.6302824955782853E-3</v>
      </c>
      <c r="O325" s="1">
        <f t="shared" ca="1" si="34"/>
        <v>-4.518663525175679E-3</v>
      </c>
      <c r="Q325" s="88">
        <f t="shared" si="35"/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 t="shared" si="32"/>
        <v>44575.962731945299</v>
      </c>
      <c r="F326" s="1">
        <f t="shared" si="33"/>
        <v>44576</v>
      </c>
      <c r="G326" s="1">
        <f t="shared" si="37"/>
        <v>-4.3499135936144739E-3</v>
      </c>
      <c r="I326" s="1">
        <f>+G326</f>
        <v>-4.3499135936144739E-3</v>
      </c>
      <c r="O326" s="1">
        <f t="shared" ca="1" si="34"/>
        <v>-4.5187876685048962E-3</v>
      </c>
      <c r="Q326" s="88">
        <f t="shared" si="35"/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 t="shared" si="32"/>
        <v>44584.967215510696</v>
      </c>
      <c r="F327" s="1">
        <f t="shared" si="33"/>
        <v>44585</v>
      </c>
      <c r="G327" s="1">
        <f t="shared" si="37"/>
        <v>-3.8265934999799356E-3</v>
      </c>
      <c r="I327" s="1">
        <f>+G327</f>
        <v>-3.8265934999799356E-3</v>
      </c>
      <c r="O327" s="1">
        <f t="shared" ca="1" si="34"/>
        <v>-4.5199049584678458E-3</v>
      </c>
      <c r="Q327" s="88">
        <f t="shared" si="35"/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 t="shared" si="32"/>
        <v>44660.968141116755</v>
      </c>
      <c r="F328" s="1">
        <f t="shared" si="33"/>
        <v>44661</v>
      </c>
      <c r="G328" s="1">
        <f t="shared" si="37"/>
        <v>-3.7185570981819183E-3</v>
      </c>
      <c r="H328" s="34"/>
      <c r="J328" s="1">
        <f>+G328</f>
        <v>-3.7185570981819183E-3</v>
      </c>
      <c r="O328" s="1">
        <f t="shared" ca="1" si="34"/>
        <v>-4.5293398514883133E-3</v>
      </c>
      <c r="Q328" s="88">
        <f t="shared" si="35"/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 t="shared" si="32"/>
        <v>44660.969854624585</v>
      </c>
      <c r="F329" s="1">
        <f t="shared" si="33"/>
        <v>44661</v>
      </c>
      <c r="G329" s="1">
        <f t="shared" ref="G329:G360" si="38">+C329-(C$7+F329*C$8)</f>
        <v>-3.5185570959583856E-3</v>
      </c>
      <c r="I329" s="1">
        <f>+G329</f>
        <v>-3.5185570959583856E-3</v>
      </c>
      <c r="O329" s="1">
        <f t="shared" ca="1" si="34"/>
        <v>-4.5293398514883133E-3</v>
      </c>
      <c r="Q329" s="88">
        <f t="shared" si="35"/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 t="shared" si="32"/>
        <v>44661.468485398611</v>
      </c>
      <c r="F330" s="1">
        <f t="shared" si="33"/>
        <v>44661.5</v>
      </c>
      <c r="G330" s="1">
        <f t="shared" si="38"/>
        <v>-3.6783726463909261E-3</v>
      </c>
      <c r="H330" s="34"/>
      <c r="J330" s="1">
        <f>+G330</f>
        <v>-3.6783726463909261E-3</v>
      </c>
      <c r="O330" s="1">
        <f t="shared" ca="1" si="34"/>
        <v>-4.5294019231529219E-3</v>
      </c>
      <c r="Q330" s="88">
        <f t="shared" si="35"/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 t="shared" si="32"/>
        <v>44661.966259418688</v>
      </c>
      <c r="F331" s="1">
        <f t="shared" si="33"/>
        <v>44662</v>
      </c>
      <c r="G331" s="1">
        <f t="shared" si="38"/>
        <v>-3.9381882015732117E-3</v>
      </c>
      <c r="H331" s="34"/>
      <c r="J331" s="1">
        <f>+G331</f>
        <v>-3.9381882015732117E-3</v>
      </c>
      <c r="O331" s="1">
        <f t="shared" ca="1" si="34"/>
        <v>-4.5294639948175296E-3</v>
      </c>
      <c r="Q331" s="88">
        <f t="shared" si="35"/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 t="shared" si="32"/>
        <v>44669.948635572728</v>
      </c>
      <c r="F332" s="1">
        <f t="shared" si="33"/>
        <v>44670</v>
      </c>
      <c r="G332" s="1">
        <f t="shared" si="38"/>
        <v>-5.9952370065730065E-3</v>
      </c>
      <c r="I332" s="1">
        <f>+G332</f>
        <v>-5.9952370065730065E-3</v>
      </c>
      <c r="O332" s="1">
        <f t="shared" ca="1" si="34"/>
        <v>-4.5304571414512638E-3</v>
      </c>
      <c r="Q332" s="88">
        <f t="shared" si="35"/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 t="shared" si="32"/>
        <v>44677.959284605742</v>
      </c>
      <c r="F333" s="1">
        <f t="shared" si="33"/>
        <v>44678</v>
      </c>
      <c r="G333" s="1">
        <f t="shared" si="38"/>
        <v>-4.7522858003503643E-3</v>
      </c>
      <c r="I333" s="1">
        <f>+G333</f>
        <v>-4.7522858003503643E-3</v>
      </c>
      <c r="O333" s="1">
        <f t="shared" ca="1" si="34"/>
        <v>-4.5314502880849971E-3</v>
      </c>
      <c r="Q333" s="88">
        <f t="shared" si="35"/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 t="shared" si="32"/>
        <v>44686.967195186749</v>
      </c>
      <c r="F334" s="1">
        <f t="shared" si="33"/>
        <v>44687</v>
      </c>
      <c r="G334" s="1">
        <f t="shared" si="38"/>
        <v>-3.8289657022687607E-3</v>
      </c>
      <c r="H334" s="34"/>
      <c r="J334" s="1">
        <f>+G334</f>
        <v>-3.8289657022687607E-3</v>
      </c>
      <c r="O334" s="1">
        <f t="shared" ca="1" si="34"/>
        <v>-4.5325675780479467E-3</v>
      </c>
      <c r="Q334" s="88">
        <f t="shared" si="35"/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 t="shared" si="32"/>
        <v>44695.968251736544</v>
      </c>
      <c r="F335" s="1">
        <f t="shared" si="33"/>
        <v>44696</v>
      </c>
      <c r="G335" s="1">
        <f t="shared" si="38"/>
        <v>-3.7056455985293724E-3</v>
      </c>
      <c r="H335" s="34"/>
      <c r="J335" s="1">
        <f>+G335</f>
        <v>-3.7056455985293724E-3</v>
      </c>
      <c r="O335" s="1">
        <f t="shared" ca="1" si="34"/>
        <v>-4.5336848680108972E-3</v>
      </c>
      <c r="Q335" s="88">
        <f t="shared" si="35"/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 t="shared" si="32"/>
        <v>44695.968251736544</v>
      </c>
      <c r="F336" s="1">
        <f t="shared" si="33"/>
        <v>44696</v>
      </c>
      <c r="G336" s="1">
        <f t="shared" si="38"/>
        <v>-3.7056455985293724E-3</v>
      </c>
      <c r="H336" s="34"/>
      <c r="J336" s="1">
        <f>+G336</f>
        <v>-3.7056455985293724E-3</v>
      </c>
      <c r="O336" s="1">
        <f t="shared" ca="1" si="34"/>
        <v>-4.5336848680108972E-3</v>
      </c>
      <c r="Q336" s="88">
        <f t="shared" si="35"/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 t="shared" si="32"/>
        <v>44703.966906214788</v>
      </c>
      <c r="F337" s="1">
        <f t="shared" si="33"/>
        <v>44704</v>
      </c>
      <c r="G337" s="1">
        <f t="shared" si="38"/>
        <v>-3.8626944005955011E-3</v>
      </c>
      <c r="H337" s="34"/>
      <c r="J337" s="1">
        <f>+G337</f>
        <v>-3.8626944005955011E-3</v>
      </c>
      <c r="O337" s="1">
        <f t="shared" ca="1" si="34"/>
        <v>-4.5346780146446304E-3</v>
      </c>
      <c r="Q337" s="88">
        <f t="shared" si="35"/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 t="shared" si="32"/>
        <v>44703.966906214788</v>
      </c>
      <c r="F338" s="1">
        <f t="shared" si="33"/>
        <v>44704</v>
      </c>
      <c r="G338" s="1">
        <f t="shared" si="38"/>
        <v>-3.8626944005955011E-3</v>
      </c>
      <c r="H338" s="34"/>
      <c r="J338" s="1">
        <f>+G338</f>
        <v>-3.8626944005955011E-3</v>
      </c>
      <c r="O338" s="1">
        <f t="shared" ca="1" si="34"/>
        <v>-4.5346780146446304E-3</v>
      </c>
      <c r="Q338" s="88">
        <f t="shared" si="35"/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 t="shared" si="32"/>
        <v>44703.970333230449</v>
      </c>
      <c r="F339" s="1">
        <f t="shared" si="33"/>
        <v>44704</v>
      </c>
      <c r="G339" s="1">
        <f t="shared" si="38"/>
        <v>-3.4626943961484358E-3</v>
      </c>
      <c r="I339" s="1">
        <f>+G339</f>
        <v>-3.4626943961484358E-3</v>
      </c>
      <c r="O339" s="1">
        <f t="shared" ca="1" si="34"/>
        <v>-4.5346780146446304E-3</v>
      </c>
      <c r="Q339" s="88">
        <f t="shared" si="35"/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 t="shared" si="32"/>
        <v>44704.964167762839</v>
      </c>
      <c r="F340" s="1">
        <f t="shared" si="33"/>
        <v>44705</v>
      </c>
      <c r="G340" s="1">
        <f t="shared" si="38"/>
        <v>-4.182325501460582E-3</v>
      </c>
      <c r="I340" s="1">
        <f>+G340</f>
        <v>-4.182325501460582E-3</v>
      </c>
      <c r="O340" s="1">
        <f t="shared" ca="1" si="34"/>
        <v>-4.5348021579738468E-3</v>
      </c>
      <c r="Q340" s="88">
        <f t="shared" si="35"/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 t="shared" ref="E341:E404" si="39">+(C341-C$7)/C$8</f>
        <v>44712.966249256744</v>
      </c>
      <c r="F341" s="1">
        <f t="shared" ref="F341:F404" si="40">ROUND(2*E341,0)/2</f>
        <v>44713</v>
      </c>
      <c r="G341" s="1">
        <f t="shared" si="38"/>
        <v>-3.9393742990796454E-3</v>
      </c>
      <c r="I341" s="1">
        <f>+G341</f>
        <v>-3.9393742990796454E-3</v>
      </c>
      <c r="O341" s="1">
        <f t="shared" ref="O341:O404" ca="1" si="41">+C$11+C$12*F341</f>
        <v>-4.5357953046075801E-3</v>
      </c>
      <c r="Q341" s="88">
        <f t="shared" ref="Q341:Q404" si="42"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 t="shared" si="39"/>
        <v>44720.959763211613</v>
      </c>
      <c r="F342" s="1">
        <f t="shared" si="40"/>
        <v>44721</v>
      </c>
      <c r="G342" s="1">
        <f t="shared" si="38"/>
        <v>-4.6964231005404145E-3</v>
      </c>
      <c r="I342" s="1">
        <f>+G342</f>
        <v>-4.6964231005404145E-3</v>
      </c>
      <c r="O342" s="1">
        <f t="shared" ca="1" si="41"/>
        <v>-4.5367884512413142E-3</v>
      </c>
      <c r="Q342" s="88">
        <f t="shared" si="42"/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 t="shared" si="39"/>
        <v>44721.962165283105</v>
      </c>
      <c r="F343" s="1">
        <f t="shared" si="40"/>
        <v>44722</v>
      </c>
      <c r="G343" s="1">
        <f t="shared" si="38"/>
        <v>-4.4160542020108551E-3</v>
      </c>
      <c r="I343" s="1">
        <f>+G343</f>
        <v>-4.4160542020108551E-3</v>
      </c>
      <c r="O343" s="1">
        <f t="shared" ca="1" si="41"/>
        <v>-4.5369125945705305E-3</v>
      </c>
      <c r="Q343" s="88">
        <f t="shared" si="42"/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 t="shared" si="39"/>
        <v>44721.967305806538</v>
      </c>
      <c r="F344" s="1">
        <f t="shared" si="40"/>
        <v>44722</v>
      </c>
      <c r="G344" s="1">
        <f t="shared" si="38"/>
        <v>-3.8160542026162148E-3</v>
      </c>
      <c r="H344" s="34"/>
      <c r="J344" s="1">
        <f>+G344</f>
        <v>-3.8160542026162148E-3</v>
      </c>
      <c r="O344" s="1">
        <f t="shared" ca="1" si="41"/>
        <v>-4.5369125945705305E-3</v>
      </c>
      <c r="Q344" s="88">
        <f t="shared" si="42"/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 t="shared" si="39"/>
        <v>44737.957760731813</v>
      </c>
      <c r="F345" s="1">
        <f t="shared" si="40"/>
        <v>44738</v>
      </c>
      <c r="G345" s="1">
        <f t="shared" si="38"/>
        <v>-4.9301518010906875E-3</v>
      </c>
      <c r="I345" s="1">
        <f>+G345</f>
        <v>-4.9301518010906875E-3</v>
      </c>
      <c r="O345" s="1">
        <f t="shared" ca="1" si="41"/>
        <v>-4.5388988878379971E-3</v>
      </c>
      <c r="Q345" s="88">
        <f t="shared" si="42"/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 t="shared" si="39"/>
        <v>44738.960162803305</v>
      </c>
      <c r="F346" s="1">
        <f t="shared" si="40"/>
        <v>44739</v>
      </c>
      <c r="G346" s="1">
        <f t="shared" si="38"/>
        <v>-4.6497829025611281E-3</v>
      </c>
      <c r="I346" s="1">
        <f>+G346</f>
        <v>-4.6497829025611281E-3</v>
      </c>
      <c r="O346" s="1">
        <f t="shared" ca="1" si="41"/>
        <v>-4.5390230311672143E-3</v>
      </c>
      <c r="Q346" s="88">
        <f t="shared" si="42"/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 t="shared" si="39"/>
        <v>44746.96224429721</v>
      </c>
      <c r="F347" s="1">
        <f t="shared" si="40"/>
        <v>44747</v>
      </c>
      <c r="G347" s="1">
        <f t="shared" si="38"/>
        <v>-4.4068317001801915E-3</v>
      </c>
      <c r="I347" s="1">
        <f>+G347</f>
        <v>-4.4068317001801915E-3</v>
      </c>
      <c r="O347" s="1">
        <f t="shared" ca="1" si="41"/>
        <v>-4.5400161778009476E-3</v>
      </c>
      <c r="Q347" s="88">
        <f t="shared" si="42"/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 t="shared" si="39"/>
        <v>44746.966528066769</v>
      </c>
      <c r="F348" s="1">
        <f t="shared" si="40"/>
        <v>44747</v>
      </c>
      <c r="G348" s="1">
        <f t="shared" si="38"/>
        <v>-3.9068316982593387E-3</v>
      </c>
      <c r="H348" s="34"/>
      <c r="J348" s="1">
        <f>+G348</f>
        <v>-3.9068316982593387E-3</v>
      </c>
      <c r="O348" s="1">
        <f t="shared" ca="1" si="41"/>
        <v>-4.5400161778009476E-3</v>
      </c>
      <c r="Q348" s="88">
        <f t="shared" si="42"/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 t="shared" si="39"/>
        <v>44780.97537441583</v>
      </c>
      <c r="F349" s="1">
        <f t="shared" si="40"/>
        <v>44781</v>
      </c>
      <c r="G349" s="1">
        <f t="shared" si="38"/>
        <v>-2.874289100873284E-3</v>
      </c>
      <c r="I349" s="1">
        <f>+G349</f>
        <v>-2.874289100873284E-3</v>
      </c>
      <c r="O349" s="1">
        <f t="shared" ca="1" si="41"/>
        <v>-4.5442370509943143E-3</v>
      </c>
      <c r="Q349" s="88">
        <f t="shared" si="42"/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 t="shared" si="39"/>
        <v>44815.956636449642</v>
      </c>
      <c r="F350" s="1">
        <f t="shared" si="40"/>
        <v>44816</v>
      </c>
      <c r="G350" s="1">
        <f t="shared" si="38"/>
        <v>-5.0613776038517244E-3</v>
      </c>
      <c r="I350" s="1">
        <f>+G350</f>
        <v>-5.0613776038517244E-3</v>
      </c>
      <c r="O350" s="1">
        <f t="shared" ca="1" si="41"/>
        <v>-4.5485820675168981E-3</v>
      </c>
      <c r="Q350" s="88">
        <f t="shared" si="42"/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 t="shared" si="39"/>
        <v>44917.97889172734</v>
      </c>
      <c r="F351" s="1">
        <f t="shared" si="40"/>
        <v>44918</v>
      </c>
      <c r="G351" s="1">
        <f t="shared" si="38"/>
        <v>-2.4637497990624979E-3</v>
      </c>
      <c r="I351" s="1">
        <f>+G351</f>
        <v>-2.4637497990624979E-3</v>
      </c>
      <c r="O351" s="1">
        <f t="shared" ca="1" si="41"/>
        <v>-4.561244687096999E-3</v>
      </c>
      <c r="Q351" s="88">
        <f t="shared" si="42"/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 t="shared" si="39"/>
        <v>45003.954146321819</v>
      </c>
      <c r="F352" s="1">
        <f t="shared" si="40"/>
        <v>45004</v>
      </c>
      <c r="G352" s="1">
        <f t="shared" si="38"/>
        <v>-5.3520244036917575E-3</v>
      </c>
      <c r="I352" s="1">
        <f>+G352</f>
        <v>-5.3520244036917575E-3</v>
      </c>
      <c r="O352" s="1">
        <f t="shared" ca="1" si="41"/>
        <v>-4.5719210134096333E-3</v>
      </c>
      <c r="Q352" s="88">
        <f t="shared" si="42"/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 t="shared" si="39"/>
        <v>45020.960711381129</v>
      </c>
      <c r="F353" s="1">
        <f t="shared" si="40"/>
        <v>45021</v>
      </c>
      <c r="G353" s="1">
        <f t="shared" si="38"/>
        <v>-4.5857531004003249E-3</v>
      </c>
      <c r="I353" s="1">
        <f>+G353</f>
        <v>-4.5857531004003249E-3</v>
      </c>
      <c r="O353" s="1">
        <f t="shared" ca="1" si="41"/>
        <v>-4.574031450006317E-3</v>
      </c>
      <c r="Q353" s="88">
        <f t="shared" si="42"/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 t="shared" si="39"/>
        <v>46205.962743143049</v>
      </c>
      <c r="F354" s="1">
        <f t="shared" si="40"/>
        <v>46206</v>
      </c>
      <c r="G354" s="1">
        <f t="shared" si="38"/>
        <v>-4.3486065987963229E-3</v>
      </c>
      <c r="H354" s="1">
        <f t="shared" ref="H354:H379" si="43">+G354</f>
        <v>-4.3486065987963229E-3</v>
      </c>
      <c r="O354" s="1">
        <f t="shared" ca="1" si="41"/>
        <v>-4.7211412951280781E-3</v>
      </c>
      <c r="Q354" s="88">
        <f t="shared" si="42"/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 t="shared" si="39"/>
        <v>46308.970265414086</v>
      </c>
      <c r="F355" s="1">
        <f t="shared" si="40"/>
        <v>46309</v>
      </c>
      <c r="G355" s="1">
        <f t="shared" si="38"/>
        <v>-3.4706098958849907E-3</v>
      </c>
      <c r="H355" s="1">
        <f t="shared" si="43"/>
        <v>-3.4706098958849907E-3</v>
      </c>
      <c r="O355" s="1">
        <f t="shared" ca="1" si="41"/>
        <v>-4.7339280580373962E-3</v>
      </c>
      <c r="Q355" s="88">
        <f t="shared" si="42"/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 t="shared" si="39"/>
        <v>46316.972346907998</v>
      </c>
      <c r="F356" s="1">
        <f t="shared" si="40"/>
        <v>46317</v>
      </c>
      <c r="G356" s="1">
        <f t="shared" si="38"/>
        <v>-3.2276587007800117E-3</v>
      </c>
      <c r="H356" s="1">
        <f t="shared" si="43"/>
        <v>-3.2276587007800117E-3</v>
      </c>
      <c r="O356" s="1">
        <f t="shared" ca="1" si="41"/>
        <v>-4.7349212046711294E-3</v>
      </c>
      <c r="Q356" s="88">
        <f t="shared" si="42"/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 t="shared" si="39"/>
        <v>46513.957205267427</v>
      </c>
      <c r="F357" s="1">
        <f t="shared" si="40"/>
        <v>46514</v>
      </c>
      <c r="G357" s="1">
        <f t="shared" si="38"/>
        <v>-4.9949854001170024E-3</v>
      </c>
      <c r="H357" s="1">
        <f t="shared" si="43"/>
        <v>-4.9949854001170024E-3</v>
      </c>
      <c r="O357" s="1">
        <f t="shared" ca="1" si="41"/>
        <v>-4.7593774405268142E-3</v>
      </c>
      <c r="Q357" s="88">
        <f t="shared" si="42"/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 t="shared" si="39"/>
        <v>46539.959686353031</v>
      </c>
      <c r="F358" s="1">
        <f t="shared" si="40"/>
        <v>46540</v>
      </c>
      <c r="G358" s="1">
        <f t="shared" si="38"/>
        <v>-4.7053939997567795E-3</v>
      </c>
      <c r="H358" s="1">
        <f t="shared" si="43"/>
        <v>-4.7053939997567795E-3</v>
      </c>
      <c r="O358" s="1">
        <f t="shared" ca="1" si="41"/>
        <v>-4.7626051670864485E-3</v>
      </c>
      <c r="Q358" s="88">
        <f t="shared" si="42"/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 t="shared" si="39"/>
        <v>46547.961767846937</v>
      </c>
      <c r="F359" s="1">
        <f t="shared" si="40"/>
        <v>46548</v>
      </c>
      <c r="G359" s="1">
        <f t="shared" si="38"/>
        <v>-4.4624428046518005E-3</v>
      </c>
      <c r="H359" s="1">
        <f t="shared" si="43"/>
        <v>-4.4624428046518005E-3</v>
      </c>
      <c r="O359" s="1">
        <f t="shared" ca="1" si="41"/>
        <v>-4.7635983137201817E-3</v>
      </c>
      <c r="Q359" s="88">
        <f t="shared" si="42"/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 t="shared" si="39"/>
        <v>46556.957683873297</v>
      </c>
      <c r="F360" s="1">
        <f t="shared" si="40"/>
        <v>46557</v>
      </c>
      <c r="G360" s="1">
        <f t="shared" si="38"/>
        <v>-4.9391227003070526E-3</v>
      </c>
      <c r="H360" s="1">
        <f t="shared" si="43"/>
        <v>-4.9391227003070526E-3</v>
      </c>
      <c r="O360" s="1">
        <f t="shared" ca="1" si="41"/>
        <v>-4.7647156036831314E-3</v>
      </c>
      <c r="Q360" s="88">
        <f t="shared" si="42"/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 t="shared" si="39"/>
        <v>46565.962167438694</v>
      </c>
      <c r="F361" s="1">
        <f t="shared" si="40"/>
        <v>46566</v>
      </c>
      <c r="G361" s="1">
        <f t="shared" ref="G361:G392" si="44">+C361-(C$7+F361*C$8)</f>
        <v>-4.4158025993965566E-3</v>
      </c>
      <c r="H361" s="1">
        <f t="shared" si="43"/>
        <v>-4.4158025993965566E-3</v>
      </c>
      <c r="O361" s="1">
        <f t="shared" ca="1" si="41"/>
        <v>-4.7658328936460818E-3</v>
      </c>
      <c r="Q361" s="88">
        <f t="shared" si="42"/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 t="shared" si="39"/>
        <v>46607.977379051219</v>
      </c>
      <c r="F362" s="1">
        <f t="shared" si="40"/>
        <v>46608</v>
      </c>
      <c r="G362" s="1">
        <f t="shared" si="44"/>
        <v>-2.6403087977087125E-3</v>
      </c>
      <c r="H362" s="1">
        <f t="shared" si="43"/>
        <v>-2.6403087977087125E-3</v>
      </c>
      <c r="O362" s="1">
        <f t="shared" ca="1" si="41"/>
        <v>-4.7710469134731818E-3</v>
      </c>
      <c r="Q362" s="88">
        <f t="shared" si="42"/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 t="shared" si="39"/>
        <v>46650.969290117981</v>
      </c>
      <c r="F363" s="1">
        <f t="shared" si="40"/>
        <v>46651</v>
      </c>
      <c r="G363" s="1">
        <f t="shared" si="44"/>
        <v>-3.5844461017404683E-3</v>
      </c>
      <c r="H363" s="1">
        <f t="shared" si="43"/>
        <v>-3.5844461017404683E-3</v>
      </c>
      <c r="O363" s="1">
        <f t="shared" ca="1" si="41"/>
        <v>-4.7763850766294989E-3</v>
      </c>
      <c r="Q363" s="88">
        <f t="shared" si="42"/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 t="shared" si="39"/>
        <v>46651.963124650429</v>
      </c>
      <c r="F364" s="1">
        <f t="shared" si="40"/>
        <v>46652</v>
      </c>
      <c r="G364" s="1">
        <f t="shared" si="44"/>
        <v>-4.3040771997766569E-3</v>
      </c>
      <c r="H364" s="1">
        <f t="shared" si="43"/>
        <v>-4.3040771997766569E-3</v>
      </c>
      <c r="O364" s="1">
        <f t="shared" ca="1" si="41"/>
        <v>-4.7765092199587161E-3</v>
      </c>
      <c r="Q364" s="88">
        <f t="shared" si="42"/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 t="shared" si="39"/>
        <v>46658.962804072784</v>
      </c>
      <c r="F365" s="1">
        <f t="shared" si="40"/>
        <v>46659</v>
      </c>
      <c r="G365" s="1">
        <f t="shared" si="44"/>
        <v>-4.3414949032012373E-3</v>
      </c>
      <c r="H365" s="1">
        <f t="shared" si="43"/>
        <v>-4.3414949032012373E-3</v>
      </c>
      <c r="O365" s="1">
        <f t="shared" ca="1" si="41"/>
        <v>-4.7773782232632331E-3</v>
      </c>
      <c r="Q365" s="88">
        <f t="shared" si="42"/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 t="shared" si="39"/>
        <v>46659.965206144334</v>
      </c>
      <c r="F366" s="1">
        <f t="shared" si="40"/>
        <v>46660</v>
      </c>
      <c r="G366" s="1">
        <f t="shared" si="44"/>
        <v>-4.0611259973957203E-3</v>
      </c>
      <c r="H366" s="1">
        <f t="shared" si="43"/>
        <v>-4.0611259973957203E-3</v>
      </c>
      <c r="O366" s="1">
        <f t="shared" ca="1" si="41"/>
        <v>-4.7775023665924494E-3</v>
      </c>
      <c r="Q366" s="88">
        <f t="shared" si="42"/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 t="shared" si="39"/>
        <v>46667.967287638246</v>
      </c>
      <c r="F367" s="1">
        <f t="shared" si="40"/>
        <v>46668</v>
      </c>
      <c r="G367" s="1">
        <f t="shared" si="44"/>
        <v>-3.8181747950147837E-3</v>
      </c>
      <c r="H367" s="1">
        <f t="shared" si="43"/>
        <v>-3.8181747950147837E-3</v>
      </c>
      <c r="O367" s="1">
        <f t="shared" ca="1" si="41"/>
        <v>-4.7784955132261827E-3</v>
      </c>
      <c r="Q367" s="88">
        <f t="shared" si="42"/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 t="shared" si="39"/>
        <v>46668.961122170629</v>
      </c>
      <c r="F368" s="1">
        <f t="shared" si="40"/>
        <v>46669</v>
      </c>
      <c r="G368" s="1">
        <f t="shared" si="44"/>
        <v>-4.53780590032693E-3</v>
      </c>
      <c r="H368" s="1">
        <f t="shared" si="43"/>
        <v>-4.53780590032693E-3</v>
      </c>
      <c r="O368" s="1">
        <f t="shared" ca="1" si="41"/>
        <v>-4.7786196565553999E-3</v>
      </c>
      <c r="Q368" s="88">
        <f t="shared" si="42"/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 t="shared" si="39"/>
        <v>46676.971771203644</v>
      </c>
      <c r="F369" s="1">
        <f t="shared" si="40"/>
        <v>46677</v>
      </c>
      <c r="G369" s="1">
        <f t="shared" si="44"/>
        <v>-3.2948546941042878E-3</v>
      </c>
      <c r="H369" s="1">
        <f t="shared" si="43"/>
        <v>-3.2948546941042878E-3</v>
      </c>
      <c r="O369" s="1">
        <f t="shared" ca="1" si="41"/>
        <v>-4.7796128031891332E-3</v>
      </c>
      <c r="Q369" s="88">
        <f t="shared" si="42"/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 t="shared" si="39"/>
        <v>46693.9612011848</v>
      </c>
      <c r="F370" s="1">
        <f t="shared" si="40"/>
        <v>46694</v>
      </c>
      <c r="G370" s="1">
        <f t="shared" si="44"/>
        <v>-4.5285833984962665E-3</v>
      </c>
      <c r="H370" s="1">
        <f t="shared" si="43"/>
        <v>-4.5285833984962665E-3</v>
      </c>
      <c r="O370" s="1">
        <f t="shared" ca="1" si="41"/>
        <v>-4.7817232397858161E-3</v>
      </c>
      <c r="Q370" s="88">
        <f t="shared" si="42"/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 t="shared" si="39"/>
        <v>46719.972249809507</v>
      </c>
      <c r="F371" s="1">
        <f t="shared" si="40"/>
        <v>46720</v>
      </c>
      <c r="G371" s="1">
        <f t="shared" si="44"/>
        <v>-3.2389919942943379E-3</v>
      </c>
      <c r="H371" s="1">
        <f t="shared" si="43"/>
        <v>-3.2389919942943379E-3</v>
      </c>
      <c r="O371" s="1">
        <f t="shared" ca="1" si="41"/>
        <v>-4.7849509663454503E-3</v>
      </c>
      <c r="Q371" s="88">
        <f t="shared" si="42"/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 t="shared" si="39"/>
        <v>46727.957196225208</v>
      </c>
      <c r="F372" s="1">
        <f t="shared" si="40"/>
        <v>46728</v>
      </c>
      <c r="G372" s="1">
        <f t="shared" si="44"/>
        <v>-4.9960407995968126E-3</v>
      </c>
      <c r="H372" s="1">
        <f t="shared" si="43"/>
        <v>-4.9960407995968126E-3</v>
      </c>
      <c r="O372" s="1">
        <f t="shared" ca="1" si="41"/>
        <v>-4.7859441129791836E-3</v>
      </c>
      <c r="Q372" s="88">
        <f t="shared" si="42"/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 t="shared" si="39"/>
        <v>46728.959598296758</v>
      </c>
      <c r="F373" s="1">
        <f t="shared" si="40"/>
        <v>46729</v>
      </c>
      <c r="G373" s="1">
        <f t="shared" si="44"/>
        <v>-4.7156718937912956E-3</v>
      </c>
      <c r="H373" s="1">
        <f t="shared" si="43"/>
        <v>-4.7156718937912956E-3</v>
      </c>
      <c r="O373" s="1">
        <f t="shared" ca="1" si="41"/>
        <v>-4.7860682563083999E-3</v>
      </c>
      <c r="Q373" s="88">
        <f t="shared" si="42"/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 t="shared" si="39"/>
        <v>46735.959277719114</v>
      </c>
      <c r="F374" s="1">
        <f t="shared" si="40"/>
        <v>46736</v>
      </c>
      <c r="G374" s="1">
        <f t="shared" si="44"/>
        <v>-4.7530896044918336E-3</v>
      </c>
      <c r="H374" s="1">
        <f t="shared" si="43"/>
        <v>-4.7530896044918336E-3</v>
      </c>
      <c r="O374" s="1">
        <f t="shared" ca="1" si="41"/>
        <v>-4.7869372596129169E-3</v>
      </c>
      <c r="Q374" s="88">
        <f t="shared" si="42"/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 t="shared" si="39"/>
        <v>46736.961679790671</v>
      </c>
      <c r="F375" s="1">
        <f t="shared" si="40"/>
        <v>46737</v>
      </c>
      <c r="G375" s="1">
        <f t="shared" si="44"/>
        <v>-4.4727206986863166E-3</v>
      </c>
      <c r="H375" s="1">
        <f t="shared" si="43"/>
        <v>-4.4727206986863166E-3</v>
      </c>
      <c r="O375" s="1">
        <f t="shared" ca="1" si="41"/>
        <v>-4.7870614029421332E-3</v>
      </c>
      <c r="Q375" s="88">
        <f t="shared" si="42"/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 t="shared" si="39"/>
        <v>46822.96263700234</v>
      </c>
      <c r="F376" s="1">
        <f t="shared" si="40"/>
        <v>46823</v>
      </c>
      <c r="G376" s="1">
        <f t="shared" si="44"/>
        <v>-4.3609953063423745E-3</v>
      </c>
      <c r="H376" s="1">
        <f t="shared" si="43"/>
        <v>-4.3609953063423745E-3</v>
      </c>
      <c r="O376" s="1">
        <f t="shared" ca="1" si="41"/>
        <v>-4.7977377292547675E-3</v>
      </c>
      <c r="Q376" s="88">
        <f t="shared" si="42"/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 t="shared" si="39"/>
        <v>46838.949664912012</v>
      </c>
      <c r="F377" s="1">
        <f t="shared" si="40"/>
        <v>46839</v>
      </c>
      <c r="G377" s="1">
        <f t="shared" si="44"/>
        <v>-5.875092901987955E-3</v>
      </c>
      <c r="H377" s="1">
        <f t="shared" si="43"/>
        <v>-5.875092901987955E-3</v>
      </c>
      <c r="O377" s="1">
        <f t="shared" ca="1" si="41"/>
        <v>-4.7997240225222341E-3</v>
      </c>
      <c r="Q377" s="88">
        <f t="shared" si="42"/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 t="shared" si="39"/>
        <v>46839.960634522606</v>
      </c>
      <c r="F378" s="1">
        <f t="shared" si="40"/>
        <v>46840</v>
      </c>
      <c r="G378" s="1">
        <f t="shared" si="44"/>
        <v>-4.59472399961669E-3</v>
      </c>
      <c r="H378" s="1">
        <f t="shared" si="43"/>
        <v>-4.59472399961669E-3</v>
      </c>
      <c r="O378" s="1">
        <f t="shared" ca="1" si="41"/>
        <v>-4.7998481658514513E-3</v>
      </c>
      <c r="Q378" s="88">
        <f t="shared" si="42"/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 t="shared" si="39"/>
        <v>46855.964797510424</v>
      </c>
      <c r="F379" s="1">
        <f t="shared" si="40"/>
        <v>46856</v>
      </c>
      <c r="G379" s="1">
        <f t="shared" si="44"/>
        <v>-4.1088215948548168E-3</v>
      </c>
      <c r="H379" s="1">
        <f t="shared" si="43"/>
        <v>-4.1088215948548168E-3</v>
      </c>
      <c r="O379" s="1">
        <f t="shared" ca="1" si="41"/>
        <v>-4.8018344591189178E-3</v>
      </c>
      <c r="Q379" s="88">
        <f t="shared" si="42"/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 t="shared" si="39"/>
        <v>46856.658768175294</v>
      </c>
      <c r="F380" s="1">
        <f t="shared" si="40"/>
        <v>46856.5</v>
      </c>
      <c r="O380" s="1">
        <f t="shared" ca="1" si="41"/>
        <v>-4.8018965307835264E-3</v>
      </c>
      <c r="Q380" s="88">
        <f t="shared" si="42"/>
        <v>36181.148000000001</v>
      </c>
      <c r="U380" s="1">
        <f>+C380-(C$7+F380*C$8)</f>
        <v>1.8531362853536848E-2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 t="shared" si="39"/>
        <v>46864.969281075821</v>
      </c>
      <c r="F381" s="1">
        <f t="shared" si="40"/>
        <v>46865</v>
      </c>
      <c r="G381" s="1">
        <f t="shared" ref="G381:G412" si="45">+C381-(C$7+F381*C$8)</f>
        <v>-3.5855015012202784E-3</v>
      </c>
      <c r="H381" s="1">
        <f t="shared" ref="H381:H391" si="46">+G381</f>
        <v>-3.5855015012202784E-3</v>
      </c>
      <c r="O381" s="1">
        <f t="shared" ca="1" si="41"/>
        <v>-4.8029517490818683E-3</v>
      </c>
      <c r="Q381" s="88">
        <f t="shared" si="42"/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 t="shared" si="39"/>
        <v>46882.961113128476</v>
      </c>
      <c r="F382" s="1">
        <f t="shared" si="40"/>
        <v>46883</v>
      </c>
      <c r="G382" s="1">
        <f t="shared" si="45"/>
        <v>-4.5388612998067401E-3</v>
      </c>
      <c r="H382" s="1">
        <f t="shared" si="46"/>
        <v>-4.5388612998067401E-3</v>
      </c>
      <c r="O382" s="1">
        <f t="shared" ca="1" si="41"/>
        <v>-4.8051863290077684E-3</v>
      </c>
      <c r="Q382" s="88">
        <f t="shared" si="42"/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 t="shared" si="39"/>
        <v>46889.96079255089</v>
      </c>
      <c r="F383" s="1">
        <f t="shared" si="40"/>
        <v>46890</v>
      </c>
      <c r="G383" s="1">
        <f t="shared" si="45"/>
        <v>-4.5762789959553629E-3</v>
      </c>
      <c r="H383" s="1">
        <f t="shared" si="46"/>
        <v>-4.5762789959553629E-3</v>
      </c>
      <c r="O383" s="1">
        <f t="shared" ca="1" si="41"/>
        <v>-4.8060553323122854E-3</v>
      </c>
      <c r="Q383" s="88">
        <f t="shared" si="42"/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 t="shared" si="39"/>
        <v>46890.963194622382</v>
      </c>
      <c r="F384" s="1">
        <f t="shared" si="40"/>
        <v>46891</v>
      </c>
      <c r="G384" s="1">
        <f t="shared" si="45"/>
        <v>-4.2959100974258035E-3</v>
      </c>
      <c r="H384" s="1">
        <f t="shared" si="46"/>
        <v>-4.2959100974258035E-3</v>
      </c>
      <c r="O384" s="1">
        <f t="shared" ca="1" si="41"/>
        <v>-4.8061794756415017E-3</v>
      </c>
      <c r="Q384" s="88">
        <f t="shared" si="42"/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 t="shared" si="39"/>
        <v>46950.961670748453</v>
      </c>
      <c r="F385" s="1">
        <f t="shared" si="40"/>
        <v>46951</v>
      </c>
      <c r="G385" s="1">
        <f t="shared" si="45"/>
        <v>-4.4737760981661268E-3</v>
      </c>
      <c r="H385" s="1">
        <f t="shared" si="46"/>
        <v>-4.4737760981661268E-3</v>
      </c>
      <c r="O385" s="1">
        <f t="shared" ca="1" si="41"/>
        <v>-4.8136280753945026E-3</v>
      </c>
      <c r="Q385" s="88">
        <f t="shared" si="42"/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 t="shared" si="39"/>
        <v>47043.962307382601</v>
      </c>
      <c r="F386" s="1">
        <f t="shared" si="40"/>
        <v>47044</v>
      </c>
      <c r="G386" s="1">
        <f t="shared" si="45"/>
        <v>-4.3994684019708075E-3</v>
      </c>
      <c r="H386" s="1">
        <f t="shared" si="46"/>
        <v>-4.3994684019708075E-3</v>
      </c>
      <c r="O386" s="1">
        <f t="shared" ca="1" si="41"/>
        <v>-4.825173405011653E-3</v>
      </c>
      <c r="Q386" s="88">
        <f t="shared" si="42"/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 t="shared" si="39"/>
        <v>47172.955175661096</v>
      </c>
      <c r="F387" s="1">
        <f t="shared" si="40"/>
        <v>47173</v>
      </c>
      <c r="G387" s="1">
        <f t="shared" si="45"/>
        <v>-5.2318802991067059E-3</v>
      </c>
      <c r="H387" s="1">
        <f t="shared" si="46"/>
        <v>-5.2318802991067059E-3</v>
      </c>
      <c r="O387" s="1">
        <f t="shared" ca="1" si="41"/>
        <v>-4.8411878944806044E-3</v>
      </c>
      <c r="Q387" s="88">
        <f t="shared" si="42"/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 t="shared" si="39"/>
        <v>47173.957577732588</v>
      </c>
      <c r="F388" s="1">
        <f t="shared" si="40"/>
        <v>47174</v>
      </c>
      <c r="G388" s="1">
        <f t="shared" si="45"/>
        <v>-4.9515114005771466E-3</v>
      </c>
      <c r="H388" s="1">
        <f t="shared" si="46"/>
        <v>-4.9515114005771466E-3</v>
      </c>
      <c r="O388" s="1">
        <f t="shared" ca="1" si="41"/>
        <v>-4.8413120378098208E-3</v>
      </c>
      <c r="Q388" s="88">
        <f t="shared" si="42"/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 t="shared" si="39"/>
        <v>47181.959659226493</v>
      </c>
      <c r="F389" s="1">
        <f t="shared" si="40"/>
        <v>47182</v>
      </c>
      <c r="G389" s="1">
        <f t="shared" si="45"/>
        <v>-4.70856019819621E-3</v>
      </c>
      <c r="H389" s="1">
        <f t="shared" si="46"/>
        <v>-4.70856019819621E-3</v>
      </c>
      <c r="O389" s="1">
        <f t="shared" ca="1" si="41"/>
        <v>-4.8423051844435541E-3</v>
      </c>
      <c r="Q389" s="88">
        <f t="shared" si="42"/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 t="shared" si="39"/>
        <v>47265.964379834288</v>
      </c>
      <c r="F390" s="1">
        <f t="shared" si="40"/>
        <v>47266</v>
      </c>
      <c r="G390" s="1">
        <f t="shared" si="45"/>
        <v>-4.157572599069681E-3</v>
      </c>
      <c r="H390" s="1">
        <f t="shared" si="46"/>
        <v>-4.157572599069681E-3</v>
      </c>
      <c r="O390" s="1">
        <f t="shared" ca="1" si="41"/>
        <v>-4.8527332240977557E-3</v>
      </c>
      <c r="Q390" s="88">
        <f t="shared" si="42"/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 t="shared" si="39"/>
        <v>47291.958293380849</v>
      </c>
      <c r="F391" s="1">
        <f t="shared" si="40"/>
        <v>47292</v>
      </c>
      <c r="G391" s="1">
        <f t="shared" si="45"/>
        <v>-4.8679812025511637E-3</v>
      </c>
      <c r="H391" s="1">
        <f t="shared" si="46"/>
        <v>-4.8679812025511637E-3</v>
      </c>
      <c r="O391" s="1">
        <f t="shared" ca="1" si="41"/>
        <v>-4.8559609506573891E-3</v>
      </c>
      <c r="Q391" s="88">
        <f t="shared" si="42"/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 t="shared" si="39"/>
        <v>47291.977141966832</v>
      </c>
      <c r="F392" s="1">
        <f t="shared" si="40"/>
        <v>47292</v>
      </c>
      <c r="G392" s="1">
        <f t="shared" si="45"/>
        <v>-2.6679811999201775E-3</v>
      </c>
      <c r="H392" s="34"/>
      <c r="J392" s="1">
        <f>+G392</f>
        <v>-2.6679811999201775E-3</v>
      </c>
      <c r="O392" s="1">
        <f t="shared" ca="1" si="41"/>
        <v>-4.8559609506573891E-3</v>
      </c>
      <c r="Q392" s="88">
        <f t="shared" si="42"/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 t="shared" si="39"/>
        <v>47293.971665062934</v>
      </c>
      <c r="F393" s="1">
        <f t="shared" si="40"/>
        <v>47294</v>
      </c>
      <c r="G393" s="1">
        <f t="shared" si="45"/>
        <v>-3.3072434016503394E-3</v>
      </c>
      <c r="H393" s="1">
        <f t="shared" ref="H393:H411" si="47">+G393</f>
        <v>-3.3072434016503394E-3</v>
      </c>
      <c r="O393" s="1">
        <f t="shared" ca="1" si="41"/>
        <v>-4.8562092373158226E-3</v>
      </c>
      <c r="Q393" s="88">
        <f t="shared" si="42"/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 t="shared" si="39"/>
        <v>47299.960374874754</v>
      </c>
      <c r="F394" s="1">
        <f t="shared" si="40"/>
        <v>47300</v>
      </c>
      <c r="G394" s="1">
        <f t="shared" si="45"/>
        <v>-4.6250300001702271E-3</v>
      </c>
      <c r="H394" s="1">
        <f t="shared" si="47"/>
        <v>-4.6250300001702271E-3</v>
      </c>
      <c r="O394" s="1">
        <f t="shared" ca="1" si="41"/>
        <v>-4.8569540972911223E-3</v>
      </c>
      <c r="Q394" s="88">
        <f t="shared" si="42"/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 t="shared" si="39"/>
        <v>47300.954209407202</v>
      </c>
      <c r="F395" s="1">
        <f t="shared" si="40"/>
        <v>47301</v>
      </c>
      <c r="G395" s="1">
        <f t="shared" si="45"/>
        <v>-5.3446610982064158E-3</v>
      </c>
      <c r="H395" s="1">
        <f t="shared" si="47"/>
        <v>-5.3446610982064158E-3</v>
      </c>
      <c r="O395" s="1">
        <f t="shared" ca="1" si="41"/>
        <v>-4.8570782406203387E-3</v>
      </c>
      <c r="Q395" s="88">
        <f t="shared" si="42"/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 t="shared" si="39"/>
        <v>47301.956611478694</v>
      </c>
      <c r="F396" s="1">
        <f t="shared" si="40"/>
        <v>47302</v>
      </c>
      <c r="G396" s="1">
        <f t="shared" si="45"/>
        <v>-5.0642921996768564E-3</v>
      </c>
      <c r="H396" s="1">
        <f t="shared" si="47"/>
        <v>-5.0642921996768564E-3</v>
      </c>
      <c r="O396" s="1">
        <f t="shared" ca="1" si="41"/>
        <v>-4.8572023839495559E-3</v>
      </c>
      <c r="Q396" s="88">
        <f t="shared" si="42"/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 t="shared" si="39"/>
        <v>47309.950125433497</v>
      </c>
      <c r="F397" s="1">
        <f t="shared" si="40"/>
        <v>47310</v>
      </c>
      <c r="G397" s="1">
        <f t="shared" si="45"/>
        <v>-5.8213410011376254E-3</v>
      </c>
      <c r="H397" s="1">
        <f t="shared" si="47"/>
        <v>-5.8213410011376254E-3</v>
      </c>
      <c r="O397" s="1">
        <f t="shared" ca="1" si="41"/>
        <v>-4.8581955305832892E-3</v>
      </c>
      <c r="Q397" s="88">
        <f t="shared" si="42"/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 t="shared" si="39"/>
        <v>47335.969741597313</v>
      </c>
      <c r="F398" s="1">
        <f t="shared" si="40"/>
        <v>47336</v>
      </c>
      <c r="G398" s="1">
        <f t="shared" si="45"/>
        <v>-3.5317496003699489E-3</v>
      </c>
      <c r="H398" s="1">
        <f t="shared" si="47"/>
        <v>-3.5317496003699489E-3</v>
      </c>
      <c r="O398" s="1">
        <f t="shared" ca="1" si="41"/>
        <v>-4.8614232571429225E-3</v>
      </c>
      <c r="Q398" s="88">
        <f t="shared" si="42"/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 t="shared" si="39"/>
        <v>47387.957568690428</v>
      </c>
      <c r="F399" s="1">
        <f t="shared" si="40"/>
        <v>47388</v>
      </c>
      <c r="G399" s="1">
        <f t="shared" si="45"/>
        <v>-4.9525668000569567E-3</v>
      </c>
      <c r="H399" s="1">
        <f t="shared" si="47"/>
        <v>-4.9525668000569567E-3</v>
      </c>
      <c r="O399" s="1">
        <f t="shared" ca="1" si="41"/>
        <v>-4.8678787102621902E-3</v>
      </c>
      <c r="Q399" s="88">
        <f t="shared" si="42"/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 t="shared" si="39"/>
        <v>47394.965815651893</v>
      </c>
      <c r="F400" s="1">
        <f t="shared" si="40"/>
        <v>47395</v>
      </c>
      <c r="G400" s="1">
        <f t="shared" si="45"/>
        <v>-3.9899844996398315E-3</v>
      </c>
      <c r="H400" s="1">
        <f t="shared" si="47"/>
        <v>-3.9899844996398315E-3</v>
      </c>
      <c r="O400" s="1">
        <f t="shared" ca="1" si="41"/>
        <v>-4.8687477135667062E-3</v>
      </c>
      <c r="Q400" s="88">
        <f t="shared" si="42"/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 t="shared" si="39"/>
        <v>47395.959650184341</v>
      </c>
      <c r="F401" s="1">
        <f t="shared" si="40"/>
        <v>47396</v>
      </c>
      <c r="G401" s="1">
        <f t="shared" si="45"/>
        <v>-4.7096155976760201E-3</v>
      </c>
      <c r="H401" s="1">
        <f t="shared" si="47"/>
        <v>-4.7096155976760201E-3</v>
      </c>
      <c r="O401" s="1">
        <f t="shared" ca="1" si="41"/>
        <v>-4.8688718568959235E-3</v>
      </c>
      <c r="Q401" s="88">
        <f t="shared" si="42"/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 t="shared" si="39"/>
        <v>47496.962368312335</v>
      </c>
      <c r="F402" s="1">
        <f t="shared" si="40"/>
        <v>47497</v>
      </c>
      <c r="G402" s="1">
        <f t="shared" si="45"/>
        <v>-4.3923566990997642E-3</v>
      </c>
      <c r="H402" s="1">
        <f t="shared" si="47"/>
        <v>-4.3923566990997642E-3</v>
      </c>
      <c r="O402" s="1">
        <f t="shared" ca="1" si="41"/>
        <v>-4.8814103331468071E-3</v>
      </c>
      <c r="Q402" s="88">
        <f t="shared" si="42"/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 t="shared" si="39"/>
        <v>47497.956202844784</v>
      </c>
      <c r="F403" s="1">
        <f t="shared" si="40"/>
        <v>47498</v>
      </c>
      <c r="G403" s="1">
        <f t="shared" si="45"/>
        <v>-5.1119877971359529E-3</v>
      </c>
      <c r="H403" s="1">
        <f t="shared" si="47"/>
        <v>-5.1119877971359529E-3</v>
      </c>
      <c r="O403" s="1">
        <f t="shared" ca="1" si="41"/>
        <v>-4.8815344764760243E-3</v>
      </c>
      <c r="Q403" s="88">
        <f t="shared" si="42"/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 t="shared" si="39"/>
        <v>47531.960765424294</v>
      </c>
      <c r="F404" s="1">
        <f t="shared" si="40"/>
        <v>47532</v>
      </c>
      <c r="G404" s="1">
        <f t="shared" si="45"/>
        <v>-4.579445201670751E-3</v>
      </c>
      <c r="H404" s="1">
        <f t="shared" si="47"/>
        <v>-4.579445201670751E-3</v>
      </c>
      <c r="O404" s="1">
        <f t="shared" ca="1" si="41"/>
        <v>-4.885755349669391E-3</v>
      </c>
      <c r="Q404" s="88">
        <f t="shared" si="42"/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 t="shared" ref="E405:E468" si="48">+(C405-C$7)/C$8</f>
        <v>47532.963167495851</v>
      </c>
      <c r="F405" s="1">
        <f t="shared" ref="F405:F468" si="49">ROUND(2*E405,0)/2</f>
        <v>47533</v>
      </c>
      <c r="G405" s="1">
        <f t="shared" si="45"/>
        <v>-4.299076295865234E-3</v>
      </c>
      <c r="H405" s="1">
        <f t="shared" si="47"/>
        <v>-4.299076295865234E-3</v>
      </c>
      <c r="O405" s="1">
        <f t="shared" ref="O405:O468" ca="1" si="50">+C$11+C$12*F405</f>
        <v>-4.8858794929986082E-3</v>
      </c>
      <c r="Q405" s="88">
        <f t="shared" ref="Q405:Q468" si="51"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 t="shared" si="48"/>
        <v>47600.946590037674</v>
      </c>
      <c r="F406" s="1">
        <f t="shared" si="49"/>
        <v>47601</v>
      </c>
      <c r="G406" s="1">
        <f t="shared" si="45"/>
        <v>-6.2339911019080319E-3</v>
      </c>
      <c r="H406" s="1">
        <f t="shared" si="47"/>
        <v>-6.2339911019080319E-3</v>
      </c>
      <c r="O406" s="1">
        <f t="shared" ca="1" si="50"/>
        <v>-4.8943212393853415E-3</v>
      </c>
      <c r="Q406" s="88">
        <f t="shared" si="51"/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 t="shared" si="48"/>
        <v>47617.961722636028</v>
      </c>
      <c r="F407" s="1">
        <f t="shared" si="49"/>
        <v>47618</v>
      </c>
      <c r="G407" s="1">
        <f t="shared" si="45"/>
        <v>-4.4677198020508513E-3</v>
      </c>
      <c r="H407" s="1">
        <f t="shared" si="47"/>
        <v>-4.4677198020508513E-3</v>
      </c>
      <c r="O407" s="1">
        <f t="shared" ca="1" si="50"/>
        <v>-4.8964316759820253E-3</v>
      </c>
      <c r="Q407" s="88">
        <f t="shared" si="51"/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 t="shared" si="48"/>
        <v>47642.953234111097</v>
      </c>
      <c r="F408" s="1">
        <f t="shared" si="49"/>
        <v>47643</v>
      </c>
      <c r="G408" s="1">
        <f t="shared" si="45"/>
        <v>-5.4584973040618934E-3</v>
      </c>
      <c r="H408" s="1">
        <f t="shared" si="47"/>
        <v>-5.4584973040618934E-3</v>
      </c>
      <c r="O408" s="1">
        <f t="shared" ca="1" si="50"/>
        <v>-4.8995352592124423E-3</v>
      </c>
      <c r="Q408" s="88">
        <f t="shared" si="51"/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 t="shared" si="48"/>
        <v>47667.95331312521</v>
      </c>
      <c r="F409" s="1">
        <f t="shared" si="49"/>
        <v>47668</v>
      </c>
      <c r="G409" s="1">
        <f t="shared" si="45"/>
        <v>-5.4492748022312298E-3</v>
      </c>
      <c r="H409" s="1">
        <f t="shared" si="47"/>
        <v>-5.4492748022312298E-3</v>
      </c>
      <c r="O409" s="1">
        <f t="shared" ca="1" si="50"/>
        <v>-4.9026388424428594E-3</v>
      </c>
      <c r="Q409" s="88">
        <f t="shared" si="51"/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 t="shared" si="48"/>
        <v>47668.947147657658</v>
      </c>
      <c r="F410" s="1">
        <f t="shared" si="49"/>
        <v>47669</v>
      </c>
      <c r="G410" s="1">
        <f t="shared" si="45"/>
        <v>-6.1689059002674185E-3</v>
      </c>
      <c r="H410" s="1">
        <f t="shared" si="47"/>
        <v>-6.1689059002674185E-3</v>
      </c>
      <c r="O410" s="1">
        <f t="shared" ca="1" si="50"/>
        <v>-4.9027629857720757E-3</v>
      </c>
      <c r="Q410" s="88">
        <f t="shared" si="51"/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 t="shared" si="48"/>
        <v>47719.958275296471</v>
      </c>
      <c r="F411" s="1">
        <f t="shared" si="49"/>
        <v>47720</v>
      </c>
      <c r="G411" s="1">
        <f t="shared" si="45"/>
        <v>-4.870092001510784E-3</v>
      </c>
      <c r="H411" s="1">
        <f t="shared" si="47"/>
        <v>-4.870092001510784E-3</v>
      </c>
      <c r="O411" s="1">
        <f t="shared" ca="1" si="50"/>
        <v>-4.9090942955621261E-3</v>
      </c>
      <c r="Q411" s="88">
        <f t="shared" si="51"/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 t="shared" si="48"/>
        <v>47719.962559066029</v>
      </c>
      <c r="F412" s="1">
        <f t="shared" si="49"/>
        <v>47720</v>
      </c>
      <c r="G412" s="1">
        <f t="shared" si="45"/>
        <v>-4.3700919995899312E-3</v>
      </c>
      <c r="H412" s="32"/>
      <c r="J412" s="1">
        <f>+G412</f>
        <v>-4.3700919995899312E-3</v>
      </c>
      <c r="O412" s="1">
        <f t="shared" ca="1" si="50"/>
        <v>-4.9090942955621261E-3</v>
      </c>
      <c r="Q412" s="88">
        <f t="shared" si="51"/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 t="shared" si="48"/>
        <v>47727.960356790383</v>
      </c>
      <c r="F413" s="1">
        <f t="shared" si="49"/>
        <v>47728</v>
      </c>
      <c r="G413" s="1">
        <f t="shared" ref="G413:G444" si="52">+C413-(C$7+F413*C$8)</f>
        <v>-4.6271407991298474E-3</v>
      </c>
      <c r="H413" s="32"/>
      <c r="J413" s="1">
        <f>+G413</f>
        <v>-4.6271407991298474E-3</v>
      </c>
      <c r="O413" s="1">
        <f t="shared" ca="1" si="50"/>
        <v>-4.9100874421958594E-3</v>
      </c>
      <c r="Q413" s="88">
        <f t="shared" si="51"/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 t="shared" si="48"/>
        <v>47727.968924329485</v>
      </c>
      <c r="F414" s="1">
        <f t="shared" si="49"/>
        <v>47728</v>
      </c>
      <c r="G414" s="1">
        <f t="shared" si="52"/>
        <v>-3.6271407952881418E-3</v>
      </c>
      <c r="H414" s="1">
        <f>+G414</f>
        <v>-3.6271407952881418E-3</v>
      </c>
      <c r="O414" s="1">
        <f t="shared" ca="1" si="50"/>
        <v>-4.9100874421958594E-3</v>
      </c>
      <c r="Q414" s="88">
        <f t="shared" si="51"/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 t="shared" si="48"/>
        <v>47728.961902107985</v>
      </c>
      <c r="F415" s="1">
        <f t="shared" si="49"/>
        <v>47729</v>
      </c>
      <c r="G415" s="1">
        <f t="shared" si="52"/>
        <v>-4.4467718980740756E-3</v>
      </c>
      <c r="H415" s="32"/>
      <c r="J415" s="1">
        <f>+G415</f>
        <v>-4.4467718980740756E-3</v>
      </c>
      <c r="O415" s="1">
        <f t="shared" ca="1" si="50"/>
        <v>-4.9102115855250766E-3</v>
      </c>
      <c r="Q415" s="88">
        <f t="shared" si="51"/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 t="shared" si="48"/>
        <v>47736.961413340177</v>
      </c>
      <c r="F416" s="1">
        <f t="shared" si="49"/>
        <v>47737</v>
      </c>
      <c r="G416" s="1">
        <f t="shared" si="52"/>
        <v>-4.5038207026664168E-3</v>
      </c>
      <c r="H416" s="34"/>
      <c r="J416" s="1">
        <f>+G416</f>
        <v>-4.5038207026664168E-3</v>
      </c>
      <c r="O416" s="1">
        <f t="shared" ca="1" si="50"/>
        <v>-4.9112047321588099E-3</v>
      </c>
      <c r="Q416" s="88">
        <f t="shared" si="51"/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 t="shared" si="48"/>
        <v>47737.460044114203</v>
      </c>
      <c r="F417" s="1">
        <f t="shared" si="49"/>
        <v>47737.5</v>
      </c>
      <c r="G417" s="1">
        <f t="shared" si="52"/>
        <v>-4.6636362530989572E-3</v>
      </c>
      <c r="H417" s="34"/>
      <c r="J417" s="1">
        <f>+G417</f>
        <v>-4.6636362530989572E-3</v>
      </c>
      <c r="O417" s="1">
        <f t="shared" ca="1" si="50"/>
        <v>-4.9112668038234185E-3</v>
      </c>
      <c r="Q417" s="88">
        <f t="shared" si="51"/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 t="shared" si="48"/>
        <v>47744.966921849693</v>
      </c>
      <c r="F418" s="1">
        <f t="shared" si="49"/>
        <v>47745</v>
      </c>
      <c r="G418" s="1">
        <f t="shared" si="52"/>
        <v>-3.8608695031143725E-3</v>
      </c>
      <c r="H418" s="1">
        <f t="shared" ref="H418:H462" si="53">+G418</f>
        <v>-3.8608695031143725E-3</v>
      </c>
      <c r="O418" s="1">
        <f t="shared" ca="1" si="50"/>
        <v>-4.9121978787925432E-3</v>
      </c>
      <c r="Q418" s="88">
        <f t="shared" si="51"/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 t="shared" si="48"/>
        <v>47745.960756382141</v>
      </c>
      <c r="F419" s="1">
        <f t="shared" si="49"/>
        <v>47746</v>
      </c>
      <c r="G419" s="1">
        <f t="shared" si="52"/>
        <v>-4.5805006011505611E-3</v>
      </c>
      <c r="H419" s="1">
        <f t="shared" si="53"/>
        <v>-4.5805006011505611E-3</v>
      </c>
      <c r="O419" s="1">
        <f t="shared" ca="1" si="50"/>
        <v>-4.9123220221217595E-3</v>
      </c>
      <c r="Q419" s="88">
        <f t="shared" si="51"/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 t="shared" si="48"/>
        <v>47762.941618824188</v>
      </c>
      <c r="F420" s="1">
        <f t="shared" si="49"/>
        <v>47763</v>
      </c>
      <c r="G420" s="1">
        <f t="shared" si="52"/>
        <v>-6.8142293021082878E-3</v>
      </c>
      <c r="H420" s="1">
        <f t="shared" si="53"/>
        <v>-6.8142293021082878E-3</v>
      </c>
      <c r="O420" s="1">
        <f t="shared" ca="1" si="50"/>
        <v>-4.9144324587184433E-3</v>
      </c>
      <c r="Q420" s="88">
        <f t="shared" si="51"/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 t="shared" si="48"/>
        <v>47763.95258843479</v>
      </c>
      <c r="F421" s="1">
        <f t="shared" si="49"/>
        <v>47764</v>
      </c>
      <c r="G421" s="1">
        <f t="shared" si="52"/>
        <v>-5.5338603997370228E-3</v>
      </c>
      <c r="H421" s="1">
        <f t="shared" si="53"/>
        <v>-5.5338603997370228E-3</v>
      </c>
      <c r="O421" s="1">
        <f t="shared" ca="1" si="50"/>
        <v>-4.9145566020476605E-3</v>
      </c>
      <c r="Q421" s="88">
        <f t="shared" si="51"/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 t="shared" si="48"/>
        <v>47787.958832916513</v>
      </c>
      <c r="F422" s="1">
        <f t="shared" si="49"/>
        <v>47788</v>
      </c>
      <c r="G422" s="1">
        <f t="shared" si="52"/>
        <v>-4.8050067998701707E-3</v>
      </c>
      <c r="H422" s="1">
        <f t="shared" si="53"/>
        <v>-4.8050067998701707E-3</v>
      </c>
      <c r="O422" s="1">
        <f t="shared" ca="1" si="50"/>
        <v>-4.9175360419488603E-3</v>
      </c>
      <c r="Q422" s="88">
        <f t="shared" si="51"/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 t="shared" si="48"/>
        <v>47788.952667448903</v>
      </c>
      <c r="F423" s="1">
        <f t="shared" si="49"/>
        <v>47789</v>
      </c>
      <c r="G423" s="1">
        <f t="shared" si="52"/>
        <v>-5.5246379051823169E-3</v>
      </c>
      <c r="H423" s="1">
        <f t="shared" si="53"/>
        <v>-5.5246379051823169E-3</v>
      </c>
      <c r="O423" s="1">
        <f t="shared" ca="1" si="50"/>
        <v>-4.9176601852780766E-3</v>
      </c>
      <c r="Q423" s="88">
        <f t="shared" si="51"/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 t="shared" si="48"/>
        <v>47848.951143575032</v>
      </c>
      <c r="F424" s="1">
        <f t="shared" si="49"/>
        <v>47849</v>
      </c>
      <c r="G424" s="1">
        <f t="shared" si="52"/>
        <v>-5.7025038986466825E-3</v>
      </c>
      <c r="H424" s="1">
        <f t="shared" si="53"/>
        <v>-5.7025038986466825E-3</v>
      </c>
      <c r="O424" s="1">
        <f t="shared" ca="1" si="50"/>
        <v>-4.9251087850310776E-3</v>
      </c>
      <c r="Q424" s="88">
        <f t="shared" si="51"/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 t="shared" si="48"/>
        <v>47856.953225068937</v>
      </c>
      <c r="F425" s="1">
        <f t="shared" si="49"/>
        <v>47857</v>
      </c>
      <c r="G425" s="1">
        <f t="shared" si="52"/>
        <v>-5.4595526962657459E-3</v>
      </c>
      <c r="H425" s="1">
        <f t="shared" si="53"/>
        <v>-5.4595526962657459E-3</v>
      </c>
      <c r="O425" s="1">
        <f t="shared" ca="1" si="50"/>
        <v>-4.9261019316648108E-3</v>
      </c>
      <c r="Q425" s="88">
        <f t="shared" si="51"/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 t="shared" si="48"/>
        <v>47857.955627140429</v>
      </c>
      <c r="F426" s="1">
        <f t="shared" si="49"/>
        <v>47858</v>
      </c>
      <c r="G426" s="1">
        <f t="shared" si="52"/>
        <v>-5.1791837977361865E-3</v>
      </c>
      <c r="H426" s="1">
        <f t="shared" si="53"/>
        <v>-5.1791837977361865E-3</v>
      </c>
      <c r="O426" s="1">
        <f t="shared" ca="1" si="50"/>
        <v>-4.926226074994028E-3</v>
      </c>
      <c r="Q426" s="88">
        <f t="shared" si="51"/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 t="shared" si="48"/>
        <v>47864.963874101893</v>
      </c>
      <c r="F427" s="1">
        <f t="shared" si="49"/>
        <v>47865</v>
      </c>
      <c r="G427" s="1">
        <f t="shared" si="52"/>
        <v>-4.2166014973190613E-3</v>
      </c>
      <c r="H427" s="1">
        <f t="shared" si="53"/>
        <v>-4.2166014973190613E-3</v>
      </c>
      <c r="O427" s="1">
        <f t="shared" ca="1" si="50"/>
        <v>-4.9270950782985441E-3</v>
      </c>
      <c r="Q427" s="88">
        <f t="shared" si="51"/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 t="shared" si="48"/>
        <v>47873.951222589145</v>
      </c>
      <c r="F428" s="1">
        <f t="shared" si="49"/>
        <v>47874</v>
      </c>
      <c r="G428" s="1">
        <f t="shared" si="52"/>
        <v>-5.6932814040919766E-3</v>
      </c>
      <c r="H428" s="1">
        <f t="shared" si="53"/>
        <v>-5.6932814040919766E-3</v>
      </c>
      <c r="O428" s="1">
        <f t="shared" ca="1" si="50"/>
        <v>-4.9282123682614946E-3</v>
      </c>
      <c r="Q428" s="88">
        <f t="shared" si="51"/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 t="shared" si="48"/>
        <v>47950.956263774584</v>
      </c>
      <c r="F429" s="1">
        <f t="shared" si="49"/>
        <v>47951</v>
      </c>
      <c r="G429" s="1">
        <f t="shared" si="52"/>
        <v>-5.1048760942649096E-3</v>
      </c>
      <c r="H429" s="1">
        <f t="shared" si="53"/>
        <v>-5.1048760942649096E-3</v>
      </c>
      <c r="O429" s="1">
        <f t="shared" ca="1" si="50"/>
        <v>-4.9377714046111784E-3</v>
      </c>
      <c r="Q429" s="88">
        <f t="shared" si="51"/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 t="shared" si="48"/>
        <v>47959.969314879025</v>
      </c>
      <c r="F430" s="1">
        <f t="shared" si="49"/>
        <v>47960</v>
      </c>
      <c r="G430" s="1">
        <f t="shared" si="52"/>
        <v>-3.5815560040646233E-3</v>
      </c>
      <c r="H430" s="1">
        <f t="shared" si="53"/>
        <v>-3.5815560040646233E-3</v>
      </c>
      <c r="O430" s="1">
        <f t="shared" ca="1" si="50"/>
        <v>-4.9388886945741289E-3</v>
      </c>
      <c r="Q430" s="88">
        <f t="shared" si="51"/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 t="shared" si="48"/>
        <v>47967.945693755741</v>
      </c>
      <c r="F431" s="1">
        <f t="shared" si="49"/>
        <v>47968</v>
      </c>
      <c r="G431" s="1">
        <f t="shared" si="52"/>
        <v>-6.3386047986568883E-3</v>
      </c>
      <c r="H431" s="1">
        <f t="shared" si="53"/>
        <v>-6.3386047986568883E-3</v>
      </c>
      <c r="O431" s="1">
        <f t="shared" ca="1" si="50"/>
        <v>-4.9398818412078622E-3</v>
      </c>
      <c r="Q431" s="88">
        <f t="shared" si="51"/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 t="shared" si="48"/>
        <v>48070.944648487675</v>
      </c>
      <c r="F432" s="1">
        <f t="shared" si="49"/>
        <v>48071</v>
      </c>
      <c r="G432" s="1">
        <f t="shared" si="52"/>
        <v>-6.4606080995872617E-3</v>
      </c>
      <c r="H432" s="1">
        <f t="shared" si="53"/>
        <v>-6.4606080995872617E-3</v>
      </c>
      <c r="O432" s="1">
        <f t="shared" ca="1" si="50"/>
        <v>-4.9526686041171794E-3</v>
      </c>
      <c r="Q432" s="88">
        <f t="shared" si="51"/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 t="shared" si="48"/>
        <v>49572.962761017523</v>
      </c>
      <c r="F433" s="1">
        <f t="shared" si="49"/>
        <v>49573</v>
      </c>
      <c r="G433" s="1">
        <f t="shared" si="52"/>
        <v>-4.3465202979859896E-3</v>
      </c>
      <c r="H433" s="1">
        <f t="shared" si="53"/>
        <v>-4.3465202979859896E-3</v>
      </c>
      <c r="O433" s="1">
        <f t="shared" ca="1" si="50"/>
        <v>-5.1391318846006279E-3</v>
      </c>
      <c r="Q433" s="88">
        <f t="shared" si="51"/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 t="shared" si="48"/>
        <v>49589.960758537731</v>
      </c>
      <c r="F434" s="1">
        <f t="shared" si="49"/>
        <v>49590</v>
      </c>
      <c r="G434" s="1">
        <f t="shared" si="52"/>
        <v>-4.5802489985362627E-3</v>
      </c>
      <c r="H434" s="1">
        <f t="shared" si="53"/>
        <v>-4.5802489985362627E-3</v>
      </c>
      <c r="O434" s="1">
        <f t="shared" ca="1" si="50"/>
        <v>-5.1412423211973108E-3</v>
      </c>
      <c r="Q434" s="88">
        <f t="shared" si="51"/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 t="shared" si="48"/>
        <v>49597.954272492534</v>
      </c>
      <c r="F435" s="1">
        <f t="shared" si="49"/>
        <v>49598</v>
      </c>
      <c r="G435" s="1">
        <f t="shared" si="52"/>
        <v>-5.3372977999970317E-3</v>
      </c>
      <c r="H435" s="1">
        <f t="shared" si="53"/>
        <v>-5.3372977999970317E-3</v>
      </c>
      <c r="O435" s="1">
        <f t="shared" ca="1" si="50"/>
        <v>-5.1422354678310449E-3</v>
      </c>
      <c r="Q435" s="88">
        <f t="shared" si="51"/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 t="shared" si="48"/>
        <v>49598.965242103128</v>
      </c>
      <c r="F436" s="1">
        <f t="shared" si="49"/>
        <v>49599</v>
      </c>
      <c r="G436" s="1">
        <f t="shared" si="52"/>
        <v>-4.0569288976257667E-3</v>
      </c>
      <c r="H436" s="1">
        <f t="shared" si="53"/>
        <v>-4.0569288976257667E-3</v>
      </c>
      <c r="O436" s="1">
        <f t="shared" ca="1" si="50"/>
        <v>-5.1423596111602613E-3</v>
      </c>
      <c r="Q436" s="88">
        <f t="shared" si="51"/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 t="shared" si="48"/>
        <v>49615.954672084285</v>
      </c>
      <c r="F437" s="1">
        <f t="shared" si="49"/>
        <v>49616</v>
      </c>
      <c r="G437" s="1">
        <f t="shared" si="52"/>
        <v>-5.2906576020177454E-3</v>
      </c>
      <c r="H437" s="1">
        <f t="shared" si="53"/>
        <v>-5.2906576020177454E-3</v>
      </c>
      <c r="O437" s="1">
        <f t="shared" ca="1" si="50"/>
        <v>-5.144470047756945E-3</v>
      </c>
      <c r="Q437" s="88">
        <f t="shared" si="51"/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 t="shared" si="48"/>
        <v>49632.95266960455</v>
      </c>
      <c r="F438" s="1">
        <f t="shared" si="49"/>
        <v>49633</v>
      </c>
      <c r="G438" s="1">
        <f t="shared" si="52"/>
        <v>-5.5243862952920608E-3</v>
      </c>
      <c r="H438" s="1">
        <f t="shared" si="53"/>
        <v>-5.5243862952920608E-3</v>
      </c>
      <c r="O438" s="1">
        <f t="shared" ca="1" si="50"/>
        <v>-5.1465804843536279E-3</v>
      </c>
      <c r="Q438" s="88">
        <f t="shared" si="51"/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 t="shared" si="48"/>
        <v>49683.955229704268</v>
      </c>
      <c r="F439" s="1">
        <f t="shared" si="49"/>
        <v>49684</v>
      </c>
      <c r="G439" s="1">
        <f t="shared" si="52"/>
        <v>-5.225572400377132E-3</v>
      </c>
      <c r="H439" s="1">
        <f t="shared" si="53"/>
        <v>-5.225572400377132E-3</v>
      </c>
      <c r="O439" s="1">
        <f t="shared" ca="1" si="50"/>
        <v>-5.1529117941436784E-3</v>
      </c>
      <c r="Q439" s="88">
        <f t="shared" si="51"/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 t="shared" si="48"/>
        <v>49726.947140771088</v>
      </c>
      <c r="F440" s="1">
        <f t="shared" si="49"/>
        <v>49727</v>
      </c>
      <c r="G440" s="1">
        <f t="shared" si="52"/>
        <v>-6.1697096971329302E-3</v>
      </c>
      <c r="H440" s="1">
        <f t="shared" si="53"/>
        <v>-6.1697096971329302E-3</v>
      </c>
      <c r="O440" s="1">
        <f t="shared" ca="1" si="50"/>
        <v>-5.1582499572999955E-3</v>
      </c>
      <c r="Q440" s="88">
        <f t="shared" si="51"/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 t="shared" si="48"/>
        <v>49795.958668001666</v>
      </c>
      <c r="F441" s="1">
        <f t="shared" si="49"/>
        <v>49796</v>
      </c>
      <c r="G441" s="1">
        <f t="shared" si="52"/>
        <v>-4.8242556003970094E-3</v>
      </c>
      <c r="H441" s="1">
        <f t="shared" si="53"/>
        <v>-4.8242556003970094E-3</v>
      </c>
      <c r="O441" s="1">
        <f t="shared" ca="1" si="50"/>
        <v>-5.1668158470159469E-3</v>
      </c>
      <c r="Q441" s="88">
        <f t="shared" si="51"/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 t="shared" si="48"/>
        <v>49820.958747015771</v>
      </c>
      <c r="F442" s="1">
        <f t="shared" si="49"/>
        <v>49821</v>
      </c>
      <c r="G442" s="1">
        <f t="shared" si="52"/>
        <v>-4.8150330985663459E-3</v>
      </c>
      <c r="H442" s="1">
        <f t="shared" si="53"/>
        <v>-4.8150330985663459E-3</v>
      </c>
      <c r="O442" s="1">
        <f t="shared" ca="1" si="50"/>
        <v>-5.1699194302463631E-3</v>
      </c>
      <c r="Q442" s="88">
        <f t="shared" si="51"/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 t="shared" si="48"/>
        <v>49821.952581548219</v>
      </c>
      <c r="F443" s="1">
        <f t="shared" si="49"/>
        <v>49822</v>
      </c>
      <c r="G443" s="1">
        <f t="shared" si="52"/>
        <v>-5.5346641966025345E-3</v>
      </c>
      <c r="H443" s="1">
        <f t="shared" si="53"/>
        <v>-5.5346641966025345E-3</v>
      </c>
      <c r="O443" s="1">
        <f t="shared" ca="1" si="50"/>
        <v>-5.1700435735755803E-3</v>
      </c>
      <c r="Q443" s="88">
        <f t="shared" si="51"/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 t="shared" si="48"/>
        <v>49829.954663042132</v>
      </c>
      <c r="F444" s="1">
        <f t="shared" si="49"/>
        <v>49830</v>
      </c>
      <c r="G444" s="1">
        <f t="shared" si="52"/>
        <v>-5.2917129942215979E-3</v>
      </c>
      <c r="H444" s="1">
        <f t="shared" si="53"/>
        <v>-5.2917129942215979E-3</v>
      </c>
      <c r="O444" s="1">
        <f t="shared" ca="1" si="50"/>
        <v>-5.1710367202093136E-3</v>
      </c>
      <c r="Q444" s="88">
        <f t="shared" si="51"/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 t="shared" si="48"/>
        <v>49838.950579068427</v>
      </c>
      <c r="F445" s="1">
        <f t="shared" si="49"/>
        <v>49839</v>
      </c>
      <c r="G445" s="1">
        <f t="shared" ref="G445:G476" si="54">+C445-(C$7+F445*C$8)</f>
        <v>-5.7683929044287652E-3</v>
      </c>
      <c r="H445" s="1">
        <f t="shared" si="53"/>
        <v>-5.7683929044287652E-3</v>
      </c>
      <c r="O445" s="1">
        <f t="shared" ca="1" si="50"/>
        <v>-5.1721540101722632E-3</v>
      </c>
      <c r="Q445" s="88">
        <f t="shared" si="51"/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 t="shared" si="48"/>
        <v>49872.955141647995</v>
      </c>
      <c r="F446" s="1">
        <f t="shared" si="49"/>
        <v>49873</v>
      </c>
      <c r="G446" s="1">
        <f t="shared" si="54"/>
        <v>-5.2358502944116481E-3</v>
      </c>
      <c r="H446" s="1">
        <f t="shared" si="53"/>
        <v>-5.2358502944116481E-3</v>
      </c>
      <c r="O446" s="1">
        <f t="shared" ca="1" si="50"/>
        <v>-5.1763748833656307E-3</v>
      </c>
      <c r="Q446" s="88">
        <f t="shared" si="51"/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 t="shared" si="48"/>
        <v>49949.96875037242</v>
      </c>
      <c r="F447" s="1">
        <f t="shared" si="49"/>
        <v>49950</v>
      </c>
      <c r="G447" s="1">
        <f t="shared" si="54"/>
        <v>-3.6474450025707483E-3</v>
      </c>
      <c r="H447" s="1">
        <f t="shared" si="53"/>
        <v>-3.6474450025707483E-3</v>
      </c>
      <c r="O447" s="1">
        <f t="shared" ca="1" si="50"/>
        <v>-5.1859339197153145E-3</v>
      </c>
      <c r="Q447" s="88">
        <f t="shared" si="51"/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 t="shared" si="48"/>
        <v>49974.943126769336</v>
      </c>
      <c r="F448" s="1">
        <f t="shared" si="49"/>
        <v>49975</v>
      </c>
      <c r="G448" s="1">
        <f t="shared" si="54"/>
        <v>-6.638222504989244E-3</v>
      </c>
      <c r="H448" s="1">
        <f t="shared" si="53"/>
        <v>-6.638222504989244E-3</v>
      </c>
      <c r="O448" s="1">
        <f t="shared" ca="1" si="50"/>
        <v>-5.1890375029457316E-3</v>
      </c>
      <c r="Q448" s="88">
        <f t="shared" si="51"/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 t="shared" si="48"/>
        <v>49975.962663919039</v>
      </c>
      <c r="F449" s="1">
        <f t="shared" si="49"/>
        <v>49976</v>
      </c>
      <c r="G449" s="1">
        <f t="shared" si="54"/>
        <v>-4.3578535987762734E-3</v>
      </c>
      <c r="H449" s="1">
        <f t="shared" si="53"/>
        <v>-4.3578535987762734E-3</v>
      </c>
      <c r="O449" s="1">
        <f t="shared" ca="1" si="50"/>
        <v>-5.1891616462749479E-3</v>
      </c>
      <c r="Q449" s="88">
        <f t="shared" si="51"/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 t="shared" si="48"/>
        <v>50042.952251928422</v>
      </c>
      <c r="F450" s="1">
        <f t="shared" si="49"/>
        <v>50043</v>
      </c>
      <c r="G450" s="1">
        <f t="shared" si="54"/>
        <v>-5.573137299506925E-3</v>
      </c>
      <c r="H450" s="1">
        <f t="shared" si="53"/>
        <v>-5.573137299506925E-3</v>
      </c>
      <c r="O450" s="1">
        <f t="shared" ca="1" si="50"/>
        <v>-5.1974792493324658E-3</v>
      </c>
      <c r="Q450" s="88">
        <f t="shared" si="51"/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 t="shared" si="48"/>
        <v>50069.957135085577</v>
      </c>
      <c r="F451" s="1">
        <f t="shared" si="49"/>
        <v>50070</v>
      </c>
      <c r="G451" s="1">
        <f t="shared" si="54"/>
        <v>-5.0031770006171428E-3</v>
      </c>
      <c r="H451" s="1">
        <f t="shared" si="53"/>
        <v>-5.0031770006171428E-3</v>
      </c>
      <c r="O451" s="1">
        <f t="shared" ca="1" si="50"/>
        <v>-5.2008311192213155E-3</v>
      </c>
      <c r="Q451" s="88">
        <f t="shared" si="51"/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 t="shared" si="48"/>
        <v>50076.956814507932</v>
      </c>
      <c r="F452" s="1">
        <f t="shared" si="49"/>
        <v>50077</v>
      </c>
      <c r="G452" s="1">
        <f t="shared" si="54"/>
        <v>-5.0405947040417232E-3</v>
      </c>
      <c r="H452" s="1">
        <f t="shared" si="53"/>
        <v>-5.0405947040417232E-3</v>
      </c>
      <c r="O452" s="1">
        <f t="shared" ca="1" si="50"/>
        <v>-5.2017001225258324E-3</v>
      </c>
      <c r="Q452" s="88">
        <f t="shared" si="51"/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 t="shared" si="48"/>
        <v>50103.953130126043</v>
      </c>
      <c r="F453" s="1">
        <f t="shared" si="49"/>
        <v>50104</v>
      </c>
      <c r="G453" s="1">
        <f t="shared" si="54"/>
        <v>-5.4706343944417313E-3</v>
      </c>
      <c r="H453" s="1">
        <f t="shared" si="53"/>
        <v>-5.4706343944417313E-3</v>
      </c>
      <c r="O453" s="1">
        <f t="shared" ca="1" si="50"/>
        <v>-5.205051992414683E-3</v>
      </c>
      <c r="Q453" s="88">
        <f t="shared" si="51"/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 t="shared" si="48"/>
        <v>50119.948725574752</v>
      </c>
      <c r="F454" s="1">
        <f t="shared" si="49"/>
        <v>50120</v>
      </c>
      <c r="G454" s="1">
        <f t="shared" si="54"/>
        <v>-5.9847320007975213E-3</v>
      </c>
      <c r="H454" s="1">
        <f t="shared" si="53"/>
        <v>-5.9847320007975213E-3</v>
      </c>
      <c r="O454" s="1">
        <f t="shared" ca="1" si="50"/>
        <v>-5.2070382856821496E-3</v>
      </c>
      <c r="Q454" s="88">
        <f t="shared" si="51"/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 t="shared" si="48"/>
        <v>50189.962654876821</v>
      </c>
      <c r="F455" s="1">
        <f t="shared" si="49"/>
        <v>50190</v>
      </c>
      <c r="G455" s="1">
        <f t="shared" si="54"/>
        <v>-4.3589089982560836E-3</v>
      </c>
      <c r="H455" s="1">
        <f t="shared" si="53"/>
        <v>-4.3589089982560836E-3</v>
      </c>
      <c r="O455" s="1">
        <f t="shared" ca="1" si="50"/>
        <v>-5.2157283187273173E-3</v>
      </c>
      <c r="Q455" s="88">
        <f t="shared" si="51"/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 t="shared" si="48"/>
        <v>50248.9587289314</v>
      </c>
      <c r="F456" s="1">
        <f t="shared" si="49"/>
        <v>50249</v>
      </c>
      <c r="G456" s="1">
        <f t="shared" si="54"/>
        <v>-4.8171439048019238E-3</v>
      </c>
      <c r="H456" s="1">
        <f t="shared" si="53"/>
        <v>-4.8171439048019238E-3</v>
      </c>
      <c r="O456" s="1">
        <f t="shared" ca="1" si="50"/>
        <v>-5.223052775151101E-3</v>
      </c>
      <c r="Q456" s="88">
        <f t="shared" si="51"/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 t="shared" si="48"/>
        <v>50300.955123563625</v>
      </c>
      <c r="F457" s="1">
        <f t="shared" si="49"/>
        <v>50301</v>
      </c>
      <c r="G457" s="1">
        <f t="shared" si="54"/>
        <v>-5.237961100647226E-3</v>
      </c>
      <c r="H457" s="1">
        <f t="shared" si="53"/>
        <v>-5.237961100647226E-3</v>
      </c>
      <c r="O457" s="1">
        <f t="shared" ca="1" si="50"/>
        <v>-5.2295082282703678E-3</v>
      </c>
      <c r="Q457" s="88">
        <f t="shared" si="51"/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 t="shared" si="48"/>
        <v>50308.95720505753</v>
      </c>
      <c r="F458" s="1">
        <f t="shared" si="49"/>
        <v>50309</v>
      </c>
      <c r="G458" s="1">
        <f t="shared" si="54"/>
        <v>-4.9950098982662894E-3</v>
      </c>
      <c r="H458" s="1">
        <f t="shared" si="53"/>
        <v>-4.9950098982662894E-3</v>
      </c>
      <c r="O458" s="1">
        <f t="shared" ca="1" si="50"/>
        <v>-5.2305013749041011E-3</v>
      </c>
      <c r="Q458" s="88">
        <f t="shared" si="51"/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 t="shared" si="48"/>
        <v>50342.96176763704</v>
      </c>
      <c r="F459" s="1">
        <f t="shared" si="49"/>
        <v>50343</v>
      </c>
      <c r="G459" s="1">
        <f t="shared" si="54"/>
        <v>-4.4624673028010875E-3</v>
      </c>
      <c r="H459" s="1">
        <f t="shared" si="53"/>
        <v>-4.4624673028010875E-3</v>
      </c>
      <c r="O459" s="1">
        <f t="shared" ca="1" si="50"/>
        <v>-5.2347222480974686E-3</v>
      </c>
      <c r="Q459" s="88">
        <f t="shared" si="51"/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 t="shared" si="48"/>
        <v>50367.961846651153</v>
      </c>
      <c r="F460" s="1">
        <f t="shared" si="49"/>
        <v>50368</v>
      </c>
      <c r="G460" s="1">
        <f t="shared" si="54"/>
        <v>-4.453244800970424E-3</v>
      </c>
      <c r="H460" s="1">
        <f t="shared" si="53"/>
        <v>-4.453244800970424E-3</v>
      </c>
      <c r="O460" s="1">
        <f t="shared" ca="1" si="50"/>
        <v>-5.2378258313278856E-3</v>
      </c>
      <c r="Q460" s="88">
        <f t="shared" si="51"/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 t="shared" si="48"/>
        <v>50376.949195138463</v>
      </c>
      <c r="F461" s="1">
        <f t="shared" si="49"/>
        <v>50377</v>
      </c>
      <c r="G461" s="1">
        <f t="shared" si="54"/>
        <v>-5.929924693191424E-3</v>
      </c>
      <c r="H461" s="1">
        <f t="shared" si="53"/>
        <v>-5.929924693191424E-3</v>
      </c>
      <c r="O461" s="1">
        <f t="shared" ca="1" si="50"/>
        <v>-5.2389431212908353E-3</v>
      </c>
      <c r="Q461" s="88">
        <f t="shared" si="51"/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 t="shared" si="48"/>
        <v>50410.962325257016</v>
      </c>
      <c r="F462" s="1">
        <f t="shared" si="49"/>
        <v>50411</v>
      </c>
      <c r="G462" s="1">
        <f t="shared" si="54"/>
        <v>-4.3973821011604741E-3</v>
      </c>
      <c r="H462" s="1">
        <f t="shared" si="53"/>
        <v>-4.3973821011604741E-3</v>
      </c>
      <c r="O462" s="1">
        <f t="shared" ca="1" si="50"/>
        <v>-5.2431639944842028E-3</v>
      </c>
      <c r="Q462" s="88">
        <f t="shared" si="51"/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 t="shared" si="48"/>
        <v>50427.955182253841</v>
      </c>
      <c r="F463" s="1">
        <f t="shared" si="49"/>
        <v>50428</v>
      </c>
      <c r="G463" s="1">
        <f t="shared" si="54"/>
        <v>-5.2311108011053875E-3</v>
      </c>
      <c r="H463" s="34"/>
      <c r="J463" s="1">
        <f>+G463</f>
        <v>-5.2311108011053875E-3</v>
      </c>
      <c r="O463" s="1">
        <f t="shared" ca="1" si="50"/>
        <v>-5.2452744310808857E-3</v>
      </c>
      <c r="Q463" s="88">
        <f t="shared" si="51"/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 t="shared" si="48"/>
        <v>50428.95415730973</v>
      </c>
      <c r="F464" s="1">
        <f t="shared" si="49"/>
        <v>50429</v>
      </c>
      <c r="G464" s="1">
        <f t="shared" si="54"/>
        <v>-5.3507418997469358E-3</v>
      </c>
      <c r="H464" s="1">
        <f>+G464</f>
        <v>-5.3507418997469358E-3</v>
      </c>
      <c r="O464" s="1">
        <f t="shared" ca="1" si="50"/>
        <v>-5.2453985744101029E-3</v>
      </c>
      <c r="Q464" s="88">
        <f t="shared" si="51"/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 t="shared" si="48"/>
        <v>50505.959198495111</v>
      </c>
      <c r="F465" s="1">
        <f t="shared" si="49"/>
        <v>50506</v>
      </c>
      <c r="G465" s="1">
        <f t="shared" si="54"/>
        <v>-4.7623365971958265E-3</v>
      </c>
      <c r="H465" s="1">
        <f>+G465</f>
        <v>-4.7623365971958265E-3</v>
      </c>
      <c r="O465" s="1">
        <f t="shared" ca="1" si="50"/>
        <v>-5.2549576107597867E-3</v>
      </c>
      <c r="Q465" s="88">
        <f t="shared" si="51"/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 t="shared" si="48"/>
        <v>50521.956421776231</v>
      </c>
      <c r="F466" s="1">
        <f t="shared" si="49"/>
        <v>50522</v>
      </c>
      <c r="G466" s="1">
        <f t="shared" si="54"/>
        <v>-5.0864342047134414E-3</v>
      </c>
      <c r="H466" s="34"/>
      <c r="J466" s="1">
        <f>+G466</f>
        <v>-5.0864342047134414E-3</v>
      </c>
      <c r="O466" s="1">
        <f t="shared" ca="1" si="50"/>
        <v>-5.2569439040272533E-3</v>
      </c>
      <c r="Q466" s="88">
        <f t="shared" si="51"/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 t="shared" si="48"/>
        <v>50521.956593127012</v>
      </c>
      <c r="F467" s="1">
        <f t="shared" si="49"/>
        <v>50522</v>
      </c>
      <c r="G467" s="1">
        <f t="shared" si="54"/>
        <v>-5.0664342052186839E-3</v>
      </c>
      <c r="H467" s="34"/>
      <c r="J467" s="1">
        <f>+G467</f>
        <v>-5.0664342052186839E-3</v>
      </c>
      <c r="O467" s="1">
        <f t="shared" ca="1" si="50"/>
        <v>-5.2569439040272533E-3</v>
      </c>
      <c r="Q467" s="88">
        <f t="shared" si="51"/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 t="shared" si="48"/>
        <v>50522.452310937762</v>
      </c>
      <c r="F468" s="1">
        <f t="shared" si="49"/>
        <v>50522.5</v>
      </c>
      <c r="G468" s="1">
        <f t="shared" si="54"/>
        <v>-5.5662497543380596E-3</v>
      </c>
      <c r="H468" s="34"/>
      <c r="J468" s="1">
        <f>+G468</f>
        <v>-5.5662497543380596E-3</v>
      </c>
      <c r="O468" s="1">
        <f t="shared" ca="1" si="50"/>
        <v>-5.2570059756918619E-3</v>
      </c>
      <c r="Q468" s="88">
        <f t="shared" si="51"/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 t="shared" ref="E469:E532" si="55">+(C469-C$7)/C$8</f>
        <v>50522.458222539732</v>
      </c>
      <c r="F469" s="1">
        <f t="shared" ref="F469:F532" si="56">ROUND(2*E469,0)/2</f>
        <v>50522.5</v>
      </c>
      <c r="G469" s="1">
        <f t="shared" si="54"/>
        <v>-4.8762497535790317E-3</v>
      </c>
      <c r="H469" s="34"/>
      <c r="J469" s="1">
        <f>+G469</f>
        <v>-4.8762497535790317E-3</v>
      </c>
      <c r="O469" s="1">
        <f t="shared" ref="O469:O532" ca="1" si="57">+C$11+C$12*F469</f>
        <v>-5.2570059756918619E-3</v>
      </c>
      <c r="Q469" s="88">
        <f t="shared" ref="Q469:Q532" si="58"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 t="shared" si="55"/>
        <v>50598.959835129193</v>
      </c>
      <c r="F470" s="1">
        <f t="shared" si="56"/>
        <v>50599</v>
      </c>
      <c r="G470" s="1">
        <f t="shared" si="54"/>
        <v>-4.6880289010005072E-3</v>
      </c>
      <c r="H470" s="1">
        <f t="shared" ref="H470:H482" si="59">+G470</f>
        <v>-4.6880289010005072E-3</v>
      </c>
      <c r="O470" s="1">
        <f t="shared" ca="1" si="57"/>
        <v>-5.2665029403769379E-3</v>
      </c>
      <c r="Q470" s="88">
        <f t="shared" si="58"/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 t="shared" si="55"/>
        <v>50599.953669661641</v>
      </c>
      <c r="F471" s="1">
        <f t="shared" si="56"/>
        <v>50600</v>
      </c>
      <c r="G471" s="1">
        <f t="shared" si="54"/>
        <v>-5.4076599990366958E-3</v>
      </c>
      <c r="H471" s="1">
        <f t="shared" si="59"/>
        <v>-5.4076599990366958E-3</v>
      </c>
      <c r="O471" s="1">
        <f t="shared" ca="1" si="57"/>
        <v>-5.2666270837061543E-3</v>
      </c>
      <c r="Q471" s="88">
        <f t="shared" si="58"/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 t="shared" si="55"/>
        <v>50616.951667181907</v>
      </c>
      <c r="F472" s="1">
        <f t="shared" si="56"/>
        <v>50617</v>
      </c>
      <c r="G472" s="1">
        <f t="shared" si="54"/>
        <v>-5.6413886995869689E-3</v>
      </c>
      <c r="H472" s="1">
        <f t="shared" si="59"/>
        <v>-5.6413886995869689E-3</v>
      </c>
      <c r="O472" s="1">
        <f t="shared" ca="1" si="57"/>
        <v>-5.268737520302838E-3</v>
      </c>
      <c r="Q472" s="88">
        <f t="shared" si="58"/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 t="shared" si="55"/>
        <v>50642.962715806614</v>
      </c>
      <c r="F473" s="1">
        <f t="shared" si="56"/>
        <v>50643</v>
      </c>
      <c r="G473" s="1">
        <f t="shared" si="54"/>
        <v>-4.3517972953850403E-3</v>
      </c>
      <c r="H473" s="1">
        <f t="shared" si="59"/>
        <v>-4.3517972953850403E-3</v>
      </c>
      <c r="O473" s="1">
        <f t="shared" ca="1" si="57"/>
        <v>-5.2719652468624714E-3</v>
      </c>
      <c r="Q473" s="88">
        <f t="shared" si="58"/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 t="shared" si="55"/>
        <v>50650.947662222374</v>
      </c>
      <c r="F474" s="1">
        <f t="shared" si="56"/>
        <v>50651</v>
      </c>
      <c r="G474" s="1">
        <f t="shared" si="54"/>
        <v>-6.1088460934115574E-3</v>
      </c>
      <c r="H474" s="1">
        <f t="shared" si="59"/>
        <v>-6.1088460934115574E-3</v>
      </c>
      <c r="O474" s="1">
        <f t="shared" ca="1" si="57"/>
        <v>-5.2729583934962047E-3</v>
      </c>
      <c r="Q474" s="88">
        <f t="shared" si="58"/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 t="shared" si="55"/>
        <v>50752.955352683581</v>
      </c>
      <c r="F475" s="1">
        <f t="shared" si="56"/>
        <v>50753</v>
      </c>
      <c r="G475" s="1">
        <f t="shared" si="54"/>
        <v>-5.2112183038843796E-3</v>
      </c>
      <c r="H475" s="1">
        <f t="shared" si="59"/>
        <v>-5.2112183038843796E-3</v>
      </c>
      <c r="O475" s="1">
        <f t="shared" ca="1" si="57"/>
        <v>-5.2856210130763056E-3</v>
      </c>
      <c r="Q475" s="88">
        <f t="shared" si="58"/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 t="shared" si="55"/>
        <v>50760.954863915773</v>
      </c>
      <c r="F476" s="1">
        <f t="shared" si="56"/>
        <v>50761</v>
      </c>
      <c r="G476" s="1">
        <f t="shared" si="54"/>
        <v>-5.2682671012007631E-3</v>
      </c>
      <c r="H476" s="1">
        <f t="shared" si="59"/>
        <v>-5.2682671012007631E-3</v>
      </c>
      <c r="O476" s="1">
        <f t="shared" ca="1" si="57"/>
        <v>-5.2866141597100388E-3</v>
      </c>
      <c r="Q476" s="88">
        <f t="shared" si="58"/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 t="shared" si="55"/>
        <v>50761.454351443688</v>
      </c>
      <c r="F477" s="1">
        <f t="shared" si="56"/>
        <v>50761.5</v>
      </c>
      <c r="G477" s="1">
        <f t="shared" ref="G477:G508" si="60">+C477-(C$7+F477*C$8)</f>
        <v>-5.3280826541595161E-3</v>
      </c>
      <c r="H477" s="1">
        <f t="shared" si="59"/>
        <v>-5.3280826541595161E-3</v>
      </c>
      <c r="O477" s="1">
        <f t="shared" ca="1" si="57"/>
        <v>-5.2866762313746474E-3</v>
      </c>
      <c r="Q477" s="88">
        <f t="shared" si="58"/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 t="shared" si="55"/>
        <v>50769.950779942126</v>
      </c>
      <c r="F478" s="1">
        <f t="shared" si="56"/>
        <v>50770</v>
      </c>
      <c r="G478" s="1">
        <f t="shared" si="60"/>
        <v>-5.7449469968560152E-3</v>
      </c>
      <c r="H478" s="1">
        <f t="shared" si="59"/>
        <v>-5.7449469968560152E-3</v>
      </c>
      <c r="O478" s="1">
        <f t="shared" ca="1" si="57"/>
        <v>-5.2877314496729893E-3</v>
      </c>
      <c r="Q478" s="88">
        <f t="shared" si="58"/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 t="shared" si="55"/>
        <v>50777.952861435973</v>
      </c>
      <c r="F479" s="1">
        <f t="shared" si="56"/>
        <v>50778</v>
      </c>
      <c r="G479" s="1">
        <f t="shared" si="60"/>
        <v>-5.5019958017510362E-3</v>
      </c>
      <c r="H479" s="1">
        <f t="shared" si="59"/>
        <v>-5.5019958017510362E-3</v>
      </c>
      <c r="O479" s="1">
        <f t="shared" ca="1" si="57"/>
        <v>-5.2887245963067226E-3</v>
      </c>
      <c r="Q479" s="88">
        <f t="shared" si="58"/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 t="shared" si="55"/>
        <v>50804.949177054092</v>
      </c>
      <c r="F480" s="1">
        <f t="shared" si="56"/>
        <v>50805</v>
      </c>
      <c r="G480" s="1">
        <f t="shared" si="60"/>
        <v>-5.9320354994270019E-3</v>
      </c>
      <c r="H480" s="1">
        <f t="shared" si="59"/>
        <v>-5.9320354994270019E-3</v>
      </c>
      <c r="O480" s="1">
        <f t="shared" ca="1" si="57"/>
        <v>-5.2920764661955732E-3</v>
      </c>
      <c r="Q480" s="88">
        <f t="shared" si="58"/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 t="shared" si="55"/>
        <v>50846.955821127507</v>
      </c>
      <c r="F481" s="1">
        <f t="shared" si="56"/>
        <v>50847</v>
      </c>
      <c r="G481" s="1">
        <f t="shared" si="60"/>
        <v>-5.1565417015808634E-3</v>
      </c>
      <c r="H481" s="1">
        <f t="shared" si="59"/>
        <v>-5.1565417015808634E-3</v>
      </c>
      <c r="O481" s="1">
        <f t="shared" ca="1" si="57"/>
        <v>-5.2972904860226731E-3</v>
      </c>
      <c r="Q481" s="88">
        <f t="shared" si="58"/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 t="shared" si="55"/>
        <v>50855.960304692904</v>
      </c>
      <c r="F482" s="1">
        <f t="shared" si="56"/>
        <v>50856</v>
      </c>
      <c r="G482" s="1">
        <f t="shared" si="60"/>
        <v>-4.6332216006703675E-3</v>
      </c>
      <c r="H482" s="1">
        <f t="shared" si="59"/>
        <v>-4.6332216006703675E-3</v>
      </c>
      <c r="O482" s="1">
        <f t="shared" ca="1" si="57"/>
        <v>-5.2984077759856236E-3</v>
      </c>
      <c r="Q482" s="88">
        <f t="shared" si="58"/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 t="shared" si="55"/>
        <v>50880.913262242124</v>
      </c>
      <c r="F483" s="1">
        <f t="shared" si="56"/>
        <v>50881</v>
      </c>
      <c r="H483" s="34"/>
      <c r="O483" s="1">
        <f t="shared" ca="1" si="57"/>
        <v>-5.3015113592160407E-3</v>
      </c>
      <c r="Q483" s="88">
        <f t="shared" si="58"/>
        <v>36650.857499999998</v>
      </c>
      <c r="U483" s="1">
        <f>+C483-(C$7+F483*C$8)</f>
        <v>-1.012399910541717E-2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 t="shared" si="55"/>
        <v>50898.960783298775</v>
      </c>
      <c r="F484" s="1">
        <f t="shared" si="56"/>
        <v>50899</v>
      </c>
      <c r="G484" s="1">
        <f t="shared" ref="G484:G490" si="61">+C484-(C$7+F484*C$8)</f>
        <v>-4.5773589008604176E-3</v>
      </c>
      <c r="H484" s="1">
        <f t="shared" ref="H484:H490" si="62">+G484</f>
        <v>-4.5773589008604176E-3</v>
      </c>
      <c r="O484" s="1">
        <f t="shared" ca="1" si="57"/>
        <v>-5.3037459391419408E-3</v>
      </c>
      <c r="Q484" s="88">
        <f t="shared" si="58"/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 t="shared" si="55"/>
        <v>50923.955721789447</v>
      </c>
      <c r="F485" s="1">
        <f t="shared" si="56"/>
        <v>50924</v>
      </c>
      <c r="G485" s="1">
        <f t="shared" si="61"/>
        <v>-5.1681363984243944E-3</v>
      </c>
      <c r="H485" s="1">
        <f t="shared" si="62"/>
        <v>-5.1681363984243944E-3</v>
      </c>
      <c r="O485" s="1">
        <f t="shared" ca="1" si="57"/>
        <v>-5.3068495223723578E-3</v>
      </c>
      <c r="Q485" s="88">
        <f t="shared" si="58"/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 t="shared" si="55"/>
        <v>51120.945720672375</v>
      </c>
      <c r="F486" s="1">
        <f t="shared" si="56"/>
        <v>51121</v>
      </c>
      <c r="G486" s="1">
        <f t="shared" si="61"/>
        <v>-6.3354630983667448E-3</v>
      </c>
      <c r="H486" s="1">
        <f t="shared" si="62"/>
        <v>-6.3354630983667448E-3</v>
      </c>
      <c r="O486" s="1">
        <f t="shared" ca="1" si="57"/>
        <v>-5.3313057582280426E-3</v>
      </c>
      <c r="Q486" s="88">
        <f t="shared" si="58"/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 t="shared" si="55"/>
        <v>51129.94163669867</v>
      </c>
      <c r="F487" s="1">
        <f t="shared" si="56"/>
        <v>51130</v>
      </c>
      <c r="G487" s="1">
        <f t="shared" si="61"/>
        <v>-6.8121430012979545E-3</v>
      </c>
      <c r="H487" s="1">
        <f t="shared" si="62"/>
        <v>-6.8121430012979545E-3</v>
      </c>
      <c r="O487" s="1">
        <f t="shared" ca="1" si="57"/>
        <v>-5.3324230481909931E-3</v>
      </c>
      <c r="Q487" s="88">
        <f t="shared" si="58"/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 t="shared" si="55"/>
        <v>51180.944196798446</v>
      </c>
      <c r="F488" s="1">
        <f t="shared" si="56"/>
        <v>51181</v>
      </c>
      <c r="G488" s="1">
        <f t="shared" si="61"/>
        <v>-6.513329099107068E-3</v>
      </c>
      <c r="H488" s="1">
        <f t="shared" si="62"/>
        <v>-6.513329099107068E-3</v>
      </c>
      <c r="O488" s="1">
        <f t="shared" ca="1" si="57"/>
        <v>-5.3387543579810435E-3</v>
      </c>
      <c r="Q488" s="88">
        <f t="shared" si="58"/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 t="shared" si="55"/>
        <v>52665.955744268984</v>
      </c>
      <c r="F489" s="1">
        <f t="shared" si="56"/>
        <v>52666</v>
      </c>
      <c r="G489" s="1">
        <f t="shared" si="61"/>
        <v>-5.1655126007972285E-3</v>
      </c>
      <c r="H489" s="1">
        <f t="shared" si="62"/>
        <v>-5.1655126007972285E-3</v>
      </c>
      <c r="O489" s="1">
        <f t="shared" ca="1" si="57"/>
        <v>-5.5231072018678074E-3</v>
      </c>
      <c r="Q489" s="88">
        <f t="shared" si="58"/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 t="shared" si="55"/>
        <v>52716.966871907804</v>
      </c>
      <c r="F490" s="1">
        <f t="shared" si="56"/>
        <v>52717</v>
      </c>
      <c r="G490" s="1">
        <f t="shared" si="61"/>
        <v>-3.8666987020405941E-3</v>
      </c>
      <c r="H490" s="1">
        <f t="shared" si="62"/>
        <v>-3.8666987020405941E-3</v>
      </c>
      <c r="O490" s="1">
        <f t="shared" ca="1" si="57"/>
        <v>-5.5294385116578578E-3</v>
      </c>
      <c r="Q490" s="88">
        <f t="shared" si="58"/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 t="shared" si="55"/>
        <v>52759.855972505735</v>
      </c>
      <c r="F491" s="1">
        <f t="shared" si="56"/>
        <v>52760</v>
      </c>
      <c r="O491" s="1">
        <f t="shared" ca="1" si="57"/>
        <v>-5.534776674814175E-3</v>
      </c>
      <c r="Q491" s="88">
        <f t="shared" si="58"/>
        <v>36870.167000000001</v>
      </c>
      <c r="U491" s="1">
        <f>+C491-(C$7+F491*C$8)</f>
        <v>-1.6810836001241114E-2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 t="shared" si="55"/>
        <v>52827.959340594607</v>
      </c>
      <c r="F492" s="1">
        <f t="shared" si="56"/>
        <v>52828</v>
      </c>
      <c r="G492" s="1">
        <f t="shared" ref="G492:G523" si="63">+C492-(C$7+F492*C$8)</f>
        <v>-4.7457507971557789E-3</v>
      </c>
      <c r="H492" s="1">
        <f t="shared" ref="H492:H504" si="64">+G492</f>
        <v>-4.7457507971557789E-3</v>
      </c>
      <c r="O492" s="1">
        <f t="shared" ca="1" si="57"/>
        <v>-5.5432184212009092E-3</v>
      </c>
      <c r="Q492" s="88">
        <f t="shared" si="58"/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 t="shared" si="55"/>
        <v>52828.944607587953</v>
      </c>
      <c r="F493" s="1">
        <f t="shared" si="56"/>
        <v>52829</v>
      </c>
      <c r="G493" s="1">
        <f t="shared" si="63"/>
        <v>-6.4653818990336731E-3</v>
      </c>
      <c r="H493" s="1">
        <f t="shared" si="64"/>
        <v>-6.4653818990336731E-3</v>
      </c>
      <c r="O493" s="1">
        <f t="shared" ca="1" si="57"/>
        <v>-5.5433425645301264E-3</v>
      </c>
      <c r="Q493" s="88">
        <f t="shared" si="58"/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 t="shared" si="55"/>
        <v>52871.936518654773</v>
      </c>
      <c r="F494" s="1">
        <f t="shared" si="56"/>
        <v>52872</v>
      </c>
      <c r="G494" s="1">
        <f t="shared" si="63"/>
        <v>-7.4095191957894713E-3</v>
      </c>
      <c r="H494" s="1">
        <f t="shared" si="64"/>
        <v>-7.4095191957894713E-3</v>
      </c>
      <c r="O494" s="1">
        <f t="shared" ca="1" si="57"/>
        <v>-5.5486807276864426E-3</v>
      </c>
      <c r="Q494" s="88">
        <f t="shared" si="58"/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 t="shared" si="55"/>
        <v>52982.946122419664</v>
      </c>
      <c r="F495" s="1">
        <f t="shared" si="56"/>
        <v>52983</v>
      </c>
      <c r="G495" s="1">
        <f t="shared" si="63"/>
        <v>-6.2885713050491177E-3</v>
      </c>
      <c r="H495" s="1">
        <f t="shared" si="64"/>
        <v>-6.2885713050491177E-3</v>
      </c>
      <c r="O495" s="1">
        <f t="shared" ca="1" si="57"/>
        <v>-5.562460637229494E-3</v>
      </c>
      <c r="Q495" s="88">
        <f t="shared" si="58"/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 t="shared" si="55"/>
        <v>53085.9536446907</v>
      </c>
      <c r="F496" s="1">
        <f t="shared" si="56"/>
        <v>53086</v>
      </c>
      <c r="G496" s="1">
        <f t="shared" si="63"/>
        <v>-5.4105746021377854E-3</v>
      </c>
      <c r="H496" s="1">
        <f t="shared" si="64"/>
        <v>-5.4105746021377854E-3</v>
      </c>
      <c r="O496" s="1">
        <f t="shared" ca="1" si="57"/>
        <v>-5.575247400138812E-3</v>
      </c>
      <c r="Q496" s="88">
        <f t="shared" si="58"/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 t="shared" si="55"/>
        <v>53144.94971874528</v>
      </c>
      <c r="F497" s="1">
        <f t="shared" si="56"/>
        <v>53145</v>
      </c>
      <c r="G497" s="1">
        <f t="shared" si="63"/>
        <v>-5.868809501407668E-3</v>
      </c>
      <c r="H497" s="1">
        <f t="shared" si="64"/>
        <v>-5.868809501407668E-3</v>
      </c>
      <c r="O497" s="1">
        <f t="shared" ca="1" si="57"/>
        <v>-5.5825718565625957E-3</v>
      </c>
      <c r="Q497" s="88">
        <f t="shared" si="58"/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 t="shared" si="55"/>
        <v>53153.94563477164</v>
      </c>
      <c r="F498" s="1">
        <f t="shared" si="56"/>
        <v>53154</v>
      </c>
      <c r="G498" s="1">
        <f t="shared" si="63"/>
        <v>-6.34548939706292E-3</v>
      </c>
      <c r="H498" s="1">
        <f t="shared" si="64"/>
        <v>-6.34548939706292E-3</v>
      </c>
      <c r="O498" s="1">
        <f t="shared" ca="1" si="57"/>
        <v>-5.5836891465255454E-3</v>
      </c>
      <c r="Q498" s="88">
        <f t="shared" si="58"/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 t="shared" si="55"/>
        <v>53179.939548318194</v>
      </c>
      <c r="F499" s="1">
        <f t="shared" si="56"/>
        <v>53180</v>
      </c>
      <c r="G499" s="1">
        <f t="shared" si="63"/>
        <v>-7.0558980005444027E-3</v>
      </c>
      <c r="H499" s="1">
        <f t="shared" si="64"/>
        <v>-7.0558980005444027E-3</v>
      </c>
      <c r="O499" s="1">
        <f t="shared" ca="1" si="57"/>
        <v>-5.5869168730851796E-3</v>
      </c>
      <c r="Q499" s="88">
        <f t="shared" si="58"/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 t="shared" si="55"/>
        <v>53205.950596942901</v>
      </c>
      <c r="F500" s="1">
        <f t="shared" si="56"/>
        <v>53206</v>
      </c>
      <c r="G500" s="1">
        <f t="shared" si="63"/>
        <v>-5.7663065963424742E-3</v>
      </c>
      <c r="H500" s="1">
        <f t="shared" si="64"/>
        <v>-5.7663065963424742E-3</v>
      </c>
      <c r="O500" s="1">
        <f t="shared" ca="1" si="57"/>
        <v>-5.590144599644813E-3</v>
      </c>
      <c r="Q500" s="88">
        <f t="shared" si="58"/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 t="shared" si="55"/>
        <v>53307.947149603351</v>
      </c>
      <c r="F501" s="1">
        <f t="shared" si="56"/>
        <v>53308</v>
      </c>
      <c r="G501" s="1">
        <f t="shared" si="63"/>
        <v>-6.1686788030783646E-3</v>
      </c>
      <c r="H501" s="1">
        <f t="shared" si="64"/>
        <v>-6.1686788030783646E-3</v>
      </c>
      <c r="O501" s="1">
        <f t="shared" ca="1" si="57"/>
        <v>-5.6028072192249138E-3</v>
      </c>
      <c r="Q501" s="88">
        <f t="shared" si="58"/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 t="shared" si="55"/>
        <v>53333.949630689014</v>
      </c>
      <c r="F502" s="1">
        <f t="shared" si="56"/>
        <v>53334</v>
      </c>
      <c r="G502" s="1">
        <f t="shared" si="63"/>
        <v>-5.8790873954421841E-3</v>
      </c>
      <c r="H502" s="1">
        <f t="shared" si="64"/>
        <v>-5.8790873954421841E-3</v>
      </c>
      <c r="O502" s="1">
        <f t="shared" ca="1" si="57"/>
        <v>-5.6060349457845472E-3</v>
      </c>
      <c r="Q502" s="88">
        <f t="shared" si="58"/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 t="shared" si="55"/>
        <v>53341.951712182861</v>
      </c>
      <c r="F503" s="1">
        <f t="shared" si="56"/>
        <v>53342</v>
      </c>
      <c r="G503" s="1">
        <f t="shared" si="63"/>
        <v>-5.6361362003372051E-3</v>
      </c>
      <c r="H503" s="1">
        <f t="shared" si="64"/>
        <v>-5.6361362003372051E-3</v>
      </c>
      <c r="O503" s="1">
        <f t="shared" ca="1" si="57"/>
        <v>-5.6070280924182814E-3</v>
      </c>
      <c r="Q503" s="88">
        <f t="shared" si="58"/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 t="shared" si="55"/>
        <v>53682.939767276213</v>
      </c>
      <c r="F504" s="1">
        <f t="shared" si="56"/>
        <v>53683</v>
      </c>
      <c r="G504" s="1">
        <f t="shared" si="63"/>
        <v>-7.0303413012879901E-3</v>
      </c>
      <c r="H504" s="1">
        <f t="shared" si="64"/>
        <v>-7.0303413012879901E-3</v>
      </c>
      <c r="O504" s="1">
        <f t="shared" ca="1" si="57"/>
        <v>-5.6493609676811678E-3</v>
      </c>
      <c r="Q504" s="88">
        <f t="shared" si="58"/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 t="shared" si="55"/>
        <v>53725.452752908815</v>
      </c>
      <c r="F505" s="1">
        <f t="shared" si="56"/>
        <v>53725.5</v>
      </c>
      <c r="G505" s="1">
        <f t="shared" si="63"/>
        <v>-5.5146630547824316E-3</v>
      </c>
      <c r="H505" s="34"/>
      <c r="J505" s="1">
        <f>+G505</f>
        <v>-5.5146630547824316E-3</v>
      </c>
      <c r="O505" s="1">
        <f t="shared" ca="1" si="57"/>
        <v>-5.6546370591728764E-3</v>
      </c>
      <c r="Q505" s="88">
        <f t="shared" si="58"/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 t="shared" si="55"/>
        <v>53725.950526928958</v>
      </c>
      <c r="F506" s="1">
        <f t="shared" si="56"/>
        <v>53726</v>
      </c>
      <c r="G506" s="1">
        <f t="shared" si="63"/>
        <v>-5.7744786026887596E-3</v>
      </c>
      <c r="H506" s="34"/>
      <c r="J506" s="1">
        <f>+G506</f>
        <v>-5.7744786026887596E-3</v>
      </c>
      <c r="O506" s="1">
        <f t="shared" ca="1" si="57"/>
        <v>-5.654699130837485E-3</v>
      </c>
      <c r="Q506" s="88">
        <f t="shared" si="58"/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 t="shared" si="55"/>
        <v>53726.452584718652</v>
      </c>
      <c r="F507" s="1">
        <f t="shared" si="56"/>
        <v>53726.5</v>
      </c>
      <c r="G507" s="1">
        <f t="shared" si="63"/>
        <v>-5.5342941486742347E-3</v>
      </c>
      <c r="H507" s="34"/>
      <c r="J507" s="1">
        <f>+G507</f>
        <v>-5.5342941486742347E-3</v>
      </c>
      <c r="O507" s="1">
        <f t="shared" ca="1" si="57"/>
        <v>-5.6547612025020927E-3</v>
      </c>
      <c r="Q507" s="88">
        <f t="shared" si="58"/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 t="shared" si="55"/>
        <v>53726.951215492678</v>
      </c>
      <c r="F508" s="1">
        <f t="shared" si="56"/>
        <v>53727</v>
      </c>
      <c r="G508" s="1">
        <f t="shared" si="63"/>
        <v>-5.6941096991067752E-3</v>
      </c>
      <c r="H508" s="34"/>
      <c r="J508" s="1">
        <f>+G508</f>
        <v>-5.6941096991067752E-3</v>
      </c>
      <c r="O508" s="1">
        <f t="shared" ca="1" si="57"/>
        <v>-5.6548232741667013E-3</v>
      </c>
      <c r="Q508" s="88">
        <f t="shared" si="58"/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 t="shared" si="55"/>
        <v>53727.448989512755</v>
      </c>
      <c r="F509" s="1">
        <f t="shared" si="56"/>
        <v>53727.5</v>
      </c>
      <c r="G509" s="1">
        <f t="shared" si="63"/>
        <v>-5.9539252542890608E-3</v>
      </c>
      <c r="H509" s="34"/>
      <c r="J509" s="1">
        <f>+G509</f>
        <v>-5.9539252542890608E-3</v>
      </c>
      <c r="O509" s="1">
        <f t="shared" ca="1" si="57"/>
        <v>-5.6548853458313099E-3</v>
      </c>
      <c r="Q509" s="88">
        <f t="shared" si="58"/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 t="shared" si="55"/>
        <v>56075.95624074927</v>
      </c>
      <c r="F510" s="1">
        <f t="shared" si="56"/>
        <v>56076</v>
      </c>
      <c r="G510" s="1">
        <f t="shared" si="63"/>
        <v>-5.1075636001769453E-3</v>
      </c>
      <c r="H510" s="1">
        <f>+G510</f>
        <v>-5.1075636001769453E-3</v>
      </c>
      <c r="O510" s="1">
        <f t="shared" ca="1" si="57"/>
        <v>-5.9464359544966743E-3</v>
      </c>
      <c r="Q510" s="88">
        <f t="shared" si="58"/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 t="shared" si="55"/>
        <v>56741.947207884929</v>
      </c>
      <c r="F511" s="1">
        <f t="shared" si="56"/>
        <v>56742</v>
      </c>
      <c r="G511" s="1">
        <f t="shared" si="63"/>
        <v>-6.1618761974386871E-3</v>
      </c>
      <c r="H511" s="34"/>
      <c r="J511" s="1">
        <f>+G511</f>
        <v>-6.1618761974386871E-3</v>
      </c>
      <c r="O511" s="1">
        <f t="shared" ca="1" si="57"/>
        <v>-6.0291154117549806E-3</v>
      </c>
      <c r="Q511" s="88">
        <f t="shared" si="58"/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 t="shared" si="55"/>
        <v>56741.947807612611</v>
      </c>
      <c r="F512" s="1">
        <f t="shared" si="56"/>
        <v>56742</v>
      </c>
      <c r="G512" s="1">
        <f t="shared" si="63"/>
        <v>-6.0918762028450146E-3</v>
      </c>
      <c r="H512" s="34"/>
      <c r="J512" s="1">
        <f>+G512</f>
        <v>-6.0918762028450146E-3</v>
      </c>
      <c r="O512" s="1">
        <f t="shared" ca="1" si="57"/>
        <v>-6.0291154117549806E-3</v>
      </c>
      <c r="Q512" s="88">
        <f t="shared" si="58"/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 t="shared" si="55"/>
        <v>56741.949264094248</v>
      </c>
      <c r="F513" s="1">
        <f t="shared" si="56"/>
        <v>56742</v>
      </c>
      <c r="G513" s="1">
        <f t="shared" si="63"/>
        <v>-5.921876203501597E-3</v>
      </c>
      <c r="H513" s="34"/>
      <c r="J513" s="1">
        <f>+G513</f>
        <v>-5.921876203501597E-3</v>
      </c>
      <c r="O513" s="1">
        <f t="shared" ca="1" si="57"/>
        <v>-6.0291154117549806E-3</v>
      </c>
      <c r="Q513" s="88">
        <f t="shared" si="58"/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 t="shared" si="55"/>
        <v>57101.452970579143</v>
      </c>
      <c r="F514" s="1">
        <f t="shared" si="56"/>
        <v>57101.5</v>
      </c>
      <c r="G514" s="1">
        <f t="shared" si="63"/>
        <v>-5.4892566549824551E-3</v>
      </c>
      <c r="H514" s="34"/>
      <c r="K514" s="1">
        <f>+G514</f>
        <v>-5.4892566549824551E-3</v>
      </c>
      <c r="O514" s="1">
        <f t="shared" ca="1" si="57"/>
        <v>-6.0737449386083758E-3</v>
      </c>
      <c r="Q514" s="88">
        <f t="shared" si="58"/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 t="shared" si="55"/>
        <v>57340.944817293916</v>
      </c>
      <c r="F515" s="1">
        <f t="shared" si="56"/>
        <v>57341</v>
      </c>
      <c r="G515" s="1">
        <f t="shared" si="63"/>
        <v>-6.4409050974063575E-3</v>
      </c>
      <c r="H515" s="1">
        <f>+G515</f>
        <v>-6.4409050974063575E-3</v>
      </c>
      <c r="O515" s="1">
        <f t="shared" ca="1" si="57"/>
        <v>-6.1034772659557699E-3</v>
      </c>
      <c r="Q515" s="88">
        <f t="shared" si="58"/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 t="shared" si="55"/>
        <v>59262.943695167334</v>
      </c>
      <c r="F516" s="1">
        <f t="shared" si="56"/>
        <v>59263</v>
      </c>
      <c r="G516" s="1">
        <f t="shared" si="63"/>
        <v>-6.571879297553096E-3</v>
      </c>
      <c r="H516" s="34"/>
      <c r="I516" s="1">
        <f>+G516</f>
        <v>-6.571879297553096E-3</v>
      </c>
      <c r="O516" s="1">
        <f t="shared" ca="1" si="57"/>
        <v>-6.3420807447102214E-3</v>
      </c>
      <c r="Q516" s="88">
        <f t="shared" si="58"/>
        <v>37629.205000000002</v>
      </c>
    </row>
    <row r="517" spans="1:23">
      <c r="A517" s="33" t="s">
        <v>200</v>
      </c>
      <c r="B517" s="37" t="s">
        <v>170</v>
      </c>
      <c r="C517" s="36">
        <v>52724.390180000002</v>
      </c>
      <c r="D517" s="36">
        <v>3.6000000000000002E-4</v>
      </c>
      <c r="E517" s="1">
        <f t="shared" si="55"/>
        <v>59919.946971114121</v>
      </c>
      <c r="F517" s="1">
        <f t="shared" si="56"/>
        <v>59920</v>
      </c>
      <c r="G517" s="1">
        <f t="shared" si="63"/>
        <v>-6.1895120015833527E-3</v>
      </c>
      <c r="H517" s="34"/>
      <c r="J517" s="1">
        <f t="shared" ref="J517:J525" si="65">+G517</f>
        <v>-6.1895120015833527E-3</v>
      </c>
      <c r="O517" s="1">
        <f t="shared" ca="1" si="57"/>
        <v>-6.4236429120055781E-3</v>
      </c>
      <c r="Q517" s="88">
        <f t="shared" si="58"/>
        <v>37705.890180000002</v>
      </c>
    </row>
    <row r="518" spans="1:23">
      <c r="A518" s="33" t="s">
        <v>200</v>
      </c>
      <c r="B518" s="37" t="s">
        <v>170</v>
      </c>
      <c r="C518" s="36">
        <v>52724.390209999998</v>
      </c>
      <c r="D518" s="36">
        <v>4.2999999999999999E-4</v>
      </c>
      <c r="E518" s="1">
        <f t="shared" si="55"/>
        <v>59919.947228140249</v>
      </c>
      <c r="F518" s="1">
        <f t="shared" si="56"/>
        <v>59920</v>
      </c>
      <c r="G518" s="1">
        <f t="shared" si="63"/>
        <v>-6.1595120059791952E-3</v>
      </c>
      <c r="H518" s="34"/>
      <c r="J518" s="1">
        <f t="shared" si="65"/>
        <v>-6.1595120059791952E-3</v>
      </c>
      <c r="O518" s="1">
        <f t="shared" ca="1" si="57"/>
        <v>-6.4236429120055781E-3</v>
      </c>
      <c r="Q518" s="88">
        <f t="shared" si="58"/>
        <v>37705.890209999998</v>
      </c>
    </row>
    <row r="519" spans="1:23">
      <c r="A519" s="33" t="s">
        <v>200</v>
      </c>
      <c r="B519" s="37" t="s">
        <v>170</v>
      </c>
      <c r="C519" s="36">
        <v>52724.506829999998</v>
      </c>
      <c r="D519" s="36">
        <v>3.8000000000000002E-4</v>
      </c>
      <c r="E519" s="1">
        <f t="shared" si="55"/>
        <v>59920.946374546918</v>
      </c>
      <c r="F519" s="1">
        <f t="shared" si="56"/>
        <v>59921</v>
      </c>
      <c r="G519" s="1">
        <f t="shared" si="63"/>
        <v>-6.259143105125986E-3</v>
      </c>
      <c r="H519" s="34"/>
      <c r="J519" s="1">
        <f t="shared" si="65"/>
        <v>-6.259143105125986E-3</v>
      </c>
      <c r="O519" s="1">
        <f t="shared" ca="1" si="57"/>
        <v>-6.4237670553347953E-3</v>
      </c>
      <c r="Q519" s="88">
        <f t="shared" si="58"/>
        <v>37706.006829999998</v>
      </c>
    </row>
    <row r="520" spans="1:23">
      <c r="A520" s="33" t="s">
        <v>200</v>
      </c>
      <c r="B520" s="37" t="s">
        <v>170</v>
      </c>
      <c r="C520" s="36">
        <v>52724.506959999999</v>
      </c>
      <c r="D520" s="36">
        <v>4.0000000000000002E-4</v>
      </c>
      <c r="E520" s="1">
        <f t="shared" si="55"/>
        <v>59920.947488327001</v>
      </c>
      <c r="F520" s="1">
        <f t="shared" si="56"/>
        <v>59921</v>
      </c>
      <c r="G520" s="1">
        <f t="shared" si="63"/>
        <v>-6.1291431047720835E-3</v>
      </c>
      <c r="H520" s="34"/>
      <c r="J520" s="1">
        <f t="shared" si="65"/>
        <v>-6.1291431047720835E-3</v>
      </c>
      <c r="O520" s="1">
        <f t="shared" ca="1" si="57"/>
        <v>-6.4237670553347953E-3</v>
      </c>
      <c r="Q520" s="88">
        <f t="shared" si="58"/>
        <v>37706.006959999999</v>
      </c>
    </row>
    <row r="521" spans="1:23">
      <c r="A521" s="33" t="s">
        <v>200</v>
      </c>
      <c r="B521" s="37" t="s">
        <v>170</v>
      </c>
      <c r="C521" s="36">
        <v>52759.406199999998</v>
      </c>
      <c r="D521" s="36">
        <v>4.8000000000000001E-4</v>
      </c>
      <c r="E521" s="1">
        <f t="shared" si="55"/>
        <v>60219.948090634411</v>
      </c>
      <c r="F521" s="1">
        <f t="shared" si="56"/>
        <v>60220</v>
      </c>
      <c r="G521" s="1">
        <f t="shared" si="63"/>
        <v>-6.0588420019485056E-3</v>
      </c>
      <c r="H521" s="34"/>
      <c r="J521" s="1">
        <f t="shared" si="65"/>
        <v>-6.0588420019485056E-3</v>
      </c>
      <c r="O521" s="1">
        <f t="shared" ca="1" si="57"/>
        <v>-6.4608859107705809E-3</v>
      </c>
      <c r="Q521" s="88">
        <f t="shared" si="58"/>
        <v>37740.906199999998</v>
      </c>
    </row>
    <row r="522" spans="1:23">
      <c r="A522" s="33" t="s">
        <v>200</v>
      </c>
      <c r="B522" s="37" t="s">
        <v>170</v>
      </c>
      <c r="C522" s="36">
        <v>52759.406340000001</v>
      </c>
      <c r="D522" s="36">
        <v>5.6999999999999998E-4</v>
      </c>
      <c r="E522" s="1">
        <f t="shared" si="55"/>
        <v>60219.949290089913</v>
      </c>
      <c r="F522" s="1">
        <f t="shared" si="56"/>
        <v>60220</v>
      </c>
      <c r="G522" s="1">
        <f t="shared" si="63"/>
        <v>-5.9188419982092455E-3</v>
      </c>
      <c r="H522" s="34"/>
      <c r="J522" s="1">
        <f t="shared" si="65"/>
        <v>-5.9188419982092455E-3</v>
      </c>
      <c r="O522" s="1">
        <f t="shared" ca="1" si="57"/>
        <v>-6.4608859107705809E-3</v>
      </c>
      <c r="Q522" s="88">
        <f t="shared" si="58"/>
        <v>37740.906340000001</v>
      </c>
    </row>
    <row r="523" spans="1:23">
      <c r="A523" s="46" t="s">
        <v>208</v>
      </c>
      <c r="B523" s="47"/>
      <c r="C523" s="36">
        <v>52764.424899999998</v>
      </c>
      <c r="D523" s="36"/>
      <c r="E523" s="1">
        <f t="shared" si="55"/>
        <v>60262.945998978554</v>
      </c>
      <c r="F523" s="1">
        <f t="shared" si="56"/>
        <v>60263</v>
      </c>
      <c r="G523" s="1">
        <f t="shared" si="63"/>
        <v>-6.302979301835876E-3</v>
      </c>
      <c r="H523" s="34"/>
      <c r="J523" s="1">
        <f t="shared" si="65"/>
        <v>-6.302979301835876E-3</v>
      </c>
      <c r="O523" s="1">
        <f t="shared" ca="1" si="57"/>
        <v>-6.466224073926898E-3</v>
      </c>
      <c r="Q523" s="88">
        <f t="shared" si="58"/>
        <v>37745.924899999998</v>
      </c>
    </row>
    <row r="524" spans="1:23">
      <c r="A524" s="33" t="s">
        <v>209</v>
      </c>
      <c r="B524" s="42"/>
      <c r="C524" s="36">
        <v>52764.483999999997</v>
      </c>
      <c r="D524" s="36">
        <v>1E-4</v>
      </c>
      <c r="E524" s="1">
        <f t="shared" si="55"/>
        <v>60263.45234053774</v>
      </c>
      <c r="F524" s="1">
        <f t="shared" si="56"/>
        <v>60263.5</v>
      </c>
      <c r="G524" s="1">
        <f t="shared" ref="G524:G555" si="66">+C524-(C$7+F524*C$8)</f>
        <v>-5.5627948531764559E-3</v>
      </c>
      <c r="H524" s="34"/>
      <c r="J524" s="1">
        <f t="shared" si="65"/>
        <v>-5.5627948531764559E-3</v>
      </c>
      <c r="O524" s="1">
        <f t="shared" ca="1" si="57"/>
        <v>-6.4662861455915066E-3</v>
      </c>
      <c r="Q524" s="88">
        <f t="shared" si="58"/>
        <v>37745.983999999997</v>
      </c>
    </row>
    <row r="525" spans="1:23">
      <c r="A525" s="33" t="s">
        <v>209</v>
      </c>
      <c r="B525" s="37"/>
      <c r="C525" s="36">
        <v>52764.541899999997</v>
      </c>
      <c r="D525" s="36">
        <v>2.0000000000000001E-4</v>
      </c>
      <c r="E525" s="1">
        <f t="shared" si="55"/>
        <v>60263.948401050046</v>
      </c>
      <c r="F525" s="1">
        <f t="shared" si="56"/>
        <v>60264</v>
      </c>
      <c r="G525" s="1">
        <f t="shared" si="66"/>
        <v>-6.0226104033063166E-3</v>
      </c>
      <c r="H525" s="34"/>
      <c r="J525" s="1">
        <f t="shared" si="65"/>
        <v>-6.0226104033063166E-3</v>
      </c>
      <c r="O525" s="1">
        <f t="shared" ca="1" si="57"/>
        <v>-6.4663482172561152E-3</v>
      </c>
      <c r="Q525" s="88">
        <f t="shared" si="58"/>
        <v>37746.041899999997</v>
      </c>
    </row>
    <row r="526" spans="1:23">
      <c r="A526" s="38" t="s">
        <v>210</v>
      </c>
      <c r="B526" s="37" t="s">
        <v>168</v>
      </c>
      <c r="C526" s="38">
        <v>52983.6829</v>
      </c>
      <c r="D526" s="38">
        <v>2.9999999999999997E-4</v>
      </c>
      <c r="E526" s="1">
        <f t="shared" si="55"/>
        <v>62141.447480979914</v>
      </c>
      <c r="F526" s="1">
        <f t="shared" si="56"/>
        <v>62141.5</v>
      </c>
      <c r="G526" s="1">
        <f t="shared" si="66"/>
        <v>-6.1300006491364911E-3</v>
      </c>
      <c r="H526" s="34"/>
      <c r="K526" s="1">
        <f t="shared" ref="K526:K537" si="67">+G526</f>
        <v>-6.1300006491364911E-3</v>
      </c>
      <c r="O526" s="1">
        <f t="shared" ca="1" si="57"/>
        <v>-6.6994273178604246E-3</v>
      </c>
      <c r="Q526" s="88">
        <f t="shared" si="58"/>
        <v>37965.1829</v>
      </c>
    </row>
    <row r="527" spans="1:23">
      <c r="A527" s="40" t="s">
        <v>211</v>
      </c>
      <c r="B527" s="48" t="s">
        <v>170</v>
      </c>
      <c r="C527" s="36">
        <v>52997.63</v>
      </c>
      <c r="D527" s="36">
        <v>1E-3</v>
      </c>
      <c r="E527" s="1">
        <f t="shared" si="55"/>
        <v>62260.9398051807</v>
      </c>
      <c r="F527" s="1">
        <f t="shared" si="56"/>
        <v>62261</v>
      </c>
      <c r="G527" s="1">
        <f t="shared" si="66"/>
        <v>-7.0259171043289825E-3</v>
      </c>
      <c r="H527" s="34"/>
      <c r="K527" s="1">
        <f t="shared" si="67"/>
        <v>-7.0259171043289825E-3</v>
      </c>
      <c r="O527" s="1">
        <f t="shared" ca="1" si="57"/>
        <v>-6.7142624457018178E-3</v>
      </c>
      <c r="Q527" s="88">
        <f t="shared" si="58"/>
        <v>37979.129999999997</v>
      </c>
    </row>
    <row r="528" spans="1:23">
      <c r="A528" s="40" t="s">
        <v>212</v>
      </c>
      <c r="B528" s="44" t="s">
        <v>170</v>
      </c>
      <c r="C528" s="36">
        <v>53112.716200000003</v>
      </c>
      <c r="D528" s="36">
        <v>1E-4</v>
      </c>
      <c r="E528" s="1">
        <f t="shared" si="55"/>
        <v>63246.945320408937</v>
      </c>
      <c r="F528" s="1">
        <f t="shared" si="56"/>
        <v>63247</v>
      </c>
      <c r="G528" s="1">
        <f t="shared" si="66"/>
        <v>-6.382181694789324E-3</v>
      </c>
      <c r="H528" s="34"/>
      <c r="K528" s="1">
        <f t="shared" si="67"/>
        <v>-6.382181694789324E-3</v>
      </c>
      <c r="O528" s="1">
        <f t="shared" ca="1" si="57"/>
        <v>-6.8366677683094606E-3</v>
      </c>
      <c r="Q528" s="88">
        <f t="shared" si="58"/>
        <v>38094.216200000003</v>
      </c>
    </row>
    <row r="529" spans="1:23">
      <c r="A529" s="40" t="s">
        <v>212</v>
      </c>
      <c r="B529" s="44" t="s">
        <v>170</v>
      </c>
      <c r="C529" s="36">
        <v>53112.7745</v>
      </c>
      <c r="D529" s="36">
        <v>2.0000000000000001E-4</v>
      </c>
      <c r="E529" s="1">
        <f t="shared" si="55"/>
        <v>63247.444807936852</v>
      </c>
      <c r="F529" s="1">
        <f t="shared" si="56"/>
        <v>63247.5</v>
      </c>
      <c r="G529" s="1">
        <f t="shared" si="66"/>
        <v>-6.4419972477480769E-3</v>
      </c>
      <c r="H529" s="34"/>
      <c r="K529" s="1">
        <f t="shared" si="67"/>
        <v>-6.4419972477480769E-3</v>
      </c>
      <c r="O529" s="1">
        <f t="shared" ca="1" si="57"/>
        <v>-6.8367298399740692E-3</v>
      </c>
      <c r="Q529" s="88">
        <f t="shared" si="58"/>
        <v>38094.2745</v>
      </c>
    </row>
    <row r="530" spans="1:23">
      <c r="A530" s="40" t="s">
        <v>212</v>
      </c>
      <c r="B530" s="44" t="s">
        <v>170</v>
      </c>
      <c r="C530" s="36">
        <v>53112.832900000001</v>
      </c>
      <c r="D530" s="36">
        <v>2.0000000000000001E-4</v>
      </c>
      <c r="E530" s="1">
        <f t="shared" si="55"/>
        <v>63247.945152218708</v>
      </c>
      <c r="F530" s="1">
        <f t="shared" si="56"/>
        <v>63248</v>
      </c>
      <c r="G530" s="1">
        <f t="shared" si="66"/>
        <v>-6.4018127959570847E-3</v>
      </c>
      <c r="H530" s="34"/>
      <c r="K530" s="1">
        <f t="shared" si="67"/>
        <v>-6.4018127959570847E-3</v>
      </c>
      <c r="O530" s="1">
        <f t="shared" ca="1" si="57"/>
        <v>-6.8367919116386778E-3</v>
      </c>
      <c r="Q530" s="88">
        <f t="shared" si="58"/>
        <v>38094.332900000001</v>
      </c>
    </row>
    <row r="531" spans="1:23">
      <c r="A531" s="40" t="s">
        <v>210</v>
      </c>
      <c r="B531" s="48" t="s">
        <v>168</v>
      </c>
      <c r="C531" s="40">
        <v>53360.686900000001</v>
      </c>
      <c r="D531" s="40">
        <v>1E-4</v>
      </c>
      <c r="E531" s="1">
        <f t="shared" si="55"/>
        <v>65371.443981542885</v>
      </c>
      <c r="F531" s="1">
        <f t="shared" si="56"/>
        <v>65371.5</v>
      </c>
      <c r="G531" s="1">
        <f t="shared" si="66"/>
        <v>-6.5384536501369439E-3</v>
      </c>
      <c r="H531" s="34"/>
      <c r="K531" s="1">
        <f t="shared" si="67"/>
        <v>-6.5384536501369439E-3</v>
      </c>
      <c r="O531" s="1">
        <f t="shared" ca="1" si="57"/>
        <v>-7.1004102712302897E-3</v>
      </c>
      <c r="Q531" s="88">
        <f t="shared" si="58"/>
        <v>38342.186900000001</v>
      </c>
    </row>
    <row r="532" spans="1:23">
      <c r="A532" s="40" t="s">
        <v>210</v>
      </c>
      <c r="B532" s="48" t="s">
        <v>170</v>
      </c>
      <c r="C532" s="40">
        <v>53360.745300000002</v>
      </c>
      <c r="D532" s="40">
        <v>1E-4</v>
      </c>
      <c r="E532" s="1">
        <f t="shared" si="55"/>
        <v>65371.944325824741</v>
      </c>
      <c r="F532" s="1">
        <f t="shared" si="56"/>
        <v>65372</v>
      </c>
      <c r="G532" s="1">
        <f t="shared" si="66"/>
        <v>-6.4982691983459517E-3</v>
      </c>
      <c r="H532" s="34"/>
      <c r="K532" s="1">
        <f t="shared" si="67"/>
        <v>-6.4982691983459517E-3</v>
      </c>
      <c r="O532" s="1">
        <f t="shared" ca="1" si="57"/>
        <v>-7.1004723428948983E-3</v>
      </c>
      <c r="Q532" s="88">
        <f t="shared" si="58"/>
        <v>38342.245300000002</v>
      </c>
    </row>
    <row r="533" spans="1:23">
      <c r="A533" s="40" t="s">
        <v>213</v>
      </c>
      <c r="B533" s="48" t="s">
        <v>170</v>
      </c>
      <c r="C533" s="40">
        <v>53370.665999999997</v>
      </c>
      <c r="D533" s="40">
        <v>1E-3</v>
      </c>
      <c r="E533" s="1">
        <f t="shared" ref="E533:E596" si="68">+(C533-C$7)/C$8</f>
        <v>65456.940310703205</v>
      </c>
      <c r="F533" s="1">
        <f t="shared" ref="F533:F596" si="69">ROUND(2*E533,0)/2</f>
        <v>65457</v>
      </c>
      <c r="G533" s="1">
        <f t="shared" si="66"/>
        <v>-6.9669127042288892E-3</v>
      </c>
      <c r="H533" s="34"/>
      <c r="K533" s="1">
        <f t="shared" si="67"/>
        <v>-6.9669127042288892E-3</v>
      </c>
      <c r="O533" s="1">
        <f t="shared" ref="O533:O596" ca="1" si="70">+C$11+C$12*F533</f>
        <v>-7.1110245258783154E-3</v>
      </c>
      <c r="Q533" s="88">
        <f t="shared" ref="Q533:Q596" si="71">+C533-15018.5</f>
        <v>38352.165999999997</v>
      </c>
    </row>
    <row r="534" spans="1:23">
      <c r="A534" s="36" t="s">
        <v>214</v>
      </c>
      <c r="B534" s="37" t="s">
        <v>170</v>
      </c>
      <c r="C534" s="38">
        <v>53410.701399999998</v>
      </c>
      <c r="D534" s="38">
        <v>0</v>
      </c>
      <c r="E534" s="1">
        <f t="shared" si="68"/>
        <v>65799.94516449426</v>
      </c>
      <c r="F534" s="1">
        <f t="shared" si="69"/>
        <v>65800</v>
      </c>
      <c r="G534" s="1">
        <f t="shared" si="66"/>
        <v>-6.4003799998317845E-3</v>
      </c>
      <c r="H534" s="34"/>
      <c r="K534" s="1">
        <f t="shared" si="67"/>
        <v>-6.4003799998317845E-3</v>
      </c>
      <c r="O534" s="1">
        <f t="shared" ca="1" si="70"/>
        <v>-7.1536056877996353E-3</v>
      </c>
      <c r="Q534" s="88">
        <f t="shared" si="71"/>
        <v>38392.201399999998</v>
      </c>
    </row>
    <row r="535" spans="1:23">
      <c r="A535" s="29" t="s">
        <v>215</v>
      </c>
      <c r="B535" s="30" t="s">
        <v>170</v>
      </c>
      <c r="C535" s="31">
        <v>53444.083100000003</v>
      </c>
      <c r="D535" s="32"/>
      <c r="E535" s="33">
        <f t="shared" si="68"/>
        <v>66085.944183557338</v>
      </c>
      <c r="F535" s="1">
        <f t="shared" si="69"/>
        <v>66086</v>
      </c>
      <c r="G535" s="1">
        <f t="shared" si="66"/>
        <v>-6.5148745925398543E-3</v>
      </c>
      <c r="H535" s="34"/>
      <c r="K535" s="1">
        <f t="shared" si="67"/>
        <v>-6.5148745925398543E-3</v>
      </c>
      <c r="O535" s="1">
        <f t="shared" ca="1" si="70"/>
        <v>-7.1891106799556043E-3</v>
      </c>
      <c r="Q535" s="88">
        <f t="shared" si="71"/>
        <v>38425.583100000003</v>
      </c>
      <c r="W535" s="2"/>
    </row>
    <row r="536" spans="1:23">
      <c r="A536" s="29" t="s">
        <v>215</v>
      </c>
      <c r="B536" s="30" t="s">
        <v>170</v>
      </c>
      <c r="C536" s="31">
        <v>53444.199800000002</v>
      </c>
      <c r="D536" s="32"/>
      <c r="E536" s="33">
        <f t="shared" si="68"/>
        <v>66086.944015367117</v>
      </c>
      <c r="F536" s="1">
        <f t="shared" si="69"/>
        <v>66087</v>
      </c>
      <c r="G536" s="1">
        <f t="shared" si="66"/>
        <v>-6.5345057009835728E-3</v>
      </c>
      <c r="H536" s="34"/>
      <c r="K536" s="1">
        <f t="shared" si="67"/>
        <v>-6.5345057009835728E-3</v>
      </c>
      <c r="O536" s="1">
        <f t="shared" ca="1" si="70"/>
        <v>-7.1892348232848215E-3</v>
      </c>
      <c r="Q536" s="88">
        <f t="shared" si="71"/>
        <v>38425.699800000002</v>
      </c>
      <c r="W536" s="2"/>
    </row>
    <row r="537" spans="1:23">
      <c r="A537" s="29" t="s">
        <v>215</v>
      </c>
      <c r="B537" s="30" t="s">
        <v>168</v>
      </c>
      <c r="C537" s="31">
        <v>53449.277000000002</v>
      </c>
      <c r="D537" s="32"/>
      <c r="E537" s="33">
        <f t="shared" si="68"/>
        <v>66130.443124747006</v>
      </c>
      <c r="F537" s="1">
        <f t="shared" si="69"/>
        <v>66130.5</v>
      </c>
      <c r="G537" s="1">
        <f t="shared" si="66"/>
        <v>-6.6384585516061634E-3</v>
      </c>
      <c r="H537" s="34"/>
      <c r="K537" s="1">
        <f t="shared" si="67"/>
        <v>-6.6384585516061634E-3</v>
      </c>
      <c r="O537" s="1">
        <f t="shared" ca="1" si="70"/>
        <v>-7.1946350581057472E-3</v>
      </c>
      <c r="Q537" s="88">
        <f t="shared" si="71"/>
        <v>38430.777000000002</v>
      </c>
      <c r="W537" s="2"/>
    </row>
    <row r="538" spans="1:23">
      <c r="A538" s="46" t="s">
        <v>216</v>
      </c>
      <c r="B538" s="37"/>
      <c r="C538" s="36">
        <v>53491.354500000001</v>
      </c>
      <c r="D538" s="36">
        <v>5.0000000000000001E-4</v>
      </c>
      <c r="E538" s="1">
        <f t="shared" si="68"/>
        <v>66490.943750078397</v>
      </c>
      <c r="F538" s="1">
        <f t="shared" si="69"/>
        <v>66491</v>
      </c>
      <c r="G538" s="1">
        <f t="shared" si="66"/>
        <v>-6.5654700956656598E-3</v>
      </c>
      <c r="H538" s="34"/>
      <c r="J538" s="1">
        <f>+G538</f>
        <v>-6.5654700956656598E-3</v>
      </c>
      <c r="O538" s="1">
        <f t="shared" ca="1" si="70"/>
        <v>-7.2393887282883578E-3</v>
      </c>
      <c r="Q538" s="88">
        <f t="shared" si="71"/>
        <v>38472.854500000001</v>
      </c>
    </row>
    <row r="539" spans="1:23">
      <c r="A539" s="45" t="s">
        <v>217</v>
      </c>
      <c r="B539" s="42" t="s">
        <v>168</v>
      </c>
      <c r="C539" s="36">
        <v>53548.371599999999</v>
      </c>
      <c r="D539" s="36">
        <v>1E-3</v>
      </c>
      <c r="E539" s="1">
        <f t="shared" si="68"/>
        <v>66979.439982140233</v>
      </c>
      <c r="F539" s="1">
        <f t="shared" si="69"/>
        <v>66979.5</v>
      </c>
      <c r="G539" s="1">
        <f t="shared" si="66"/>
        <v>-7.0052624505478889E-3</v>
      </c>
      <c r="H539" s="34"/>
      <c r="K539" s="1">
        <f>+G539</f>
        <v>-7.0052624505478889E-3</v>
      </c>
      <c r="O539" s="1">
        <f t="shared" ca="1" si="70"/>
        <v>-7.3000327446107044E-3</v>
      </c>
      <c r="Q539" s="88">
        <f t="shared" si="71"/>
        <v>38529.871599999999</v>
      </c>
    </row>
    <row r="540" spans="1:23">
      <c r="A540" s="45" t="s">
        <v>217</v>
      </c>
      <c r="B540" s="42" t="s">
        <v>170</v>
      </c>
      <c r="C540" s="36">
        <v>53548.430800000002</v>
      </c>
      <c r="D540" s="36">
        <v>4.0000000000000002E-4</v>
      </c>
      <c r="E540" s="1">
        <f t="shared" si="68"/>
        <v>66979.947180453368</v>
      </c>
      <c r="F540" s="1">
        <f t="shared" si="69"/>
        <v>66980</v>
      </c>
      <c r="G540" s="1">
        <f t="shared" si="66"/>
        <v>-6.1650779971387237E-3</v>
      </c>
      <c r="H540" s="34"/>
      <c r="K540" s="1">
        <f>+G540</f>
        <v>-6.1650779971387237E-3</v>
      </c>
      <c r="O540" s="1">
        <f t="shared" ca="1" si="70"/>
        <v>-7.300094816275313E-3</v>
      </c>
      <c r="Q540" s="88">
        <f t="shared" si="71"/>
        <v>38529.930800000002</v>
      </c>
    </row>
    <row r="541" spans="1:23">
      <c r="A541" s="45" t="s">
        <v>218</v>
      </c>
      <c r="B541" s="42" t="s">
        <v>168</v>
      </c>
      <c r="C541" s="36">
        <v>53555.375</v>
      </c>
      <c r="D541" s="36">
        <v>4.0000000000000002E-4</v>
      </c>
      <c r="E541" s="1">
        <f t="shared" si="68"/>
        <v>67039.441885281965</v>
      </c>
      <c r="F541" s="1">
        <f t="shared" si="69"/>
        <v>67039.5</v>
      </c>
      <c r="G541" s="1">
        <f t="shared" si="66"/>
        <v>-6.7831284468411468E-3</v>
      </c>
      <c r="H541" s="34"/>
      <c r="J541" s="1">
        <f>+G541</f>
        <v>-6.7831284468411468E-3</v>
      </c>
      <c r="O541" s="1">
        <f t="shared" ca="1" si="70"/>
        <v>-7.3074813443637053E-3</v>
      </c>
      <c r="Q541" s="88">
        <f t="shared" si="71"/>
        <v>38536.875</v>
      </c>
    </row>
    <row r="542" spans="1:23">
      <c r="A542" s="46" t="s">
        <v>219</v>
      </c>
      <c r="B542" s="37" t="s">
        <v>170</v>
      </c>
      <c r="C542" s="36">
        <v>53731.9133</v>
      </c>
      <c r="D542" s="36">
        <v>1E-3</v>
      </c>
      <c r="E542" s="1">
        <f t="shared" si="68"/>
        <v>68551.940668359428</v>
      </c>
      <c r="F542" s="1">
        <f t="shared" si="69"/>
        <v>68552</v>
      </c>
      <c r="G542" s="1">
        <f t="shared" si="66"/>
        <v>-6.925167195731774E-3</v>
      </c>
      <c r="H542" s="34"/>
      <c r="K542" s="1">
        <f t="shared" ref="K542:K557" si="72">+G542</f>
        <v>-6.925167195731774E-3</v>
      </c>
      <c r="O542" s="1">
        <f t="shared" ca="1" si="70"/>
        <v>-7.4952481298039293E-3</v>
      </c>
      <c r="Q542" s="88">
        <f t="shared" si="71"/>
        <v>38713.4133</v>
      </c>
    </row>
    <row r="543" spans="1:23">
      <c r="A543" s="38" t="s">
        <v>220</v>
      </c>
      <c r="B543" s="37" t="s">
        <v>170</v>
      </c>
      <c r="C543" s="38">
        <v>53773.932399999998</v>
      </c>
      <c r="D543" s="38">
        <v>1E-4</v>
      </c>
      <c r="E543" s="1">
        <f t="shared" si="68"/>
        <v>68911.940949408963</v>
      </c>
      <c r="F543" s="1">
        <f t="shared" si="69"/>
        <v>68912</v>
      </c>
      <c r="G543" s="1">
        <f t="shared" si="66"/>
        <v>-6.8923631988582201E-3</v>
      </c>
      <c r="H543" s="34"/>
      <c r="K543" s="1">
        <f t="shared" si="72"/>
        <v>-6.8923631988582201E-3</v>
      </c>
      <c r="O543" s="1">
        <f t="shared" ca="1" si="70"/>
        <v>-7.539939728321933E-3</v>
      </c>
      <c r="Q543" s="88">
        <f t="shared" si="71"/>
        <v>38755.432399999998</v>
      </c>
    </row>
    <row r="544" spans="1:23">
      <c r="A544" s="29" t="s">
        <v>221</v>
      </c>
      <c r="B544" s="30" t="s">
        <v>170</v>
      </c>
      <c r="C544" s="31">
        <v>53829.023800000003</v>
      </c>
      <c r="D544" s="32"/>
      <c r="E544" s="33">
        <f t="shared" si="68"/>
        <v>69383.938671478565</v>
      </c>
      <c r="F544" s="1">
        <f t="shared" si="69"/>
        <v>69384</v>
      </c>
      <c r="G544" s="1">
        <f t="shared" si="66"/>
        <v>-7.1582423988729715E-3</v>
      </c>
      <c r="H544" s="34"/>
      <c r="K544" s="1">
        <f t="shared" si="72"/>
        <v>-7.1582423988729715E-3</v>
      </c>
      <c r="O544" s="1">
        <f t="shared" ca="1" si="70"/>
        <v>-7.5985353797122027E-3</v>
      </c>
      <c r="Q544" s="88">
        <f t="shared" si="71"/>
        <v>38810.523800000003</v>
      </c>
      <c r="W544" s="2"/>
    </row>
    <row r="545" spans="1:23">
      <c r="A545" s="29" t="s">
        <v>221</v>
      </c>
      <c r="B545" s="30" t="s">
        <v>168</v>
      </c>
      <c r="C545" s="31">
        <v>53829.082399999999</v>
      </c>
      <c r="D545" s="32"/>
      <c r="E545" s="33">
        <f t="shared" si="68"/>
        <v>69384.440729268201</v>
      </c>
      <c r="F545" s="1">
        <f t="shared" si="69"/>
        <v>69384.5</v>
      </c>
      <c r="G545" s="1">
        <f t="shared" si="66"/>
        <v>-6.9180579521344043E-3</v>
      </c>
      <c r="H545" s="34"/>
      <c r="K545" s="1">
        <f t="shared" si="72"/>
        <v>-6.9180579521344043E-3</v>
      </c>
      <c r="O545" s="1">
        <f t="shared" ca="1" si="70"/>
        <v>-7.5985974513768113E-3</v>
      </c>
      <c r="Q545" s="88">
        <f t="shared" si="71"/>
        <v>38810.582399999999</v>
      </c>
      <c r="W545" s="2"/>
    </row>
    <row r="546" spans="1:23">
      <c r="A546" s="29" t="s">
        <v>221</v>
      </c>
      <c r="B546" s="30" t="s">
        <v>170</v>
      </c>
      <c r="C546" s="31">
        <v>53829.140700000004</v>
      </c>
      <c r="D546" s="32"/>
      <c r="E546" s="33">
        <f t="shared" si="68"/>
        <v>69384.940216796182</v>
      </c>
      <c r="F546" s="1">
        <f t="shared" si="69"/>
        <v>69385</v>
      </c>
      <c r="G546" s="1">
        <f t="shared" si="66"/>
        <v>-6.9778734978171997E-3</v>
      </c>
      <c r="H546" s="34"/>
      <c r="K546" s="1">
        <f t="shared" si="72"/>
        <v>-6.9778734978171997E-3</v>
      </c>
      <c r="O546" s="1">
        <f t="shared" ca="1" si="70"/>
        <v>-7.5986595230414199E-3</v>
      </c>
      <c r="Q546" s="88">
        <f t="shared" si="71"/>
        <v>38810.640700000004</v>
      </c>
      <c r="W546" s="2"/>
    </row>
    <row r="547" spans="1:23">
      <c r="A547" s="38" t="s">
        <v>220</v>
      </c>
      <c r="B547" s="37" t="s">
        <v>170</v>
      </c>
      <c r="C547" s="38">
        <v>53861.588600000003</v>
      </c>
      <c r="D547" s="38">
        <v>1E-4</v>
      </c>
      <c r="E547" s="1">
        <f t="shared" si="68"/>
        <v>69662.938867873119</v>
      </c>
      <c r="F547" s="1">
        <f t="shared" si="69"/>
        <v>69663</v>
      </c>
      <c r="G547" s="1">
        <f t="shared" si="66"/>
        <v>-7.1353192979586311E-3</v>
      </c>
      <c r="H547" s="34"/>
      <c r="K547" s="1">
        <f t="shared" si="72"/>
        <v>-7.1353192979586311E-3</v>
      </c>
      <c r="O547" s="1">
        <f t="shared" ca="1" si="70"/>
        <v>-7.6331713685636564E-3</v>
      </c>
      <c r="Q547" s="88">
        <f t="shared" si="71"/>
        <v>38843.088600000003</v>
      </c>
    </row>
    <row r="548" spans="1:23">
      <c r="A548" s="29" t="s">
        <v>222</v>
      </c>
      <c r="B548" s="30" t="s">
        <v>170</v>
      </c>
      <c r="C548" s="31">
        <v>54105.182200000003</v>
      </c>
      <c r="D548" s="32"/>
      <c r="E548" s="33">
        <f t="shared" si="68"/>
        <v>71749.936553731983</v>
      </c>
      <c r="F548" s="1">
        <f t="shared" si="69"/>
        <v>71750</v>
      </c>
      <c r="G548" s="1">
        <f t="shared" si="66"/>
        <v>-7.4054249926120974E-3</v>
      </c>
      <c r="H548" s="34"/>
      <c r="K548" s="1">
        <f t="shared" si="72"/>
        <v>-7.4054249926120974E-3</v>
      </c>
      <c r="O548" s="1">
        <f t="shared" ca="1" si="70"/>
        <v>-7.8922584966388595E-3</v>
      </c>
      <c r="Q548" s="88">
        <f t="shared" si="71"/>
        <v>39086.682200000003</v>
      </c>
      <c r="W548" s="2"/>
    </row>
    <row r="549" spans="1:23">
      <c r="A549" s="29" t="s">
        <v>222</v>
      </c>
      <c r="B549" s="30" t="s">
        <v>170</v>
      </c>
      <c r="C549" s="31">
        <v>54108.216899999999</v>
      </c>
      <c r="D549" s="32"/>
      <c r="E549" s="33">
        <f t="shared" si="68"/>
        <v>71775.936464555867</v>
      </c>
      <c r="F549" s="1">
        <f t="shared" si="69"/>
        <v>71776</v>
      </c>
      <c r="G549" s="1">
        <f t="shared" si="66"/>
        <v>-7.4158335992251523E-3</v>
      </c>
      <c r="H549" s="34"/>
      <c r="K549" s="1">
        <f t="shared" si="72"/>
        <v>-7.4158335992251523E-3</v>
      </c>
      <c r="O549" s="1">
        <f t="shared" ca="1" si="70"/>
        <v>-7.8954862231984928E-3</v>
      </c>
      <c r="Q549" s="88">
        <f t="shared" si="71"/>
        <v>39089.716899999999</v>
      </c>
      <c r="W549" s="2"/>
    </row>
    <row r="550" spans="1:23">
      <c r="A550" s="29" t="s">
        <v>222</v>
      </c>
      <c r="B550" s="30" t="s">
        <v>170</v>
      </c>
      <c r="C550" s="31">
        <v>54108.216899999999</v>
      </c>
      <c r="D550" s="32"/>
      <c r="E550" s="33">
        <f t="shared" si="68"/>
        <v>71775.936464555867</v>
      </c>
      <c r="F550" s="1">
        <f t="shared" si="69"/>
        <v>71776</v>
      </c>
      <c r="G550" s="1">
        <f t="shared" si="66"/>
        <v>-7.4158335992251523E-3</v>
      </c>
      <c r="H550" s="34"/>
      <c r="K550" s="1">
        <f t="shared" si="72"/>
        <v>-7.4158335992251523E-3</v>
      </c>
      <c r="O550" s="1">
        <f t="shared" ca="1" si="70"/>
        <v>-7.8954862231984928E-3</v>
      </c>
      <c r="Q550" s="88">
        <f t="shared" si="71"/>
        <v>39089.716899999999</v>
      </c>
      <c r="W550" s="2"/>
    </row>
    <row r="551" spans="1:23">
      <c r="A551" s="29" t="s">
        <v>222</v>
      </c>
      <c r="B551" s="30" t="s">
        <v>168</v>
      </c>
      <c r="C551" s="31">
        <v>54108.274599999997</v>
      </c>
      <c r="D551" s="32"/>
      <c r="E551" s="33">
        <f t="shared" si="68"/>
        <v>71776.430811560349</v>
      </c>
      <c r="F551" s="1">
        <f t="shared" si="69"/>
        <v>71776.5</v>
      </c>
      <c r="G551" s="1">
        <f t="shared" si="66"/>
        <v>-8.0756491515785456E-3</v>
      </c>
      <c r="H551" s="34"/>
      <c r="K551" s="1">
        <f t="shared" si="72"/>
        <v>-8.0756491515785456E-3</v>
      </c>
      <c r="O551" s="1">
        <f t="shared" ca="1" si="70"/>
        <v>-7.8955482948631014E-3</v>
      </c>
      <c r="Q551" s="88">
        <f t="shared" si="71"/>
        <v>39089.774599999997</v>
      </c>
      <c r="W551" s="2"/>
    </row>
    <row r="552" spans="1:23">
      <c r="A552" s="29" t="s">
        <v>222</v>
      </c>
      <c r="B552" s="30" t="s">
        <v>168</v>
      </c>
      <c r="C552" s="31">
        <v>54108.275199999996</v>
      </c>
      <c r="D552" s="32"/>
      <c r="E552" s="33">
        <f t="shared" si="68"/>
        <v>71776.43595208379</v>
      </c>
      <c r="F552" s="1">
        <f t="shared" si="69"/>
        <v>71776.5</v>
      </c>
      <c r="G552" s="1">
        <f t="shared" si="66"/>
        <v>-7.4756491521839052E-3</v>
      </c>
      <c r="H552" s="34"/>
      <c r="K552" s="1">
        <f t="shared" si="72"/>
        <v>-7.4756491521839052E-3</v>
      </c>
      <c r="O552" s="1">
        <f t="shared" ca="1" si="70"/>
        <v>-7.8955482948631014E-3</v>
      </c>
      <c r="Q552" s="88">
        <f t="shared" si="71"/>
        <v>39089.775199999996</v>
      </c>
      <c r="W552" s="2"/>
    </row>
    <row r="553" spans="1:23">
      <c r="A553" s="29" t="s">
        <v>222</v>
      </c>
      <c r="B553" s="30" t="s">
        <v>170</v>
      </c>
      <c r="C553" s="31">
        <v>54108.333700000003</v>
      </c>
      <c r="D553" s="32"/>
      <c r="E553" s="33">
        <f t="shared" si="68"/>
        <v>71776.937153119594</v>
      </c>
      <c r="F553" s="1">
        <f t="shared" si="69"/>
        <v>71777</v>
      </c>
      <c r="G553" s="1">
        <f t="shared" si="66"/>
        <v>-7.3354646956431679E-3</v>
      </c>
      <c r="H553" s="34"/>
      <c r="K553" s="1">
        <f t="shared" si="72"/>
        <v>-7.3354646956431679E-3</v>
      </c>
      <c r="O553" s="1">
        <f t="shared" ca="1" si="70"/>
        <v>-7.89561036652771E-3</v>
      </c>
      <c r="Q553" s="88">
        <f t="shared" si="71"/>
        <v>39089.833700000003</v>
      </c>
      <c r="W553" s="2"/>
    </row>
    <row r="554" spans="1:23">
      <c r="A554" s="29" t="s">
        <v>222</v>
      </c>
      <c r="B554" s="30" t="s">
        <v>170</v>
      </c>
      <c r="C554" s="31">
        <v>54108.3338</v>
      </c>
      <c r="D554" s="32"/>
      <c r="E554" s="33">
        <f t="shared" si="68"/>
        <v>71776.938009873484</v>
      </c>
      <c r="F554" s="1">
        <f t="shared" si="69"/>
        <v>71777</v>
      </c>
      <c r="G554" s="1">
        <f t="shared" si="66"/>
        <v>-7.2354646981693804E-3</v>
      </c>
      <c r="H554" s="34"/>
      <c r="K554" s="1">
        <f t="shared" si="72"/>
        <v>-7.2354646981693804E-3</v>
      </c>
      <c r="O554" s="1">
        <f t="shared" ca="1" si="70"/>
        <v>-7.89561036652771E-3</v>
      </c>
      <c r="Q554" s="88">
        <f t="shared" si="71"/>
        <v>39089.8338</v>
      </c>
      <c r="W554" s="2"/>
    </row>
    <row r="555" spans="1:23">
      <c r="A555" s="29" t="s">
        <v>222</v>
      </c>
      <c r="B555" s="30" t="s">
        <v>170</v>
      </c>
      <c r="C555" s="31">
        <v>54143.2327</v>
      </c>
      <c r="D555" s="32"/>
      <c r="E555" s="33">
        <f t="shared" si="68"/>
        <v>72075.935699217618</v>
      </c>
      <c r="F555" s="1">
        <f t="shared" si="69"/>
        <v>72076</v>
      </c>
      <c r="G555" s="1">
        <f t="shared" si="66"/>
        <v>-7.5051636013085954E-3</v>
      </c>
      <c r="H555" s="34"/>
      <c r="K555" s="1">
        <f t="shared" si="72"/>
        <v>-7.5051636013085954E-3</v>
      </c>
      <c r="O555" s="1">
        <f t="shared" ca="1" si="70"/>
        <v>-7.9327292219634957E-3</v>
      </c>
      <c r="Q555" s="88">
        <f t="shared" si="71"/>
        <v>39124.7327</v>
      </c>
      <c r="W555" s="2"/>
    </row>
    <row r="556" spans="1:23">
      <c r="A556" s="29" t="s">
        <v>222</v>
      </c>
      <c r="B556" s="30" t="s">
        <v>168</v>
      </c>
      <c r="C556" s="31">
        <v>54143.290999999997</v>
      </c>
      <c r="D556" s="32"/>
      <c r="E556" s="33">
        <f t="shared" si="68"/>
        <v>72076.435186745526</v>
      </c>
      <c r="F556" s="1">
        <f t="shared" si="69"/>
        <v>72076.5</v>
      </c>
      <c r="G556" s="1">
        <f t="shared" ref="G556:G587" si="73">+C556-(C$7+F556*C$8)</f>
        <v>-7.5649791542673483E-3</v>
      </c>
      <c r="H556" s="34"/>
      <c r="K556" s="1">
        <f t="shared" si="72"/>
        <v>-7.5649791542673483E-3</v>
      </c>
      <c r="O556" s="1">
        <f t="shared" ca="1" si="70"/>
        <v>-7.9327912936281043E-3</v>
      </c>
      <c r="Q556" s="88">
        <f t="shared" si="71"/>
        <v>39124.790999999997</v>
      </c>
      <c r="W556" s="2"/>
    </row>
    <row r="557" spans="1:23">
      <c r="A557" s="29" t="s">
        <v>222</v>
      </c>
      <c r="B557" s="30" t="s">
        <v>170</v>
      </c>
      <c r="C557" s="31">
        <v>54143.349499999997</v>
      </c>
      <c r="D557" s="32"/>
      <c r="E557" s="33">
        <f t="shared" si="68"/>
        <v>72076.936387781272</v>
      </c>
      <c r="F557" s="1">
        <f t="shared" si="69"/>
        <v>72077</v>
      </c>
      <c r="G557" s="1">
        <f t="shared" si="73"/>
        <v>-7.4247947050025687E-3</v>
      </c>
      <c r="H557" s="34"/>
      <c r="K557" s="1">
        <f t="shared" si="72"/>
        <v>-7.4247947050025687E-3</v>
      </c>
      <c r="O557" s="1">
        <f t="shared" ca="1" si="70"/>
        <v>-7.9328533652927129E-3</v>
      </c>
      <c r="Q557" s="88">
        <f t="shared" si="71"/>
        <v>39124.849499999997</v>
      </c>
      <c r="W557" s="2"/>
    </row>
    <row r="558" spans="1:23">
      <c r="A558" s="95" t="s">
        <v>125</v>
      </c>
      <c r="C558" s="93">
        <v>54167.621144090001</v>
      </c>
      <c r="D558">
        <v>1E-4</v>
      </c>
      <c r="E558" s="33">
        <f t="shared" si="68"/>
        <v>72284.884646880964</v>
      </c>
      <c r="F558" s="1">
        <f t="shared" si="69"/>
        <v>72285</v>
      </c>
      <c r="G558" s="1">
        <f t="shared" si="73"/>
        <v>-1.3463973496982362E-2</v>
      </c>
      <c r="H558" s="34"/>
      <c r="L558" s="1">
        <f>+G558</f>
        <v>-1.3463973496982362E-2</v>
      </c>
      <c r="O558" s="1">
        <f t="shared" ca="1" si="70"/>
        <v>-7.9586751777697817E-3</v>
      </c>
      <c r="Q558" s="88">
        <f t="shared" si="71"/>
        <v>39149.121144090001</v>
      </c>
      <c r="W558" s="2"/>
    </row>
    <row r="559" spans="1:23">
      <c r="A559" s="29" t="s">
        <v>222</v>
      </c>
      <c r="B559" s="30" t="s">
        <v>170</v>
      </c>
      <c r="C559" s="31">
        <v>54204.976499999997</v>
      </c>
      <c r="D559" s="32"/>
      <c r="E559" s="33">
        <f t="shared" si="68"/>
        <v>72604.92811821436</v>
      </c>
      <c r="F559" s="1">
        <f t="shared" si="69"/>
        <v>72605</v>
      </c>
      <c r="G559" s="1">
        <f t="shared" si="73"/>
        <v>-8.3900155004812405E-3</v>
      </c>
      <c r="H559" s="34"/>
      <c r="K559" s="1">
        <f>+G559</f>
        <v>-8.3900155004812405E-3</v>
      </c>
      <c r="O559" s="1">
        <f t="shared" ca="1" si="70"/>
        <v>-7.9984010431191181E-3</v>
      </c>
      <c r="Q559" s="88">
        <f t="shared" si="71"/>
        <v>39186.476499999997</v>
      </c>
      <c r="W559" s="2"/>
    </row>
    <row r="560" spans="1:23">
      <c r="A560" s="29" t="s">
        <v>222</v>
      </c>
      <c r="B560" s="30" t="s">
        <v>168</v>
      </c>
      <c r="C560" s="31">
        <v>54205.037199999999</v>
      </c>
      <c r="D560" s="32"/>
      <c r="E560" s="33">
        <f t="shared" si="68"/>
        <v>72605.44816783609</v>
      </c>
      <c r="F560" s="1">
        <f t="shared" si="69"/>
        <v>72605.5</v>
      </c>
      <c r="G560" s="1">
        <f t="shared" si="73"/>
        <v>-6.0498310485854745E-3</v>
      </c>
      <c r="H560" s="34"/>
      <c r="K560" s="1">
        <f>+G560</f>
        <v>-6.0498310485854745E-3</v>
      </c>
      <c r="O560" s="1">
        <f t="shared" ca="1" si="70"/>
        <v>-7.9984631147837267E-3</v>
      </c>
      <c r="Q560" s="88">
        <f t="shared" si="71"/>
        <v>39186.537199999999</v>
      </c>
      <c r="W560" s="2"/>
    </row>
    <row r="561" spans="1:23">
      <c r="A561" s="29" t="s">
        <v>222</v>
      </c>
      <c r="B561" s="30" t="s">
        <v>170</v>
      </c>
      <c r="C561" s="31">
        <v>54205.094499999999</v>
      </c>
      <c r="D561" s="32"/>
      <c r="E561" s="33">
        <f t="shared" si="68"/>
        <v>72605.939087824954</v>
      </c>
      <c r="F561" s="1">
        <f t="shared" si="69"/>
        <v>72606</v>
      </c>
      <c r="G561" s="1">
        <f t="shared" si="73"/>
        <v>-7.1096465981099755E-3</v>
      </c>
      <c r="H561" s="34"/>
      <c r="K561" s="1">
        <f>+G561</f>
        <v>-7.1096465981099755E-3</v>
      </c>
      <c r="O561" s="1">
        <f t="shared" ca="1" si="70"/>
        <v>-7.9985251864483353E-3</v>
      </c>
      <c r="Q561" s="88">
        <f t="shared" si="71"/>
        <v>39186.594499999999</v>
      </c>
    </row>
    <row r="562" spans="1:23">
      <c r="A562" s="40" t="s">
        <v>223</v>
      </c>
      <c r="B562" s="48" t="s">
        <v>170</v>
      </c>
      <c r="C562" s="40">
        <v>54213.49755</v>
      </c>
      <c r="D562" s="40">
        <v>1E-4</v>
      </c>
      <c r="E562" s="1">
        <f t="shared" si="68"/>
        <v>72677.932547029792</v>
      </c>
      <c r="F562" s="1">
        <f t="shared" si="69"/>
        <v>72678</v>
      </c>
      <c r="G562" s="1">
        <f t="shared" si="73"/>
        <v>-7.8730858003837056E-3</v>
      </c>
      <c r="H562" s="34"/>
      <c r="K562" s="1">
        <f>+G562</f>
        <v>-7.8730858003837056E-3</v>
      </c>
      <c r="O562" s="1">
        <f t="shared" ca="1" si="70"/>
        <v>-8.0074635061519357E-3</v>
      </c>
      <c r="Q562" s="88">
        <f t="shared" si="71"/>
        <v>39194.99755</v>
      </c>
    </row>
    <row r="563" spans="1:23">
      <c r="A563" s="40" t="s">
        <v>223</v>
      </c>
      <c r="B563" s="48" t="s">
        <v>170</v>
      </c>
      <c r="C563" s="40">
        <v>54216.415739999997</v>
      </c>
      <c r="D563" s="40">
        <v>1E-4</v>
      </c>
      <c r="E563" s="1">
        <f t="shared" si="68"/>
        <v>72702.934253876316</v>
      </c>
      <c r="F563" s="1">
        <f t="shared" si="69"/>
        <v>72703</v>
      </c>
      <c r="G563" s="1">
        <f t="shared" si="73"/>
        <v>-7.6738633069908246E-3</v>
      </c>
      <c r="H563" s="34"/>
      <c r="K563" s="1">
        <f>+G563</f>
        <v>-7.6738633069908246E-3</v>
      </c>
      <c r="O563" s="1">
        <f t="shared" ca="1" si="70"/>
        <v>-8.0105670893823519E-3</v>
      </c>
      <c r="Q563" s="88">
        <f t="shared" si="71"/>
        <v>39197.915739999997</v>
      </c>
    </row>
    <row r="564" spans="1:23">
      <c r="A564" s="95" t="s">
        <v>125</v>
      </c>
      <c r="C564" s="93">
        <v>54222.479110350003</v>
      </c>
      <c r="D564">
        <v>1E-4</v>
      </c>
      <c r="E564" s="33">
        <f t="shared" si="68"/>
        <v>72754.882416262219</v>
      </c>
      <c r="F564" s="1">
        <f t="shared" si="69"/>
        <v>72755</v>
      </c>
      <c r="G564" s="1">
        <f t="shared" si="73"/>
        <v>-1.3724330492550507E-2</v>
      </c>
      <c r="H564" s="34"/>
      <c r="L564" s="1">
        <f>+G564</f>
        <v>-1.3724330492550507E-2</v>
      </c>
      <c r="O564" s="1">
        <f t="shared" ca="1" si="70"/>
        <v>-8.0170225425016187E-3</v>
      </c>
      <c r="Q564" s="88">
        <f t="shared" si="71"/>
        <v>39203.979110350003</v>
      </c>
    </row>
    <row r="565" spans="1:23">
      <c r="A565" s="95" t="s">
        <v>125</v>
      </c>
      <c r="C565" s="93">
        <v>54225.514251039996</v>
      </c>
      <c r="D565">
        <v>1E-4</v>
      </c>
      <c r="E565" s="33">
        <f t="shared" si="68"/>
        <v>72780.886102714867</v>
      </c>
      <c r="F565" s="1">
        <f t="shared" si="69"/>
        <v>72781</v>
      </c>
      <c r="G565" s="1">
        <f t="shared" si="73"/>
        <v>-1.3294049102114514E-2</v>
      </c>
      <c r="H565" s="34"/>
      <c r="L565" s="1">
        <f>+G565</f>
        <v>-1.3294049102114514E-2</v>
      </c>
      <c r="O565" s="1">
        <f t="shared" ca="1" si="70"/>
        <v>-8.0202502690612538E-3</v>
      </c>
      <c r="Q565" s="88">
        <f t="shared" si="71"/>
        <v>39207.014251039996</v>
      </c>
    </row>
    <row r="566" spans="1:23">
      <c r="A566" s="95" t="s">
        <v>125</v>
      </c>
      <c r="C566" s="93">
        <v>54227.498350230002</v>
      </c>
      <c r="D566">
        <v>1E-4</v>
      </c>
      <c r="E566" s="33">
        <f t="shared" si="68"/>
        <v>72797.884950049352</v>
      </c>
      <c r="F566" s="1">
        <f t="shared" si="69"/>
        <v>72798</v>
      </c>
      <c r="G566" s="1">
        <f t="shared" si="73"/>
        <v>-1.3428587801172398E-2</v>
      </c>
      <c r="H566" s="34"/>
      <c r="L566" s="1">
        <f>+G566</f>
        <v>-1.3428587801172398E-2</v>
      </c>
      <c r="O566" s="1">
        <f t="shared" ca="1" si="70"/>
        <v>-8.0223607056579358E-3</v>
      </c>
      <c r="Q566" s="88">
        <f t="shared" si="71"/>
        <v>39208.998350230002</v>
      </c>
    </row>
    <row r="567" spans="1:23">
      <c r="A567" s="40" t="s">
        <v>223</v>
      </c>
      <c r="B567" s="48" t="s">
        <v>168</v>
      </c>
      <c r="C567" s="40">
        <v>54237.366929999997</v>
      </c>
      <c r="D567" s="40">
        <v>1E-4</v>
      </c>
      <c r="E567" s="1">
        <f t="shared" si="68"/>
        <v>72882.434392820796</v>
      </c>
      <c r="F567" s="1">
        <f t="shared" si="69"/>
        <v>72882.5</v>
      </c>
      <c r="G567" s="1">
        <f t="shared" si="73"/>
        <v>-7.6576457577175461E-3</v>
      </c>
      <c r="H567" s="34"/>
      <c r="K567" s="1">
        <f>+G567</f>
        <v>-7.6576457577175461E-3</v>
      </c>
      <c r="O567" s="1">
        <f t="shared" ca="1" si="70"/>
        <v>-8.032850816976746E-3</v>
      </c>
      <c r="Q567" s="88">
        <f t="shared" si="71"/>
        <v>39218.866929999997</v>
      </c>
      <c r="W567" s="2"/>
    </row>
    <row r="568" spans="1:23">
      <c r="A568" s="40" t="s">
        <v>223</v>
      </c>
      <c r="B568" s="48" t="s">
        <v>170</v>
      </c>
      <c r="C568" s="40">
        <v>54239.409729999999</v>
      </c>
      <c r="D568" s="40">
        <v>2.0000000000000001E-4</v>
      </c>
      <c r="E568" s="1">
        <f t="shared" si="68"/>
        <v>72899.936161638529</v>
      </c>
      <c r="F568" s="1">
        <f t="shared" si="69"/>
        <v>72900</v>
      </c>
      <c r="G568" s="1">
        <f t="shared" si="73"/>
        <v>-7.4511900020297617E-3</v>
      </c>
      <c r="H568" s="34"/>
      <c r="K568" s="1">
        <f>+G568</f>
        <v>-7.4511900020297617E-3</v>
      </c>
      <c r="O568" s="1">
        <f t="shared" ca="1" si="70"/>
        <v>-8.0350233252380384E-3</v>
      </c>
      <c r="Q568" s="88">
        <f t="shared" si="71"/>
        <v>39220.909729999999</v>
      </c>
      <c r="W568" s="2"/>
    </row>
    <row r="569" spans="1:23">
      <c r="A569" s="95" t="s">
        <v>125</v>
      </c>
      <c r="C569" s="93">
        <v>54498.639502339996</v>
      </c>
      <c r="D569">
        <v>5.0000000000000002E-5</v>
      </c>
      <c r="E569" s="33">
        <f t="shared" si="68"/>
        <v>75120.897364967735</v>
      </c>
      <c r="F569" s="1">
        <f t="shared" si="69"/>
        <v>75121</v>
      </c>
      <c r="G569" s="1">
        <f t="shared" si="73"/>
        <v>-1.1979523100308143E-2</v>
      </c>
      <c r="H569" s="34"/>
      <c r="L569" s="1">
        <f>+G569</f>
        <v>-1.1979523100308143E-2</v>
      </c>
      <c r="O569" s="1">
        <f t="shared" ca="1" si="70"/>
        <v>-8.3107456594282755E-3</v>
      </c>
      <c r="Q569" s="88">
        <f t="shared" si="71"/>
        <v>39480.139502339996</v>
      </c>
      <c r="W569" s="2"/>
    </row>
    <row r="570" spans="1:23">
      <c r="A570" s="95" t="s">
        <v>125</v>
      </c>
      <c r="C570" s="93">
        <v>54498.7564919</v>
      </c>
      <c r="D570">
        <v>5.0000000000000002E-5</v>
      </c>
      <c r="E570" s="33">
        <f t="shared" si="68"/>
        <v>75121.899677594163</v>
      </c>
      <c r="F570" s="1">
        <f t="shared" si="69"/>
        <v>75122</v>
      </c>
      <c r="G570" s="1">
        <f t="shared" si="73"/>
        <v>-1.1709594196872786E-2</v>
      </c>
      <c r="H570" s="34"/>
      <c r="L570" s="1">
        <f>+G570</f>
        <v>-1.1709594196872786E-2</v>
      </c>
      <c r="O570" s="1">
        <f t="shared" ca="1" si="70"/>
        <v>-8.3108698027574927E-3</v>
      </c>
      <c r="Q570" s="88">
        <f t="shared" si="71"/>
        <v>39480.2564919</v>
      </c>
      <c r="W570" s="2"/>
    </row>
    <row r="571" spans="1:23">
      <c r="A571" s="45" t="s">
        <v>224</v>
      </c>
      <c r="B571" s="42" t="s">
        <v>170</v>
      </c>
      <c r="C571" s="36">
        <v>54498.876900000003</v>
      </c>
      <c r="D571" s="36">
        <v>1E-4</v>
      </c>
      <c r="E571" s="1">
        <f t="shared" si="68"/>
        <v>75122.931278695614</v>
      </c>
      <c r="F571" s="1">
        <f t="shared" si="69"/>
        <v>75123</v>
      </c>
      <c r="G571" s="1">
        <f t="shared" si="73"/>
        <v>-8.021125293453224E-3</v>
      </c>
      <c r="H571" s="34"/>
      <c r="K571" s="1">
        <f t="shared" ref="K571:K580" si="74">+G571</f>
        <v>-8.021125293453224E-3</v>
      </c>
      <c r="O571" s="1">
        <f t="shared" ca="1" si="70"/>
        <v>-8.3109939460867099E-3</v>
      </c>
      <c r="Q571" s="88">
        <f t="shared" si="71"/>
        <v>39480.376900000003</v>
      </c>
      <c r="W571" s="2"/>
    </row>
    <row r="572" spans="1:23">
      <c r="A572" s="45" t="s">
        <v>224</v>
      </c>
      <c r="B572" s="42" t="s">
        <v>168</v>
      </c>
      <c r="C572" s="36">
        <v>54498.935299999997</v>
      </c>
      <c r="D572" s="36">
        <v>1E-4</v>
      </c>
      <c r="E572" s="1">
        <f t="shared" si="68"/>
        <v>75123.431622977412</v>
      </c>
      <c r="F572" s="1">
        <f t="shared" si="69"/>
        <v>75123.5</v>
      </c>
      <c r="G572" s="1">
        <f t="shared" si="73"/>
        <v>-7.9809408489381894E-3</v>
      </c>
      <c r="H572" s="34"/>
      <c r="K572" s="1">
        <f t="shared" si="74"/>
        <v>-7.9809408489381894E-3</v>
      </c>
      <c r="O572" s="1">
        <f t="shared" ca="1" si="70"/>
        <v>-8.3110560177513167E-3</v>
      </c>
      <c r="Q572" s="88">
        <f t="shared" si="71"/>
        <v>39480.435299999997</v>
      </c>
      <c r="W572" s="2"/>
    </row>
    <row r="573" spans="1:23">
      <c r="A573" s="29" t="s">
        <v>225</v>
      </c>
      <c r="B573" s="30" t="s">
        <v>170</v>
      </c>
      <c r="C573" s="31">
        <v>54533.1924</v>
      </c>
      <c r="D573" s="32"/>
      <c r="E573" s="33">
        <f t="shared" si="68"/>
        <v>75416.930665744716</v>
      </c>
      <c r="F573" s="1">
        <f t="shared" si="69"/>
        <v>75417</v>
      </c>
      <c r="G573" s="1">
        <f t="shared" si="73"/>
        <v>-8.0926687005558051E-3</v>
      </c>
      <c r="H573" s="34"/>
      <c r="K573" s="1">
        <f t="shared" si="74"/>
        <v>-8.0926687005558051E-3</v>
      </c>
      <c r="O573" s="1">
        <f t="shared" ca="1" si="70"/>
        <v>-8.3474920848764112E-3</v>
      </c>
      <c r="Q573" s="88">
        <f t="shared" si="71"/>
        <v>39514.6924</v>
      </c>
      <c r="W573" s="2"/>
    </row>
    <row r="574" spans="1:23">
      <c r="A574" s="29" t="s">
        <v>225</v>
      </c>
      <c r="B574" s="30" t="s">
        <v>168</v>
      </c>
      <c r="C574" s="31">
        <v>54533.25</v>
      </c>
      <c r="D574" s="32"/>
      <c r="E574" s="33">
        <f t="shared" si="68"/>
        <v>75417.424155995293</v>
      </c>
      <c r="F574" s="1">
        <f t="shared" si="69"/>
        <v>75417.5</v>
      </c>
      <c r="G574" s="1">
        <f t="shared" si="73"/>
        <v>-8.8524842503829859E-3</v>
      </c>
      <c r="H574" s="34"/>
      <c r="K574" s="1">
        <f t="shared" si="74"/>
        <v>-8.8524842503829859E-3</v>
      </c>
      <c r="O574" s="1">
        <f t="shared" ca="1" si="70"/>
        <v>-8.3475541565410198E-3</v>
      </c>
      <c r="Q574" s="88">
        <f t="shared" si="71"/>
        <v>39514.75</v>
      </c>
      <c r="W574" s="2"/>
    </row>
    <row r="575" spans="1:23">
      <c r="A575" s="29" t="s">
        <v>225</v>
      </c>
      <c r="B575" s="30" t="s">
        <v>170</v>
      </c>
      <c r="C575" s="31">
        <v>54533.309099999999</v>
      </c>
      <c r="D575" s="32"/>
      <c r="E575" s="33">
        <f t="shared" si="68"/>
        <v>75417.93049755448</v>
      </c>
      <c r="F575" s="1">
        <f t="shared" si="69"/>
        <v>75418</v>
      </c>
      <c r="G575" s="1">
        <f t="shared" si="73"/>
        <v>-8.1122998017235659E-3</v>
      </c>
      <c r="H575" s="34"/>
      <c r="K575" s="1">
        <f t="shared" si="74"/>
        <v>-8.1122998017235659E-3</v>
      </c>
      <c r="O575" s="1">
        <f t="shared" ca="1" si="70"/>
        <v>-8.3476162282056284E-3</v>
      </c>
      <c r="Q575" s="88">
        <f t="shared" si="71"/>
        <v>39514.809099999999</v>
      </c>
    </row>
    <row r="576" spans="1:23">
      <c r="A576" s="29" t="s">
        <v>225</v>
      </c>
      <c r="B576" s="30" t="s">
        <v>170</v>
      </c>
      <c r="C576" s="31">
        <v>54535.176500000001</v>
      </c>
      <c r="D576" s="32"/>
      <c r="E576" s="33">
        <f t="shared" si="68"/>
        <v>75433.929520018864</v>
      </c>
      <c r="F576" s="1">
        <f t="shared" si="69"/>
        <v>75434</v>
      </c>
      <c r="G576" s="1">
        <f t="shared" si="73"/>
        <v>-8.226397396356333E-3</v>
      </c>
      <c r="H576" s="34"/>
      <c r="K576" s="1">
        <f t="shared" si="74"/>
        <v>-8.226397396356333E-3</v>
      </c>
      <c r="O576" s="1">
        <f t="shared" ca="1" si="70"/>
        <v>-8.349602521473095E-3</v>
      </c>
      <c r="Q576" s="88">
        <f t="shared" si="71"/>
        <v>39516.676500000001</v>
      </c>
    </row>
    <row r="577" spans="1:23">
      <c r="A577" s="29" t="s">
        <v>225</v>
      </c>
      <c r="B577" s="30" t="s">
        <v>168</v>
      </c>
      <c r="C577" s="31">
        <v>54535.234900000003</v>
      </c>
      <c r="D577" s="32"/>
      <c r="E577" s="33">
        <f t="shared" si="68"/>
        <v>75434.429864300721</v>
      </c>
      <c r="F577" s="1">
        <f t="shared" si="69"/>
        <v>75434.5</v>
      </c>
      <c r="G577" s="1">
        <f t="shared" si="73"/>
        <v>-8.1862129445653409E-3</v>
      </c>
      <c r="H577" s="34"/>
      <c r="K577" s="1">
        <f t="shared" si="74"/>
        <v>-8.1862129445653409E-3</v>
      </c>
      <c r="O577" s="1">
        <f t="shared" ca="1" si="70"/>
        <v>-8.3496645931377036E-3</v>
      </c>
      <c r="Q577" s="88">
        <f t="shared" si="71"/>
        <v>39516.734900000003</v>
      </c>
    </row>
    <row r="578" spans="1:23">
      <c r="A578" s="29" t="s">
        <v>225</v>
      </c>
      <c r="B578" s="30" t="s">
        <v>170</v>
      </c>
      <c r="C578" s="31">
        <v>54536.110399999998</v>
      </c>
      <c r="D578" s="32"/>
      <c r="E578" s="33">
        <f t="shared" si="68"/>
        <v>75441.930744758822</v>
      </c>
      <c r="F578" s="1">
        <f t="shared" si="69"/>
        <v>75442</v>
      </c>
      <c r="G578" s="1">
        <f t="shared" si="73"/>
        <v>-8.0834462060010992E-3</v>
      </c>
      <c r="H578" s="34"/>
      <c r="K578" s="1">
        <f t="shared" si="74"/>
        <v>-8.0834462060010992E-3</v>
      </c>
      <c r="O578" s="1">
        <f t="shared" ca="1" si="70"/>
        <v>-8.3505956681068291E-3</v>
      </c>
      <c r="Q578" s="88">
        <f t="shared" si="71"/>
        <v>39517.610399999998</v>
      </c>
      <c r="W578" s="2"/>
    </row>
    <row r="579" spans="1:23">
      <c r="A579" s="29" t="s">
        <v>225</v>
      </c>
      <c r="B579" s="30" t="s">
        <v>168</v>
      </c>
      <c r="C579" s="31">
        <v>54536.1685</v>
      </c>
      <c r="D579" s="32"/>
      <c r="E579" s="33">
        <f t="shared" si="68"/>
        <v>75442.428518778965</v>
      </c>
      <c r="F579" s="1">
        <f t="shared" si="69"/>
        <v>75442.5</v>
      </c>
      <c r="G579" s="1">
        <f t="shared" si="73"/>
        <v>-8.3432617539074272E-3</v>
      </c>
      <c r="H579" s="34"/>
      <c r="K579" s="1">
        <f t="shared" si="74"/>
        <v>-8.3432617539074272E-3</v>
      </c>
      <c r="O579" s="1">
        <f t="shared" ca="1" si="70"/>
        <v>-8.3506577397714377E-3</v>
      </c>
      <c r="Q579" s="88">
        <f t="shared" si="71"/>
        <v>39517.6685</v>
      </c>
      <c r="W579" s="2"/>
    </row>
    <row r="580" spans="1:23">
      <c r="A580" s="29" t="s">
        <v>225</v>
      </c>
      <c r="B580" s="30" t="s">
        <v>170</v>
      </c>
      <c r="C580" s="31">
        <v>54536.227099999996</v>
      </c>
      <c r="D580" s="32"/>
      <c r="E580" s="33">
        <f t="shared" si="68"/>
        <v>75442.930576568586</v>
      </c>
      <c r="F580" s="1">
        <f t="shared" si="69"/>
        <v>75443</v>
      </c>
      <c r="G580" s="1">
        <f t="shared" si="73"/>
        <v>-8.10307730716886E-3</v>
      </c>
      <c r="H580" s="34"/>
      <c r="K580" s="1">
        <f t="shared" si="74"/>
        <v>-8.10307730716886E-3</v>
      </c>
      <c r="O580" s="1">
        <f t="shared" ca="1" si="70"/>
        <v>-8.3507198114360463E-3</v>
      </c>
      <c r="Q580" s="88">
        <f t="shared" si="71"/>
        <v>39517.727099999996</v>
      </c>
      <c r="W580" s="2"/>
    </row>
    <row r="581" spans="1:23">
      <c r="A581" s="95" t="s">
        <v>125</v>
      </c>
      <c r="C581" s="93">
        <v>54539.722853940002</v>
      </c>
      <c r="D581">
        <v>1E-4</v>
      </c>
      <c r="E581" s="33">
        <f t="shared" si="68"/>
        <v>75472.880585038118</v>
      </c>
      <c r="F581" s="1">
        <f t="shared" si="69"/>
        <v>75473</v>
      </c>
      <c r="G581" s="1">
        <f t="shared" si="73"/>
        <v>-1.3938070296717342E-2</v>
      </c>
      <c r="H581" s="34"/>
      <c r="L581" s="1">
        <f>+G581</f>
        <v>-1.3938070296717342E-2</v>
      </c>
      <c r="O581" s="1">
        <f t="shared" ca="1" si="70"/>
        <v>-8.3544441113125451E-3</v>
      </c>
      <c r="Q581" s="88">
        <f t="shared" si="71"/>
        <v>39521.222853940002</v>
      </c>
    </row>
    <row r="582" spans="1:23">
      <c r="A582" s="95" t="s">
        <v>125</v>
      </c>
      <c r="C582" s="93">
        <v>54547.48463141</v>
      </c>
      <c r="D582">
        <v>2.0000000000000001E-4</v>
      </c>
      <c r="E582" s="33">
        <f t="shared" si="68"/>
        <v>75539.379916785911</v>
      </c>
      <c r="F582" s="1">
        <f t="shared" si="69"/>
        <v>75539.5</v>
      </c>
      <c r="G582" s="1">
        <f t="shared" si="73"/>
        <v>-1.4016068453202024E-2</v>
      </c>
      <c r="H582" s="34"/>
      <c r="L582" s="1">
        <f>+G582</f>
        <v>-1.4016068453202024E-2</v>
      </c>
      <c r="O582" s="1">
        <f t="shared" ca="1" si="70"/>
        <v>-8.3626996427054543E-3</v>
      </c>
      <c r="Q582" s="88">
        <f t="shared" si="71"/>
        <v>39528.98463141</v>
      </c>
    </row>
    <row r="583" spans="1:23">
      <c r="A583" s="49" t="s">
        <v>226</v>
      </c>
      <c r="B583" s="37"/>
      <c r="C583" s="36">
        <v>54554.902199999997</v>
      </c>
      <c r="D583" s="38">
        <v>5.0000000000000001E-4</v>
      </c>
      <c r="E583" s="1">
        <f t="shared" si="68"/>
        <v>75602.930225505115</v>
      </c>
      <c r="F583" s="1">
        <f t="shared" si="69"/>
        <v>75603</v>
      </c>
      <c r="G583" s="1">
        <f t="shared" si="73"/>
        <v>-8.1440533031127416E-3</v>
      </c>
      <c r="H583" s="34"/>
      <c r="K583" s="1">
        <f>+G583</f>
        <v>-8.1440533031127416E-3</v>
      </c>
      <c r="O583" s="1">
        <f t="shared" ca="1" si="70"/>
        <v>-8.3705827441107137E-3</v>
      </c>
      <c r="Q583" s="88">
        <f t="shared" si="71"/>
        <v>39536.402199999997</v>
      </c>
    </row>
    <row r="584" spans="1:23">
      <c r="A584" s="95" t="s">
        <v>125</v>
      </c>
      <c r="C584" s="93">
        <v>54577.539727559997</v>
      </c>
      <c r="D584">
        <v>1E-4</v>
      </c>
      <c r="E584" s="33">
        <f t="shared" si="68"/>
        <v>75796.878127384669</v>
      </c>
      <c r="F584" s="1">
        <f t="shared" si="69"/>
        <v>75797</v>
      </c>
      <c r="G584" s="1">
        <f t="shared" si="73"/>
        <v>-1.4224926700990181E-2</v>
      </c>
      <c r="H584" s="34"/>
      <c r="L584" s="1">
        <f t="shared" ref="L584:L590" si="75">+G584</f>
        <v>-1.4224926700990181E-2</v>
      </c>
      <c r="O584" s="1">
        <f t="shared" ca="1" si="70"/>
        <v>-8.3946665499787486E-3</v>
      </c>
      <c r="Q584" s="88">
        <f t="shared" si="71"/>
        <v>39559.039727559997</v>
      </c>
      <c r="W584" s="2"/>
    </row>
    <row r="585" spans="1:23">
      <c r="A585" s="95" t="s">
        <v>125</v>
      </c>
      <c r="C585" s="93">
        <v>54607.421235380003</v>
      </c>
      <c r="D585">
        <v>5.0000000000000002E-5</v>
      </c>
      <c r="E585" s="33">
        <f t="shared" si="68"/>
        <v>76052.889113183657</v>
      </c>
      <c r="F585" s="1">
        <f t="shared" si="69"/>
        <v>76053</v>
      </c>
      <c r="G585" s="1">
        <f t="shared" si="73"/>
        <v>-1.2942668297910132E-2</v>
      </c>
      <c r="H585" s="34"/>
      <c r="L585" s="1">
        <f t="shared" si="75"/>
        <v>-1.2942668297910132E-2</v>
      </c>
      <c r="O585" s="1">
        <f t="shared" ca="1" si="70"/>
        <v>-8.4264472422582188E-3</v>
      </c>
      <c r="Q585" s="88">
        <f t="shared" si="71"/>
        <v>39588.921235380003</v>
      </c>
      <c r="W585" s="2"/>
    </row>
    <row r="586" spans="1:23">
      <c r="A586" s="95" t="s">
        <v>125</v>
      </c>
      <c r="C586" s="93">
        <v>54608.471309760003</v>
      </c>
      <c r="D586">
        <v>5.0000000000000002E-5</v>
      </c>
      <c r="E586" s="33">
        <f t="shared" si="68"/>
        <v>76061.885666463553</v>
      </c>
      <c r="F586" s="1">
        <f t="shared" si="69"/>
        <v>76062</v>
      </c>
      <c r="G586" s="1">
        <f t="shared" si="73"/>
        <v>-1.3344968196179252E-2</v>
      </c>
      <c r="H586" s="34"/>
      <c r="L586" s="1">
        <f t="shared" si="75"/>
        <v>-1.3344968196179252E-2</v>
      </c>
      <c r="O586" s="1">
        <f t="shared" ca="1" si="70"/>
        <v>-8.4275645322211684E-3</v>
      </c>
      <c r="Q586" s="88">
        <f t="shared" si="71"/>
        <v>39589.971309760003</v>
      </c>
      <c r="W586" s="2"/>
    </row>
    <row r="587" spans="1:23">
      <c r="A587" s="95" t="s">
        <v>125</v>
      </c>
      <c r="C587" s="93">
        <v>54609.40537701</v>
      </c>
      <c r="D587">
        <v>5.0000000000000002E-5</v>
      </c>
      <c r="E587" s="33">
        <f t="shared" si="68"/>
        <v>76069.888324124418</v>
      </c>
      <c r="F587" s="1">
        <f t="shared" si="69"/>
        <v>76070</v>
      </c>
      <c r="G587" s="1">
        <f t="shared" si="73"/>
        <v>-1.3034766998316627E-2</v>
      </c>
      <c r="H587" s="34"/>
      <c r="L587" s="1">
        <f t="shared" si="75"/>
        <v>-1.3034766998316627E-2</v>
      </c>
      <c r="O587" s="1">
        <f t="shared" ca="1" si="70"/>
        <v>-8.4285576788549008E-3</v>
      </c>
      <c r="Q587" s="88">
        <f t="shared" si="71"/>
        <v>39590.90537701</v>
      </c>
      <c r="W587" s="2"/>
    </row>
    <row r="588" spans="1:23">
      <c r="A588" s="95" t="s">
        <v>125</v>
      </c>
      <c r="C588" s="93">
        <v>54646.408617809997</v>
      </c>
      <c r="D588">
        <v>5.0000000000000002E-5</v>
      </c>
      <c r="E588" s="33">
        <f t="shared" si="68"/>
        <v>76386.915035494807</v>
      </c>
      <c r="F588" s="1">
        <f t="shared" si="69"/>
        <v>76387</v>
      </c>
      <c r="G588" s="1">
        <f t="shared" ref="G588:G619" si="76">+C588-(C$7+F588*C$8)</f>
        <v>-9.9170257017249241E-3</v>
      </c>
      <c r="H588" s="34"/>
      <c r="L588" s="1">
        <f t="shared" si="75"/>
        <v>-9.9170257017249241E-3</v>
      </c>
      <c r="O588" s="1">
        <f t="shared" ca="1" si="70"/>
        <v>-8.4679111142165874E-3</v>
      </c>
      <c r="Q588" s="88">
        <f t="shared" si="71"/>
        <v>39627.908617809997</v>
      </c>
    </row>
    <row r="589" spans="1:23">
      <c r="A589" s="95" t="s">
        <v>125</v>
      </c>
      <c r="C589" s="93">
        <v>54648.393810549998</v>
      </c>
      <c r="D589">
        <v>5.0000000000000002E-5</v>
      </c>
      <c r="E589" s="33">
        <f t="shared" si="68"/>
        <v>76403.923251861605</v>
      </c>
      <c r="F589" s="1">
        <f t="shared" si="69"/>
        <v>76404</v>
      </c>
      <c r="G589" s="1">
        <f t="shared" si="76"/>
        <v>-8.9580143976490945E-3</v>
      </c>
      <c r="H589" s="34"/>
      <c r="L589" s="1">
        <f t="shared" si="75"/>
        <v>-8.9580143976490945E-3</v>
      </c>
      <c r="O589" s="1">
        <f t="shared" ca="1" si="70"/>
        <v>-8.4700215508132712E-3</v>
      </c>
      <c r="Q589" s="88">
        <f t="shared" si="71"/>
        <v>39629.893810549998</v>
      </c>
    </row>
    <row r="590" spans="1:23">
      <c r="A590" s="95" t="s">
        <v>125</v>
      </c>
      <c r="C590" s="93">
        <v>54687.38142523</v>
      </c>
      <c r="D590">
        <v>5.0000000000000002E-5</v>
      </c>
      <c r="E590" s="33">
        <f t="shared" si="68"/>
        <v>76737.951163983758</v>
      </c>
      <c r="F590" s="1">
        <f t="shared" si="69"/>
        <v>76738</v>
      </c>
      <c r="G590" s="1">
        <f t="shared" si="76"/>
        <v>-5.7001218010555021E-3</v>
      </c>
      <c r="H590" s="34"/>
      <c r="L590" s="1">
        <f t="shared" si="75"/>
        <v>-5.7001218010555021E-3</v>
      </c>
      <c r="O590" s="1">
        <f t="shared" ca="1" si="70"/>
        <v>-8.5114854227716415E-3</v>
      </c>
      <c r="Q590" s="88">
        <f t="shared" si="71"/>
        <v>39668.88142523</v>
      </c>
    </row>
    <row r="591" spans="1:23">
      <c r="A591" s="45" t="s">
        <v>227</v>
      </c>
      <c r="B591" s="42" t="s">
        <v>168</v>
      </c>
      <c r="C591" s="36">
        <v>54828.667710000002</v>
      </c>
      <c r="D591" s="36">
        <v>1E-4</v>
      </c>
      <c r="E591" s="1">
        <f t="shared" si="68"/>
        <v>77948.426929186913</v>
      </c>
      <c r="F591" s="1">
        <f t="shared" si="69"/>
        <v>77948.5</v>
      </c>
      <c r="G591" s="1">
        <f t="shared" si="76"/>
        <v>-8.5287983456510119E-3</v>
      </c>
      <c r="H591" s="34"/>
      <c r="K591" s="1">
        <f t="shared" ref="K591:K602" si="77">+G591</f>
        <v>-8.5287983456510119E-3</v>
      </c>
      <c r="O591" s="1">
        <f t="shared" ca="1" si="70"/>
        <v>-8.6617609227884283E-3</v>
      </c>
      <c r="Q591" s="88">
        <f t="shared" si="71"/>
        <v>39810.167710000002</v>
      </c>
    </row>
    <row r="592" spans="1:23">
      <c r="A592" s="45" t="s">
        <v>227</v>
      </c>
      <c r="B592" s="42" t="s">
        <v>168</v>
      </c>
      <c r="C592" s="36">
        <v>54831.702570000001</v>
      </c>
      <c r="D592" s="36">
        <v>1E-4</v>
      </c>
      <c r="E592" s="1">
        <f t="shared" si="68"/>
        <v>77974.428210817074</v>
      </c>
      <c r="F592" s="1">
        <f t="shared" si="69"/>
        <v>77974.5</v>
      </c>
      <c r="G592" s="1">
        <f t="shared" si="76"/>
        <v>-8.3792069490300491E-3</v>
      </c>
      <c r="H592" s="34"/>
      <c r="K592" s="1">
        <f t="shared" si="77"/>
        <v>-8.3792069490300491E-3</v>
      </c>
      <c r="O592" s="1">
        <f t="shared" ca="1" si="70"/>
        <v>-8.6649886493480616E-3</v>
      </c>
      <c r="Q592" s="88">
        <f t="shared" si="71"/>
        <v>39813.202570000001</v>
      </c>
    </row>
    <row r="593" spans="1:23">
      <c r="A593" s="29" t="s">
        <v>225</v>
      </c>
      <c r="B593" s="30" t="s">
        <v>170</v>
      </c>
      <c r="C593" s="31">
        <v>54835.2624</v>
      </c>
      <c r="D593" s="32"/>
      <c r="E593" s="33">
        <f t="shared" si="68"/>
        <v>78004.92719343421</v>
      </c>
      <c r="F593" s="1">
        <f t="shared" si="69"/>
        <v>78005</v>
      </c>
      <c r="G593" s="1">
        <f t="shared" si="76"/>
        <v>-8.4979555031168275E-3</v>
      </c>
      <c r="H593" s="34"/>
      <c r="K593" s="1">
        <f t="shared" si="77"/>
        <v>-8.4979555031168275E-3</v>
      </c>
      <c r="O593" s="1">
        <f t="shared" ca="1" si="70"/>
        <v>-8.6687750208891707E-3</v>
      </c>
      <c r="Q593" s="88">
        <f t="shared" si="71"/>
        <v>39816.7624</v>
      </c>
    </row>
    <row r="594" spans="1:23">
      <c r="A594" s="29" t="s">
        <v>228</v>
      </c>
      <c r="B594" s="30" t="s">
        <v>170</v>
      </c>
      <c r="C594" s="31">
        <v>54835.2624</v>
      </c>
      <c r="D594" s="32"/>
      <c r="E594" s="33">
        <f t="shared" si="68"/>
        <v>78004.92719343421</v>
      </c>
      <c r="F594" s="1">
        <f t="shared" si="69"/>
        <v>78005</v>
      </c>
      <c r="G594" s="1">
        <f t="shared" si="76"/>
        <v>-8.4979555031168275E-3</v>
      </c>
      <c r="H594" s="34"/>
      <c r="K594" s="1">
        <f t="shared" si="77"/>
        <v>-8.4979555031168275E-3</v>
      </c>
      <c r="O594" s="1">
        <f t="shared" ca="1" si="70"/>
        <v>-8.6687750208891707E-3</v>
      </c>
      <c r="Q594" s="88">
        <f t="shared" si="71"/>
        <v>39816.7624</v>
      </c>
    </row>
    <row r="595" spans="1:23">
      <c r="A595" s="29" t="s">
        <v>225</v>
      </c>
      <c r="B595" s="30" t="s">
        <v>168</v>
      </c>
      <c r="C595" s="31">
        <v>54835.320899999999</v>
      </c>
      <c r="D595" s="32"/>
      <c r="E595" s="33">
        <f t="shared" si="68"/>
        <v>78005.428394469956</v>
      </c>
      <c r="F595" s="1">
        <f t="shared" si="69"/>
        <v>78005.5</v>
      </c>
      <c r="G595" s="1">
        <f t="shared" si="76"/>
        <v>-8.3577710538520478E-3</v>
      </c>
      <c r="H595" s="34"/>
      <c r="K595" s="1">
        <f t="shared" si="77"/>
        <v>-8.3577710538520478E-3</v>
      </c>
      <c r="O595" s="1">
        <f t="shared" ca="1" si="70"/>
        <v>-8.6688370925537793E-3</v>
      </c>
      <c r="Q595" s="88">
        <f t="shared" si="71"/>
        <v>39816.820899999999</v>
      </c>
      <c r="W595" s="2"/>
    </row>
    <row r="596" spans="1:23">
      <c r="A596" s="40" t="s">
        <v>229</v>
      </c>
      <c r="B596" s="48" t="s">
        <v>168</v>
      </c>
      <c r="C596" s="40">
        <v>54841.8577</v>
      </c>
      <c r="D596" s="40">
        <v>1E-4</v>
      </c>
      <c r="E596" s="1">
        <f t="shared" si="68"/>
        <v>78061.432683880383</v>
      </c>
      <c r="F596" s="1">
        <f t="shared" si="69"/>
        <v>78061.5</v>
      </c>
      <c r="G596" s="1">
        <f t="shared" si="76"/>
        <v>-7.8571126505266875E-3</v>
      </c>
      <c r="H596" s="34"/>
      <c r="K596" s="1">
        <f t="shared" si="77"/>
        <v>-7.8571126505266875E-3</v>
      </c>
      <c r="O596" s="1">
        <f t="shared" ca="1" si="70"/>
        <v>-8.6757891189899131E-3</v>
      </c>
      <c r="Q596" s="88">
        <f t="shared" si="71"/>
        <v>39823.3577</v>
      </c>
      <c r="W596" s="2"/>
    </row>
    <row r="597" spans="1:23">
      <c r="A597" s="40" t="s">
        <v>229</v>
      </c>
      <c r="B597" s="48" t="s">
        <v>170</v>
      </c>
      <c r="C597" s="40">
        <v>54841.9159</v>
      </c>
      <c r="D597" s="40">
        <v>1E-4</v>
      </c>
      <c r="E597" s="1">
        <f t="shared" ref="E597:E660" si="78">+(C597-C$7)/C$8</f>
        <v>78061.931314654401</v>
      </c>
      <c r="F597" s="1">
        <f t="shared" ref="F597:F660" si="79">ROUND(2*E597,0)/2</f>
        <v>78062</v>
      </c>
      <c r="G597" s="1">
        <f t="shared" si="76"/>
        <v>-8.016928200959228E-3</v>
      </c>
      <c r="H597" s="34"/>
      <c r="K597" s="1">
        <f t="shared" si="77"/>
        <v>-8.016928200959228E-3</v>
      </c>
      <c r="O597" s="1">
        <f t="shared" ref="O597:O660" ca="1" si="80">+C$11+C$12*F597</f>
        <v>-8.6758511906545217E-3</v>
      </c>
      <c r="Q597" s="88">
        <f t="shared" ref="Q597:Q660" si="81">+C597-15018.5</f>
        <v>39823.4159</v>
      </c>
      <c r="W597" s="2"/>
    </row>
    <row r="598" spans="1:23">
      <c r="A598" s="40" t="s">
        <v>229</v>
      </c>
      <c r="B598" s="48" t="s">
        <v>168</v>
      </c>
      <c r="C598" s="40">
        <v>54841.974300000002</v>
      </c>
      <c r="D598" s="40">
        <v>1E-4</v>
      </c>
      <c r="E598" s="1">
        <f t="shared" si="78"/>
        <v>78062.431658936257</v>
      </c>
      <c r="F598" s="1">
        <f t="shared" si="79"/>
        <v>78062.5</v>
      </c>
      <c r="G598" s="1">
        <f t="shared" si="76"/>
        <v>-7.9767437491682358E-3</v>
      </c>
      <c r="H598" s="34"/>
      <c r="K598" s="1">
        <f t="shared" si="77"/>
        <v>-7.9767437491682358E-3</v>
      </c>
      <c r="O598" s="1">
        <f t="shared" ca="1" si="80"/>
        <v>-8.6759132623191286E-3</v>
      </c>
      <c r="Q598" s="88">
        <f t="shared" si="81"/>
        <v>39823.474300000002</v>
      </c>
      <c r="W598" s="2"/>
    </row>
    <row r="599" spans="1:23">
      <c r="A599" s="29" t="s">
        <v>228</v>
      </c>
      <c r="B599" s="30" t="s">
        <v>168</v>
      </c>
      <c r="C599" s="31">
        <v>54856.214</v>
      </c>
      <c r="D599" s="32"/>
      <c r="E599" s="33">
        <f t="shared" si="78"/>
        <v>78184.430845069728</v>
      </c>
      <c r="F599" s="1">
        <f t="shared" si="79"/>
        <v>78184.5</v>
      </c>
      <c r="G599" s="1">
        <f t="shared" si="76"/>
        <v>-8.0717379532870837E-3</v>
      </c>
      <c r="H599" s="34"/>
      <c r="K599" s="1">
        <f t="shared" si="77"/>
        <v>-8.0717379532870837E-3</v>
      </c>
      <c r="O599" s="1">
        <f t="shared" ca="1" si="80"/>
        <v>-8.6910587484835631E-3</v>
      </c>
      <c r="Q599" s="88">
        <f t="shared" si="81"/>
        <v>39837.714</v>
      </c>
    </row>
    <row r="600" spans="1:23">
      <c r="A600" s="29" t="s">
        <v>228</v>
      </c>
      <c r="B600" s="30" t="s">
        <v>170</v>
      </c>
      <c r="C600" s="31">
        <v>54856.2719</v>
      </c>
      <c r="D600" s="32"/>
      <c r="E600" s="33">
        <f t="shared" si="78"/>
        <v>78184.926905582033</v>
      </c>
      <c r="F600" s="1">
        <f t="shared" si="79"/>
        <v>78185</v>
      </c>
      <c r="G600" s="1">
        <f t="shared" si="76"/>
        <v>-8.5315535034169443E-3</v>
      </c>
      <c r="H600" s="34"/>
      <c r="K600" s="1">
        <f t="shared" si="77"/>
        <v>-8.5315535034169443E-3</v>
      </c>
      <c r="O600" s="1">
        <f t="shared" ca="1" si="80"/>
        <v>-8.6911208201481717E-3</v>
      </c>
      <c r="Q600" s="88">
        <f t="shared" si="81"/>
        <v>39837.7719</v>
      </c>
    </row>
    <row r="601" spans="1:23">
      <c r="A601" s="29" t="s">
        <v>228</v>
      </c>
      <c r="B601" s="30" t="s">
        <v>168</v>
      </c>
      <c r="C601" s="31">
        <v>54906.052900000002</v>
      </c>
      <c r="D601" s="32"/>
      <c r="E601" s="33">
        <f t="shared" si="78"/>
        <v>78611.427568159968</v>
      </c>
      <c r="F601" s="1">
        <f t="shared" si="79"/>
        <v>78611.5</v>
      </c>
      <c r="G601" s="1">
        <f t="shared" si="76"/>
        <v>-8.4542176482500508E-3</v>
      </c>
      <c r="H601" s="34"/>
      <c r="K601" s="1">
        <f t="shared" si="77"/>
        <v>-8.4542176482500508E-3</v>
      </c>
      <c r="O601" s="1">
        <f t="shared" ca="1" si="80"/>
        <v>-8.7440679500590847E-3</v>
      </c>
      <c r="Q601" s="88">
        <f t="shared" si="81"/>
        <v>39887.552900000002</v>
      </c>
      <c r="W601" s="2"/>
    </row>
    <row r="602" spans="1:23">
      <c r="A602" s="29" t="s">
        <v>228</v>
      </c>
      <c r="B602" s="30" t="s">
        <v>170</v>
      </c>
      <c r="C602" s="31">
        <v>54906.111499999999</v>
      </c>
      <c r="D602" s="32"/>
      <c r="E602" s="33">
        <f t="shared" si="78"/>
        <v>78611.929625949604</v>
      </c>
      <c r="F602" s="1">
        <f t="shared" si="79"/>
        <v>78612</v>
      </c>
      <c r="G602" s="1">
        <f t="shared" si="76"/>
        <v>-8.2140332015114836E-3</v>
      </c>
      <c r="H602" s="34"/>
      <c r="K602" s="1">
        <f t="shared" si="77"/>
        <v>-8.2140332015114836E-3</v>
      </c>
      <c r="O602" s="1">
        <f t="shared" ca="1" si="80"/>
        <v>-8.7441300217236933E-3</v>
      </c>
      <c r="Q602" s="88">
        <f t="shared" si="81"/>
        <v>39887.611499999999</v>
      </c>
      <c r="W602" s="2"/>
    </row>
    <row r="603" spans="1:23">
      <c r="A603" s="38" t="s">
        <v>230</v>
      </c>
      <c r="B603" s="37" t="s">
        <v>168</v>
      </c>
      <c r="C603" s="38">
        <v>54925.428099999997</v>
      </c>
      <c r="D603" s="38">
        <v>2.9999999999999997E-4</v>
      </c>
      <c r="E603" s="1">
        <f t="shared" si="78"/>
        <v>78777.425351201251</v>
      </c>
      <c r="F603" s="1">
        <f t="shared" si="79"/>
        <v>78777.5</v>
      </c>
      <c r="G603" s="1">
        <f t="shared" si="76"/>
        <v>-8.7129802486742847E-3</v>
      </c>
      <c r="H603" s="34"/>
      <c r="J603" s="1">
        <f>+G603</f>
        <v>-8.7129802486742847E-3</v>
      </c>
      <c r="O603" s="1">
        <f t="shared" ca="1" si="80"/>
        <v>-8.7646757427090535E-3</v>
      </c>
      <c r="Q603" s="88">
        <f t="shared" si="81"/>
        <v>39906.928099999997</v>
      </c>
    </row>
    <row r="604" spans="1:23">
      <c r="A604" s="38" t="s">
        <v>230</v>
      </c>
      <c r="B604" s="37" t="s">
        <v>170</v>
      </c>
      <c r="C604" s="38">
        <v>54925.487000000001</v>
      </c>
      <c r="D604" s="38">
        <v>5.0000000000000001E-4</v>
      </c>
      <c r="E604" s="1">
        <f t="shared" si="78"/>
        <v>78777.929979252658</v>
      </c>
      <c r="F604" s="1">
        <f t="shared" si="79"/>
        <v>78778</v>
      </c>
      <c r="G604" s="1">
        <f t="shared" si="76"/>
        <v>-8.1727957949624397E-3</v>
      </c>
      <c r="H604" s="34"/>
      <c r="J604" s="1">
        <f>+G604</f>
        <v>-8.1727957949624397E-3</v>
      </c>
      <c r="O604" s="1">
        <f t="shared" ca="1" si="80"/>
        <v>-8.7647378143736621E-3</v>
      </c>
      <c r="Q604" s="88">
        <f t="shared" si="81"/>
        <v>39906.987000000001</v>
      </c>
    </row>
    <row r="605" spans="1:23">
      <c r="A605" s="95" t="s">
        <v>125</v>
      </c>
      <c r="C605" s="93">
        <v>54943.571724959998</v>
      </c>
      <c r="D605">
        <v>5.0000000000000002E-5</v>
      </c>
      <c r="E605" s="33">
        <f t="shared" si="78"/>
        <v>78932.871566966409</v>
      </c>
      <c r="F605" s="1">
        <f t="shared" si="79"/>
        <v>78933</v>
      </c>
      <c r="G605" s="1">
        <f t="shared" si="76"/>
        <v>-1.499065630196128E-2</v>
      </c>
      <c r="H605" s="34"/>
      <c r="L605" s="1">
        <f>+G605</f>
        <v>-1.499065630196128E-2</v>
      </c>
      <c r="O605" s="1">
        <f t="shared" ca="1" si="80"/>
        <v>-8.783980030402247E-3</v>
      </c>
      <c r="Q605" s="88">
        <f t="shared" si="81"/>
        <v>39925.071724959998</v>
      </c>
    </row>
    <row r="606" spans="1:23">
      <c r="A606" s="95" t="s">
        <v>125</v>
      </c>
      <c r="C606" s="93">
        <v>54946.60282185</v>
      </c>
      <c r="D606">
        <v>5.0000000000000002E-5</v>
      </c>
      <c r="E606" s="33">
        <f t="shared" si="78"/>
        <v>78958.840608004626</v>
      </c>
      <c r="F606" s="1">
        <f t="shared" si="79"/>
        <v>78959</v>
      </c>
      <c r="G606" s="1">
        <f t="shared" si="76"/>
        <v>-1.8604174896609038E-2</v>
      </c>
      <c r="H606" s="34"/>
      <c r="L606" s="1">
        <f>+G606</f>
        <v>-1.8604174896609038E-2</v>
      </c>
      <c r="O606" s="1">
        <f t="shared" ca="1" si="80"/>
        <v>-8.7872077569618803E-3</v>
      </c>
      <c r="Q606" s="88">
        <f t="shared" si="81"/>
        <v>39928.10282185</v>
      </c>
    </row>
    <row r="607" spans="1:23">
      <c r="A607" s="38" t="s">
        <v>230</v>
      </c>
      <c r="B607" s="37" t="s">
        <v>170</v>
      </c>
      <c r="C607" s="38">
        <v>54947.429799999998</v>
      </c>
      <c r="D607" s="38">
        <v>2.0000000000000001E-4</v>
      </c>
      <c r="E607" s="1">
        <f t="shared" si="78"/>
        <v>78965.925775616997</v>
      </c>
      <c r="F607" s="1">
        <f t="shared" si="79"/>
        <v>78966</v>
      </c>
      <c r="G607" s="1">
        <f t="shared" si="76"/>
        <v>-8.663442604301963E-3</v>
      </c>
      <c r="H607" s="34"/>
      <c r="J607" s="1">
        <f>+G607</f>
        <v>-8.663442604301963E-3</v>
      </c>
      <c r="O607" s="1">
        <f t="shared" ca="1" si="80"/>
        <v>-8.7880767602663973E-3</v>
      </c>
      <c r="Q607" s="88">
        <f t="shared" si="81"/>
        <v>39928.929799999998</v>
      </c>
    </row>
    <row r="608" spans="1:23">
      <c r="A608" s="45" t="s">
        <v>227</v>
      </c>
      <c r="B608" s="42" t="s">
        <v>170</v>
      </c>
      <c r="C608" s="36">
        <v>54950.34762</v>
      </c>
      <c r="D608" s="36">
        <v>2.9999999999999997E-4</v>
      </c>
      <c r="E608" s="1">
        <f t="shared" si="78"/>
        <v>78990.924312474119</v>
      </c>
      <c r="F608" s="1">
        <f t="shared" si="79"/>
        <v>78991</v>
      </c>
      <c r="G608" s="1">
        <f t="shared" si="76"/>
        <v>-8.834220097924117E-3</v>
      </c>
      <c r="H608" s="34"/>
      <c r="K608" s="1">
        <f t="shared" ref="K608:K614" si="82">+G608</f>
        <v>-8.834220097924117E-3</v>
      </c>
      <c r="O608" s="1">
        <f t="shared" ca="1" si="80"/>
        <v>-8.7911803434968135E-3</v>
      </c>
      <c r="Q608" s="88">
        <f t="shared" si="81"/>
        <v>39931.84762</v>
      </c>
    </row>
    <row r="609" spans="1:23">
      <c r="A609" s="45" t="s">
        <v>227</v>
      </c>
      <c r="B609" s="42" t="s">
        <v>170</v>
      </c>
      <c r="C609" s="36">
        <v>54950.347820000003</v>
      </c>
      <c r="D609" s="36">
        <v>2.9999999999999997E-4</v>
      </c>
      <c r="E609" s="1">
        <f t="shared" si="78"/>
        <v>78990.926025981957</v>
      </c>
      <c r="F609" s="1">
        <f t="shared" si="79"/>
        <v>78991</v>
      </c>
      <c r="G609" s="1">
        <f t="shared" si="76"/>
        <v>-8.6342200957005844E-3</v>
      </c>
      <c r="H609" s="34"/>
      <c r="K609" s="1">
        <f t="shared" si="82"/>
        <v>-8.6342200957005844E-3</v>
      </c>
      <c r="O609" s="1">
        <f t="shared" ca="1" si="80"/>
        <v>-8.7911803434968135E-3</v>
      </c>
      <c r="Q609" s="88">
        <f t="shared" si="81"/>
        <v>39931.847820000003</v>
      </c>
    </row>
    <row r="610" spans="1:23">
      <c r="A610" s="45" t="s">
        <v>227</v>
      </c>
      <c r="B610" s="42" t="s">
        <v>170</v>
      </c>
      <c r="C610" s="36">
        <v>54953.38248</v>
      </c>
      <c r="D610" s="36">
        <v>2.0000000000000001E-4</v>
      </c>
      <c r="E610" s="1">
        <f t="shared" si="78"/>
        <v>79016.925594104279</v>
      </c>
      <c r="F610" s="1">
        <f t="shared" si="79"/>
        <v>79017</v>
      </c>
      <c r="G610" s="1">
        <f t="shared" si="76"/>
        <v>-8.6846287013031542E-3</v>
      </c>
      <c r="H610" s="34"/>
      <c r="K610" s="1">
        <f t="shared" si="82"/>
        <v>-8.6846287013031542E-3</v>
      </c>
      <c r="O610" s="1">
        <f t="shared" ca="1" si="80"/>
        <v>-8.7944080700564468E-3</v>
      </c>
      <c r="Q610" s="88">
        <f t="shared" si="81"/>
        <v>39934.88248</v>
      </c>
    </row>
    <row r="611" spans="1:23">
      <c r="A611" t="s">
        <v>227</v>
      </c>
      <c r="B611" s="2" t="s">
        <v>170</v>
      </c>
      <c r="C611" s="32">
        <v>54953.382579999998</v>
      </c>
      <c r="D611" s="32">
        <v>4.0000000000000002E-4</v>
      </c>
      <c r="E611" s="1">
        <f t="shared" si="78"/>
        <v>79016.926450858169</v>
      </c>
      <c r="F611" s="1">
        <f t="shared" si="79"/>
        <v>79017</v>
      </c>
      <c r="G611" s="1">
        <f t="shared" si="76"/>
        <v>-8.5846287038293667E-3</v>
      </c>
      <c r="H611" s="34"/>
      <c r="K611" s="1">
        <f t="shared" si="82"/>
        <v>-8.5846287038293667E-3</v>
      </c>
      <c r="O611" s="1">
        <f t="shared" ca="1" si="80"/>
        <v>-8.7944080700564468E-3</v>
      </c>
      <c r="Q611" s="88">
        <f t="shared" si="81"/>
        <v>39934.882579999998</v>
      </c>
    </row>
    <row r="612" spans="1:23">
      <c r="A612" s="29" t="s">
        <v>228</v>
      </c>
      <c r="B612" s="30" t="s">
        <v>170</v>
      </c>
      <c r="C612" s="31">
        <v>54965.988100000002</v>
      </c>
      <c r="D612" s="32"/>
      <c r="E612" s="33">
        <f t="shared" si="78"/>
        <v>79124.924735989873</v>
      </c>
      <c r="F612" s="1">
        <f t="shared" si="79"/>
        <v>79125</v>
      </c>
      <c r="G612" s="1">
        <f t="shared" si="76"/>
        <v>-8.7847874965518713E-3</v>
      </c>
      <c r="H612" s="34"/>
      <c r="K612" s="1">
        <f t="shared" si="82"/>
        <v>-8.7847874965518713E-3</v>
      </c>
      <c r="O612" s="1">
        <f t="shared" ca="1" si="80"/>
        <v>-8.8078155496118474E-3</v>
      </c>
      <c r="Q612" s="88">
        <f t="shared" si="81"/>
        <v>39947.488100000002</v>
      </c>
      <c r="W612" s="2"/>
    </row>
    <row r="613" spans="1:23">
      <c r="A613" s="29" t="s">
        <v>228</v>
      </c>
      <c r="B613" s="30" t="s">
        <v>168</v>
      </c>
      <c r="C613" s="31">
        <v>54966.046600000001</v>
      </c>
      <c r="D613" s="32"/>
      <c r="E613" s="33">
        <f t="shared" si="78"/>
        <v>79125.425937025619</v>
      </c>
      <c r="F613" s="1">
        <f t="shared" si="79"/>
        <v>79125.5</v>
      </c>
      <c r="G613" s="1">
        <f t="shared" si="76"/>
        <v>-8.6446030472870916E-3</v>
      </c>
      <c r="H613" s="34"/>
      <c r="K613" s="1">
        <f t="shared" si="82"/>
        <v>-8.6446030472870916E-3</v>
      </c>
      <c r="O613" s="1">
        <f t="shared" ca="1" si="80"/>
        <v>-8.807877621276456E-3</v>
      </c>
      <c r="Q613" s="88">
        <f t="shared" si="81"/>
        <v>39947.546600000001</v>
      </c>
      <c r="W613" s="2"/>
    </row>
    <row r="614" spans="1:23">
      <c r="A614" s="29" t="s">
        <v>228</v>
      </c>
      <c r="B614" s="30" t="s">
        <v>170</v>
      </c>
      <c r="C614" s="31">
        <v>54966.104899999998</v>
      </c>
      <c r="D614" s="32"/>
      <c r="E614" s="33">
        <f t="shared" si="78"/>
        <v>79125.925424553527</v>
      </c>
      <c r="F614" s="1">
        <f t="shared" si="79"/>
        <v>79126</v>
      </c>
      <c r="G614" s="1">
        <f t="shared" si="76"/>
        <v>-8.7044186002458446E-3</v>
      </c>
      <c r="H614" s="34"/>
      <c r="K614" s="1">
        <f t="shared" si="82"/>
        <v>-8.7044186002458446E-3</v>
      </c>
      <c r="O614" s="1">
        <f t="shared" ca="1" si="80"/>
        <v>-8.8079396929410646E-3</v>
      </c>
      <c r="Q614" s="88">
        <f t="shared" si="81"/>
        <v>39947.604899999998</v>
      </c>
      <c r="W614" s="2"/>
    </row>
    <row r="615" spans="1:23">
      <c r="A615" s="29" t="s">
        <v>231</v>
      </c>
      <c r="B615" s="30" t="s">
        <v>170</v>
      </c>
      <c r="C615" s="31">
        <v>55318.009100000003</v>
      </c>
      <c r="D615" s="32"/>
      <c r="E615" s="33">
        <f t="shared" si="78"/>
        <v>82140.878407899654</v>
      </c>
      <c r="F615" s="1">
        <f t="shared" si="79"/>
        <v>82141</v>
      </c>
      <c r="H615" s="34"/>
      <c r="O615" s="1">
        <f t="shared" ca="1" si="80"/>
        <v>-9.182231830529344E-3</v>
      </c>
      <c r="Q615" s="88">
        <f t="shared" si="81"/>
        <v>40299.509100000003</v>
      </c>
      <c r="U615" s="1">
        <f>+C615-(C$7+F615*C$8)</f>
        <v>-1.4192185095453169E-2</v>
      </c>
    </row>
    <row r="616" spans="1:23">
      <c r="A616" t="s">
        <v>232</v>
      </c>
      <c r="B616" s="2" t="s">
        <v>170</v>
      </c>
      <c r="C616" s="32">
        <v>55352.329720000002</v>
      </c>
      <c r="D616" s="32">
        <v>0</v>
      </c>
      <c r="E616" s="1">
        <f t="shared" si="78"/>
        <v>82434.92166074882</v>
      </c>
      <c r="F616" s="1">
        <f t="shared" si="79"/>
        <v>82435</v>
      </c>
      <c r="G616" s="1">
        <f t="shared" ref="G616:G647" si="83">+C616-(C$7+F616*C$8)</f>
        <v>-9.1437285009305924E-3</v>
      </c>
      <c r="H616" s="34"/>
      <c r="K616" s="1">
        <f>+G616</f>
        <v>-9.1437285009305924E-3</v>
      </c>
      <c r="O616" s="1">
        <f t="shared" ca="1" si="80"/>
        <v>-9.2187299693190471E-3</v>
      </c>
      <c r="Q616" s="88">
        <f t="shared" si="81"/>
        <v>40333.829720000002</v>
      </c>
    </row>
    <row r="617" spans="1:23">
      <c r="A617" s="50" t="s">
        <v>233</v>
      </c>
      <c r="B617" s="41" t="s">
        <v>170</v>
      </c>
      <c r="C617" s="50">
        <v>55616.932800000002</v>
      </c>
      <c r="D617" s="50">
        <v>1.5E-3</v>
      </c>
      <c r="E617" s="1">
        <f t="shared" si="78"/>
        <v>84701.918887404725</v>
      </c>
      <c r="F617" s="1">
        <f t="shared" si="79"/>
        <v>84702</v>
      </c>
      <c r="G617" s="1">
        <f t="shared" si="83"/>
        <v>-9.4674321953789331E-3</v>
      </c>
      <c r="H617" s="34"/>
      <c r="K617" s="1">
        <f>+G617</f>
        <v>-9.4674321953789331E-3</v>
      </c>
      <c r="O617" s="1">
        <f t="shared" ca="1" si="80"/>
        <v>-9.5001628966532529E-3</v>
      </c>
      <c r="Q617" s="88">
        <f t="shared" si="81"/>
        <v>40598.432800000002</v>
      </c>
    </row>
    <row r="618" spans="1:23">
      <c r="A618" s="95" t="s">
        <v>125</v>
      </c>
      <c r="C618" s="93">
        <v>55642.604607629997</v>
      </c>
      <c r="D618">
        <v>4.0000000000000003E-5</v>
      </c>
      <c r="E618" s="33">
        <f t="shared" si="78"/>
        <v>84921.863102341464</v>
      </c>
      <c r="F618" s="1">
        <f t="shared" si="79"/>
        <v>84922</v>
      </c>
      <c r="G618" s="1">
        <f t="shared" si="83"/>
        <v>-1.5978644201823045E-2</v>
      </c>
      <c r="H618" s="34"/>
      <c r="L618" s="1">
        <f>+G618</f>
        <v>-1.5978644201823045E-2</v>
      </c>
      <c r="O618" s="1">
        <f t="shared" ca="1" si="80"/>
        <v>-9.5274744290809212E-3</v>
      </c>
      <c r="Q618" s="88">
        <f t="shared" si="81"/>
        <v>40624.104607629997</v>
      </c>
    </row>
    <row r="619" spans="1:23">
      <c r="A619" s="29" t="s">
        <v>234</v>
      </c>
      <c r="B619" s="30" t="s">
        <v>170</v>
      </c>
      <c r="C619" s="31">
        <v>55657.0844</v>
      </c>
      <c r="D619" s="32"/>
      <c r="E619" s="33">
        <f t="shared" si="78"/>
        <v>85045.919289236001</v>
      </c>
      <c r="F619" s="1">
        <f t="shared" si="79"/>
        <v>85046</v>
      </c>
      <c r="G619" s="1">
        <f t="shared" si="83"/>
        <v>-9.4205306013463996E-3</v>
      </c>
      <c r="H619" s="34"/>
      <c r="K619" s="1">
        <f t="shared" ref="K619:K632" si="84">+G619</f>
        <v>-9.4205306013463996E-3</v>
      </c>
      <c r="O619" s="1">
        <f t="shared" ca="1" si="80"/>
        <v>-9.5428682019037883E-3</v>
      </c>
      <c r="Q619" s="88">
        <f t="shared" si="81"/>
        <v>40638.5844</v>
      </c>
    </row>
    <row r="620" spans="1:23">
      <c r="A620" s="29" t="s">
        <v>234</v>
      </c>
      <c r="B620" s="30" t="s">
        <v>168</v>
      </c>
      <c r="C620" s="31">
        <v>55657.143300000003</v>
      </c>
      <c r="D620" s="32"/>
      <c r="E620" s="33">
        <f t="shared" si="78"/>
        <v>85046.423917287408</v>
      </c>
      <c r="F620" s="1">
        <f t="shared" si="79"/>
        <v>85046.5</v>
      </c>
      <c r="G620" s="1">
        <f t="shared" si="83"/>
        <v>-8.8803461476345547E-3</v>
      </c>
      <c r="H620" s="34"/>
      <c r="K620" s="1">
        <f t="shared" si="84"/>
        <v>-8.8803461476345547E-3</v>
      </c>
      <c r="O620" s="1">
        <f t="shared" ca="1" si="80"/>
        <v>-9.5429302735683969E-3</v>
      </c>
      <c r="Q620" s="88">
        <f t="shared" si="81"/>
        <v>40638.643300000003</v>
      </c>
      <c r="W620" s="2"/>
    </row>
    <row r="621" spans="1:23">
      <c r="A621" t="s">
        <v>235</v>
      </c>
      <c r="B621" s="2" t="s">
        <v>168</v>
      </c>
      <c r="C621" s="32">
        <v>55661.461649999997</v>
      </c>
      <c r="D621" s="32">
        <v>2.0000000000000001E-4</v>
      </c>
      <c r="E621" s="1">
        <f t="shared" si="78"/>
        <v>85083.421549641935</v>
      </c>
      <c r="F621" s="1">
        <f t="shared" si="79"/>
        <v>85083.5</v>
      </c>
      <c r="G621" s="1">
        <f t="shared" si="83"/>
        <v>-9.1566968549159355E-3</v>
      </c>
      <c r="H621" s="34"/>
      <c r="K621" s="1">
        <f t="shared" si="84"/>
        <v>-9.1566968549159355E-3</v>
      </c>
      <c r="O621" s="1">
        <f t="shared" ca="1" si="80"/>
        <v>-9.5475235767494143E-3</v>
      </c>
      <c r="Q621" s="88">
        <f t="shared" si="81"/>
        <v>40642.961649999997</v>
      </c>
      <c r="W621" s="2"/>
    </row>
    <row r="622" spans="1:23">
      <c r="A622" t="s">
        <v>235</v>
      </c>
      <c r="B622" s="2" t="s">
        <v>170</v>
      </c>
      <c r="C622" s="32">
        <v>55661.519650000002</v>
      </c>
      <c r="D622" s="32">
        <v>0</v>
      </c>
      <c r="E622" s="1">
        <f t="shared" si="78"/>
        <v>85083.918466908188</v>
      </c>
      <c r="F622" s="1">
        <f t="shared" si="79"/>
        <v>85084</v>
      </c>
      <c r="G622" s="1">
        <f t="shared" si="83"/>
        <v>-9.5165124002960511E-3</v>
      </c>
      <c r="H622" s="34"/>
      <c r="K622" s="1">
        <f t="shared" si="84"/>
        <v>-9.5165124002960511E-3</v>
      </c>
      <c r="O622" s="1">
        <f t="shared" ca="1" si="80"/>
        <v>-9.5475856484140229E-3</v>
      </c>
      <c r="Q622" s="88">
        <f t="shared" si="81"/>
        <v>40643.019650000002</v>
      </c>
      <c r="W622" s="2"/>
    </row>
    <row r="623" spans="1:23">
      <c r="A623" t="s">
        <v>235</v>
      </c>
      <c r="B623" s="2" t="s">
        <v>170</v>
      </c>
      <c r="C623" s="32">
        <v>55676.343209999999</v>
      </c>
      <c r="D623" s="32">
        <v>1E-4</v>
      </c>
      <c r="E623" s="1">
        <f t="shared" si="78"/>
        <v>85210.919896404637</v>
      </c>
      <c r="F623" s="1">
        <f t="shared" si="79"/>
        <v>85211</v>
      </c>
      <c r="G623" s="1">
        <f t="shared" si="83"/>
        <v>-9.3496621047961526E-3</v>
      </c>
      <c r="H623" s="34"/>
      <c r="K623" s="1">
        <f t="shared" si="84"/>
        <v>-9.3496621047961526E-3</v>
      </c>
      <c r="O623" s="1">
        <f t="shared" ca="1" si="80"/>
        <v>-9.56335185122454E-3</v>
      </c>
      <c r="Q623" s="88">
        <f t="shared" si="81"/>
        <v>40657.843209999999</v>
      </c>
      <c r="W623" s="2"/>
    </row>
    <row r="624" spans="1:23">
      <c r="A624" t="s">
        <v>235</v>
      </c>
      <c r="B624" s="2" t="s">
        <v>168</v>
      </c>
      <c r="C624" s="32">
        <v>55676.401700000002</v>
      </c>
      <c r="D624" s="32">
        <v>1E-4</v>
      </c>
      <c r="E624" s="1">
        <f t="shared" si="78"/>
        <v>85211.421011765022</v>
      </c>
      <c r="F624" s="1">
        <f t="shared" si="79"/>
        <v>85211.5</v>
      </c>
      <c r="G624" s="1">
        <f t="shared" si="83"/>
        <v>-9.2194776516407728E-3</v>
      </c>
      <c r="H624" s="34"/>
      <c r="K624" s="1">
        <f t="shared" si="84"/>
        <v>-9.2194776516407728E-3</v>
      </c>
      <c r="O624" s="1">
        <f t="shared" ca="1" si="80"/>
        <v>-9.5634139228891486E-3</v>
      </c>
      <c r="Q624" s="88">
        <f t="shared" si="81"/>
        <v>40657.901700000002</v>
      </c>
      <c r="W624" s="2"/>
    </row>
    <row r="625" spans="1:23">
      <c r="A625" t="s">
        <v>235</v>
      </c>
      <c r="B625" s="2" t="s">
        <v>170</v>
      </c>
      <c r="C625" s="32">
        <v>56005.492469999997</v>
      </c>
      <c r="D625" s="32">
        <v>1E-4</v>
      </c>
      <c r="E625" s="1">
        <f t="shared" si="78"/>
        <v>88030.919042203837</v>
      </c>
      <c r="F625" s="1">
        <f t="shared" si="79"/>
        <v>88031</v>
      </c>
      <c r="G625" s="1">
        <f t="shared" si="83"/>
        <v>-9.449364100873936E-3</v>
      </c>
      <c r="H625" s="34"/>
      <c r="K625" s="1">
        <f t="shared" si="84"/>
        <v>-9.449364100873936E-3</v>
      </c>
      <c r="O625" s="1">
        <f t="shared" ca="1" si="80"/>
        <v>-9.9134360396155672E-3</v>
      </c>
      <c r="Q625" s="88">
        <f t="shared" si="81"/>
        <v>40986.992469999997</v>
      </c>
      <c r="W625" s="2"/>
    </row>
    <row r="626" spans="1:23">
      <c r="A626" t="s">
        <v>235</v>
      </c>
      <c r="B626" s="2" t="s">
        <v>168</v>
      </c>
      <c r="C626" s="32">
        <v>56007.41822</v>
      </c>
      <c r="D626" s="32">
        <v>1E-4</v>
      </c>
      <c r="E626" s="1">
        <f t="shared" si="78"/>
        <v>88047.417980573096</v>
      </c>
      <c r="F626" s="1">
        <f t="shared" si="79"/>
        <v>88047.5</v>
      </c>
      <c r="G626" s="1">
        <f t="shared" si="83"/>
        <v>-9.5732772533665411E-3</v>
      </c>
      <c r="H626" s="34"/>
      <c r="K626" s="1">
        <f t="shared" si="84"/>
        <v>-9.5732772533665411E-3</v>
      </c>
      <c r="O626" s="1">
        <f t="shared" ca="1" si="80"/>
        <v>-9.9154844045476424E-3</v>
      </c>
      <c r="Q626" s="88">
        <f t="shared" si="81"/>
        <v>40988.91822</v>
      </c>
      <c r="W626" s="2"/>
    </row>
    <row r="627" spans="1:23">
      <c r="A627" s="45" t="s">
        <v>235</v>
      </c>
      <c r="B627" s="42" t="s">
        <v>170</v>
      </c>
      <c r="C627" s="36">
        <v>56007.476719999999</v>
      </c>
      <c r="D627" s="36">
        <v>1E-4</v>
      </c>
      <c r="E627" s="33">
        <f t="shared" si="78"/>
        <v>88047.919181608842</v>
      </c>
      <c r="F627" s="1">
        <f t="shared" si="79"/>
        <v>88048</v>
      </c>
      <c r="G627" s="1">
        <f t="shared" si="83"/>
        <v>-9.4330928041017614E-3</v>
      </c>
      <c r="H627" s="34"/>
      <c r="K627" s="1">
        <f t="shared" si="84"/>
        <v>-9.4330928041017614E-3</v>
      </c>
      <c r="O627" s="1">
        <f t="shared" ca="1" si="80"/>
        <v>-9.915546476212251E-3</v>
      </c>
      <c r="Q627" s="88">
        <f t="shared" si="81"/>
        <v>40988.976719999999</v>
      </c>
      <c r="W627" s="2"/>
    </row>
    <row r="628" spans="1:23">
      <c r="A628" s="45" t="s">
        <v>235</v>
      </c>
      <c r="B628" s="42" t="s">
        <v>168</v>
      </c>
      <c r="C628" s="36">
        <v>56007.534720000003</v>
      </c>
      <c r="D628" s="36">
        <v>2.0000000000000001E-4</v>
      </c>
      <c r="E628" s="33">
        <f t="shared" si="78"/>
        <v>88048.41609887511</v>
      </c>
      <c r="F628" s="1">
        <f t="shared" si="79"/>
        <v>88048.5</v>
      </c>
      <c r="G628" s="1">
        <f t="shared" si="83"/>
        <v>-9.7929083494818769E-3</v>
      </c>
      <c r="H628" s="34"/>
      <c r="K628" s="1">
        <f t="shared" si="84"/>
        <v>-9.7929083494818769E-3</v>
      </c>
      <c r="O628" s="1">
        <f t="shared" ca="1" si="80"/>
        <v>-9.9156085478768596E-3</v>
      </c>
      <c r="Q628" s="88">
        <f t="shared" si="81"/>
        <v>40989.034720000003</v>
      </c>
      <c r="W628" s="2"/>
    </row>
    <row r="629" spans="1:23">
      <c r="A629" s="45" t="s">
        <v>235</v>
      </c>
      <c r="B629" s="42" t="s">
        <v>170</v>
      </c>
      <c r="C629" s="36">
        <v>56007.593220000002</v>
      </c>
      <c r="D629" s="36">
        <v>1E-4</v>
      </c>
      <c r="E629" s="33">
        <f t="shared" si="78"/>
        <v>88048.917299910856</v>
      </c>
      <c r="F629" s="1">
        <f t="shared" si="79"/>
        <v>88049</v>
      </c>
      <c r="G629" s="1">
        <f t="shared" si="83"/>
        <v>-9.6527239002170973E-3</v>
      </c>
      <c r="H629" s="34"/>
      <c r="K629" s="1">
        <f t="shared" si="84"/>
        <v>-9.6527239002170973E-3</v>
      </c>
      <c r="O629" s="1">
        <f t="shared" ca="1" si="80"/>
        <v>-9.9156706195414682E-3</v>
      </c>
      <c r="Q629" s="88">
        <f t="shared" si="81"/>
        <v>40989.093220000002</v>
      </c>
      <c r="W629" s="2"/>
    </row>
    <row r="630" spans="1:23">
      <c r="A630" s="29" t="s">
        <v>236</v>
      </c>
      <c r="B630" s="30" t="s">
        <v>170</v>
      </c>
      <c r="C630" s="31">
        <v>56011.094899999996</v>
      </c>
      <c r="D630" s="32"/>
      <c r="E630" s="33">
        <f t="shared" si="78"/>
        <v>88078.918080130883</v>
      </c>
      <c r="F630" s="1">
        <f t="shared" si="79"/>
        <v>88079</v>
      </c>
      <c r="G630" s="1">
        <f t="shared" si="83"/>
        <v>-9.5616569014964625E-3</v>
      </c>
      <c r="H630" s="34"/>
      <c r="K630" s="1">
        <f t="shared" si="84"/>
        <v>-9.5616569014964625E-3</v>
      </c>
      <c r="O630" s="1">
        <f t="shared" ca="1" si="80"/>
        <v>-9.9193949194179686E-3</v>
      </c>
      <c r="Q630" s="88">
        <f t="shared" si="81"/>
        <v>40992.594899999996</v>
      </c>
      <c r="W630" s="2"/>
    </row>
    <row r="631" spans="1:23">
      <c r="A631" s="29" t="s">
        <v>236</v>
      </c>
      <c r="B631" s="30" t="s">
        <v>168</v>
      </c>
      <c r="C631" s="31">
        <v>56012.087299999999</v>
      </c>
      <c r="D631" s="32"/>
      <c r="E631" s="33">
        <f t="shared" si="78"/>
        <v>88087.420505906644</v>
      </c>
      <c r="F631" s="1">
        <f t="shared" si="79"/>
        <v>88087.5</v>
      </c>
      <c r="G631" s="1">
        <f t="shared" si="83"/>
        <v>-9.2785212473245338E-3</v>
      </c>
      <c r="H631" s="34"/>
      <c r="K631" s="1">
        <f t="shared" si="84"/>
        <v>-9.2785212473245338E-3</v>
      </c>
      <c r="O631" s="1">
        <f t="shared" ca="1" si="80"/>
        <v>-9.9204501377163096E-3</v>
      </c>
      <c r="Q631" s="88">
        <f t="shared" si="81"/>
        <v>40993.587299999999</v>
      </c>
      <c r="W631" s="2"/>
    </row>
    <row r="632" spans="1:23">
      <c r="A632" s="29" t="s">
        <v>236</v>
      </c>
      <c r="B632" s="30" t="s">
        <v>170</v>
      </c>
      <c r="C632" s="31">
        <v>56012.145600000003</v>
      </c>
      <c r="D632" s="32"/>
      <c r="E632" s="33">
        <f t="shared" si="78"/>
        <v>88087.919993434625</v>
      </c>
      <c r="F632" s="1">
        <f t="shared" si="79"/>
        <v>88088</v>
      </c>
      <c r="G632" s="1">
        <f t="shared" si="83"/>
        <v>-9.3383367930073291E-3</v>
      </c>
      <c r="H632" s="34"/>
      <c r="K632" s="1">
        <f t="shared" si="84"/>
        <v>-9.3383367930073291E-3</v>
      </c>
      <c r="O632" s="1">
        <f t="shared" ca="1" si="80"/>
        <v>-9.9205122093809182E-3</v>
      </c>
      <c r="Q632" s="88">
        <f t="shared" si="81"/>
        <v>40993.645600000003</v>
      </c>
      <c r="W632" s="2"/>
    </row>
    <row r="633" spans="1:23">
      <c r="A633" s="95" t="s">
        <v>125</v>
      </c>
      <c r="C633" s="93">
        <v>56018.675458600002</v>
      </c>
      <c r="D633">
        <v>5.0000000000000002E-5</v>
      </c>
      <c r="E633" s="33">
        <f t="shared" si="78"/>
        <v>88143.864812129294</v>
      </c>
      <c r="F633" s="1">
        <f t="shared" si="79"/>
        <v>88144</v>
      </c>
      <c r="G633" s="1">
        <f t="shared" si="83"/>
        <v>-1.5779078399646096E-2</v>
      </c>
      <c r="H633" s="34"/>
      <c r="L633" s="1">
        <f>+G633</f>
        <v>-1.5779078399646096E-2</v>
      </c>
      <c r="O633" s="1">
        <f t="shared" ca="1" si="80"/>
        <v>-9.9274642358170521E-3</v>
      </c>
      <c r="Q633" s="88">
        <f t="shared" si="81"/>
        <v>41000.175458600002</v>
      </c>
      <c r="W633" s="2"/>
    </row>
    <row r="634" spans="1:23">
      <c r="A634" s="45" t="s">
        <v>235</v>
      </c>
      <c r="B634" s="42" t="s">
        <v>170</v>
      </c>
      <c r="C634" s="36">
        <v>56368.490279999998</v>
      </c>
      <c r="D634" s="36">
        <v>0</v>
      </c>
      <c r="E634" s="33">
        <f t="shared" si="78"/>
        <v>91140.916962682197</v>
      </c>
      <c r="F634" s="1">
        <f t="shared" si="79"/>
        <v>91141</v>
      </c>
      <c r="G634" s="1">
        <f t="shared" si="83"/>
        <v>-9.6920850992319174E-3</v>
      </c>
      <c r="H634" s="34"/>
      <c r="K634" s="1">
        <f t="shared" ref="K634:K665" si="85">+G634</f>
        <v>-9.6920850992319174E-3</v>
      </c>
      <c r="O634" s="1">
        <f t="shared" ca="1" si="80"/>
        <v>-1.0299521793479432E-2</v>
      </c>
      <c r="Q634" s="88">
        <f t="shared" si="81"/>
        <v>41349.990279999998</v>
      </c>
      <c r="W634" s="2"/>
    </row>
    <row r="635" spans="1:23">
      <c r="A635" s="51" t="s">
        <v>237</v>
      </c>
      <c r="B635" s="52"/>
      <c r="C635" s="51">
        <v>56368.490299999998</v>
      </c>
      <c r="D635" s="51" t="s">
        <v>238</v>
      </c>
      <c r="E635" s="33">
        <f t="shared" si="78"/>
        <v>91140.917134032978</v>
      </c>
      <c r="F635" s="1">
        <f t="shared" si="79"/>
        <v>91141</v>
      </c>
      <c r="G635" s="1">
        <f t="shared" si="83"/>
        <v>-9.6720850997371599E-3</v>
      </c>
      <c r="H635" s="34"/>
      <c r="K635" s="1">
        <f t="shared" si="85"/>
        <v>-9.6720850997371599E-3</v>
      </c>
      <c r="O635" s="1">
        <f t="shared" ca="1" si="80"/>
        <v>-1.0299521793479432E-2</v>
      </c>
      <c r="Q635" s="88">
        <f t="shared" si="81"/>
        <v>41349.990299999998</v>
      </c>
      <c r="W635" s="2"/>
    </row>
    <row r="636" spans="1:23">
      <c r="A636" s="45" t="s">
        <v>235</v>
      </c>
      <c r="B636" s="42" t="s">
        <v>168</v>
      </c>
      <c r="C636" s="36">
        <v>56368.548860000003</v>
      </c>
      <c r="D636" s="36">
        <v>1E-4</v>
      </c>
      <c r="E636" s="33">
        <f t="shared" si="78"/>
        <v>91141.41884912111</v>
      </c>
      <c r="F636" s="1">
        <f t="shared" si="79"/>
        <v>91141.5</v>
      </c>
      <c r="G636" s="1">
        <f t="shared" si="83"/>
        <v>-9.4719006447121501E-3</v>
      </c>
      <c r="H636" s="34"/>
      <c r="K636" s="1">
        <f t="shared" si="85"/>
        <v>-9.4719006447121501E-3</v>
      </c>
      <c r="O636" s="1">
        <f t="shared" ca="1" si="80"/>
        <v>-1.0299583865144039E-2</v>
      </c>
      <c r="Q636" s="88">
        <f t="shared" si="81"/>
        <v>41350.048860000003</v>
      </c>
      <c r="W636" s="2"/>
    </row>
    <row r="637" spans="1:23">
      <c r="A637" s="45" t="s">
        <v>235</v>
      </c>
      <c r="B637" s="42" t="s">
        <v>170</v>
      </c>
      <c r="C637" s="36">
        <v>56368.607000000004</v>
      </c>
      <c r="D637" s="36">
        <v>0</v>
      </c>
      <c r="E637" s="33">
        <f t="shared" si="78"/>
        <v>91141.9169658428</v>
      </c>
      <c r="F637" s="1">
        <f t="shared" si="79"/>
        <v>91142</v>
      </c>
      <c r="G637" s="1">
        <f t="shared" si="83"/>
        <v>-9.6917161936289631E-3</v>
      </c>
      <c r="H637" s="34"/>
      <c r="K637" s="1">
        <f t="shared" si="85"/>
        <v>-9.6917161936289631E-3</v>
      </c>
      <c r="O637" s="1">
        <f t="shared" ca="1" si="80"/>
        <v>-1.0299645936808648E-2</v>
      </c>
      <c r="Q637" s="88">
        <f t="shared" si="81"/>
        <v>41350.107000000004</v>
      </c>
    </row>
    <row r="638" spans="1:23">
      <c r="A638" s="51" t="s">
        <v>237</v>
      </c>
      <c r="B638" s="52"/>
      <c r="C638" s="51">
        <v>56368.607049999999</v>
      </c>
      <c r="D638" s="51" t="s">
        <v>238</v>
      </c>
      <c r="E638" s="33">
        <f t="shared" si="78"/>
        <v>91141.917394219723</v>
      </c>
      <c r="F638" s="1">
        <f t="shared" si="79"/>
        <v>91142</v>
      </c>
      <c r="G638" s="1">
        <f t="shared" si="83"/>
        <v>-9.6417161985300481E-3</v>
      </c>
      <c r="H638" s="34"/>
      <c r="K638" s="1">
        <f t="shared" si="85"/>
        <v>-9.6417161985300481E-3</v>
      </c>
      <c r="O638" s="1">
        <f t="shared" ca="1" si="80"/>
        <v>-1.0299645936808648E-2</v>
      </c>
      <c r="Q638" s="88">
        <f t="shared" si="81"/>
        <v>41350.107049999999</v>
      </c>
    </row>
    <row r="639" spans="1:23">
      <c r="A639" s="29" t="s">
        <v>239</v>
      </c>
      <c r="B639" s="30" t="s">
        <v>168</v>
      </c>
      <c r="C639" s="31">
        <v>56390.956299999998</v>
      </c>
      <c r="D639" s="32"/>
      <c r="E639" s="33">
        <f t="shared" si="78"/>
        <v>91333.395466840186</v>
      </c>
      <c r="F639" s="1">
        <f t="shared" si="79"/>
        <v>91333.5</v>
      </c>
      <c r="G639" s="1">
        <f t="shared" si="83"/>
        <v>-1.220107185508823E-2</v>
      </c>
      <c r="H639" s="34"/>
      <c r="K639" s="1">
        <f t="shared" si="85"/>
        <v>-1.220107185508823E-2</v>
      </c>
      <c r="O639" s="1">
        <f t="shared" ca="1" si="80"/>
        <v>-1.0323419384353641E-2</v>
      </c>
      <c r="Q639" s="88">
        <f t="shared" si="81"/>
        <v>41372.456299999998</v>
      </c>
    </row>
    <row r="640" spans="1:23">
      <c r="A640" s="29" t="s">
        <v>239</v>
      </c>
      <c r="B640" s="30" t="s">
        <v>168</v>
      </c>
      <c r="C640" s="31">
        <v>56390.957799999996</v>
      </c>
      <c r="D640" s="32"/>
      <c r="E640" s="33">
        <f t="shared" si="78"/>
        <v>91333.40831814878</v>
      </c>
      <c r="F640" s="1">
        <f t="shared" si="79"/>
        <v>91333.5</v>
      </c>
      <c r="G640" s="1">
        <f t="shared" si="83"/>
        <v>-1.0701071856601629E-2</v>
      </c>
      <c r="H640" s="34"/>
      <c r="K640" s="1">
        <f t="shared" si="85"/>
        <v>-1.0701071856601629E-2</v>
      </c>
      <c r="O640" s="1">
        <f t="shared" ca="1" si="80"/>
        <v>-1.0323419384353641E-2</v>
      </c>
      <c r="Q640" s="88">
        <f t="shared" si="81"/>
        <v>41372.457799999996</v>
      </c>
    </row>
    <row r="641" spans="1:23">
      <c r="A641" s="29" t="s">
        <v>239</v>
      </c>
      <c r="B641" s="30" t="s">
        <v>170</v>
      </c>
      <c r="C641" s="31">
        <v>56391.017</v>
      </c>
      <c r="D641" s="32"/>
      <c r="E641" s="33">
        <f t="shared" si="78"/>
        <v>91333.915516461915</v>
      </c>
      <c r="F641" s="1">
        <f t="shared" si="79"/>
        <v>91334</v>
      </c>
      <c r="G641" s="1">
        <f t="shared" si="83"/>
        <v>-9.8608874031924643E-3</v>
      </c>
      <c r="H641" s="34"/>
      <c r="K641" s="1">
        <f t="shared" si="85"/>
        <v>-9.8608874031924643E-3</v>
      </c>
      <c r="O641" s="1">
        <f t="shared" ca="1" si="80"/>
        <v>-1.032348145601825E-2</v>
      </c>
      <c r="Q641" s="88">
        <f t="shared" si="81"/>
        <v>41372.517</v>
      </c>
    </row>
    <row r="642" spans="1:23">
      <c r="A642" s="29" t="s">
        <v>239</v>
      </c>
      <c r="B642" s="30" t="s">
        <v>170</v>
      </c>
      <c r="C642" s="31">
        <v>56391.017</v>
      </c>
      <c r="D642" s="32"/>
      <c r="E642" s="33">
        <f t="shared" si="78"/>
        <v>91333.915516461915</v>
      </c>
      <c r="F642" s="1">
        <f t="shared" si="79"/>
        <v>91334</v>
      </c>
      <c r="G642" s="1">
        <f t="shared" si="83"/>
        <v>-9.8608874031924643E-3</v>
      </c>
      <c r="H642" s="34"/>
      <c r="K642" s="1">
        <f t="shared" si="85"/>
        <v>-9.8608874031924643E-3</v>
      </c>
      <c r="O642" s="1">
        <f t="shared" ca="1" si="80"/>
        <v>-1.032348145601825E-2</v>
      </c>
      <c r="Q642" s="88">
        <f t="shared" si="81"/>
        <v>41372.517</v>
      </c>
    </row>
    <row r="643" spans="1:23">
      <c r="A643" s="29" t="s">
        <v>239</v>
      </c>
      <c r="B643" s="30" t="s">
        <v>170</v>
      </c>
      <c r="C643" s="31">
        <v>56391.017099999997</v>
      </c>
      <c r="D643" s="32"/>
      <c r="E643" s="33">
        <f t="shared" si="78"/>
        <v>91333.91637321579</v>
      </c>
      <c r="F643" s="1">
        <f t="shared" si="79"/>
        <v>91334</v>
      </c>
      <c r="G643" s="1">
        <f t="shared" si="83"/>
        <v>-9.7608874057186767E-3</v>
      </c>
      <c r="H643" s="34"/>
      <c r="K643" s="1">
        <f t="shared" si="85"/>
        <v>-9.7608874057186767E-3</v>
      </c>
      <c r="O643" s="1">
        <f t="shared" ca="1" si="80"/>
        <v>-1.032348145601825E-2</v>
      </c>
      <c r="Q643" s="88">
        <f t="shared" si="81"/>
        <v>41372.517099999997</v>
      </c>
    </row>
    <row r="644" spans="1:23">
      <c r="A644" s="29" t="s">
        <v>239</v>
      </c>
      <c r="B644" s="30" t="s">
        <v>170</v>
      </c>
      <c r="C644" s="31">
        <v>56391.017200000002</v>
      </c>
      <c r="D644" s="32"/>
      <c r="E644" s="33">
        <f t="shared" si="78"/>
        <v>91333.917229969738</v>
      </c>
      <c r="F644" s="1">
        <f t="shared" si="79"/>
        <v>91334</v>
      </c>
      <c r="G644" s="1">
        <f t="shared" si="83"/>
        <v>-9.6608874009689316E-3</v>
      </c>
      <c r="H644" s="34"/>
      <c r="K644" s="1">
        <f t="shared" si="85"/>
        <v>-9.6608874009689316E-3</v>
      </c>
      <c r="O644" s="1">
        <f t="shared" ca="1" si="80"/>
        <v>-1.032348145601825E-2</v>
      </c>
      <c r="Q644" s="88">
        <f t="shared" si="81"/>
        <v>41372.517200000002</v>
      </c>
    </row>
    <row r="645" spans="1:23">
      <c r="A645" s="29" t="s">
        <v>239</v>
      </c>
      <c r="B645" s="30" t="s">
        <v>168</v>
      </c>
      <c r="C645" s="31">
        <v>56391.075299999997</v>
      </c>
      <c r="D645" s="32"/>
      <c r="E645" s="33">
        <f t="shared" si="78"/>
        <v>91334.415003989823</v>
      </c>
      <c r="F645" s="1">
        <f t="shared" si="79"/>
        <v>91334.5</v>
      </c>
      <c r="G645" s="1">
        <f t="shared" si="83"/>
        <v>-9.9207029561512172E-3</v>
      </c>
      <c r="H645" s="34"/>
      <c r="K645" s="1">
        <f t="shared" si="85"/>
        <v>-9.9207029561512172E-3</v>
      </c>
      <c r="O645" s="1">
        <f t="shared" ca="1" si="80"/>
        <v>-1.0323543527682858E-2</v>
      </c>
      <c r="Q645" s="88">
        <f t="shared" si="81"/>
        <v>41372.575299999997</v>
      </c>
    </row>
    <row r="646" spans="1:23">
      <c r="A646" s="29" t="s">
        <v>239</v>
      </c>
      <c r="B646" s="30" t="s">
        <v>168</v>
      </c>
      <c r="C646" s="31">
        <v>56391.075400000002</v>
      </c>
      <c r="D646" s="32"/>
      <c r="E646" s="33">
        <f t="shared" si="78"/>
        <v>91334.415860743771</v>
      </c>
      <c r="F646" s="1">
        <f t="shared" si="79"/>
        <v>91334.5</v>
      </c>
      <c r="G646" s="1">
        <f t="shared" si="83"/>
        <v>-9.8207029514014721E-3</v>
      </c>
      <c r="H646" s="34"/>
      <c r="K646" s="1">
        <f t="shared" si="85"/>
        <v>-9.8207029514014721E-3</v>
      </c>
      <c r="O646" s="1">
        <f t="shared" ca="1" si="80"/>
        <v>-1.0323543527682858E-2</v>
      </c>
      <c r="Q646" s="88">
        <f t="shared" si="81"/>
        <v>41372.575400000002</v>
      </c>
    </row>
    <row r="647" spans="1:23">
      <c r="A647" s="29" t="s">
        <v>239</v>
      </c>
      <c r="B647" s="30" t="s">
        <v>168</v>
      </c>
      <c r="C647" s="31">
        <v>56391.075499999999</v>
      </c>
      <c r="D647" s="32"/>
      <c r="E647" s="33">
        <f t="shared" si="78"/>
        <v>91334.416717497646</v>
      </c>
      <c r="F647" s="1">
        <f t="shared" si="79"/>
        <v>91334.5</v>
      </c>
      <c r="G647" s="1">
        <f t="shared" si="83"/>
        <v>-9.7207029539276846E-3</v>
      </c>
      <c r="H647" s="34"/>
      <c r="K647" s="1">
        <f t="shared" si="85"/>
        <v>-9.7207029539276846E-3</v>
      </c>
      <c r="O647" s="1">
        <f t="shared" ca="1" si="80"/>
        <v>-1.0323543527682858E-2</v>
      </c>
      <c r="Q647" s="88">
        <f t="shared" si="81"/>
        <v>41372.575499999999</v>
      </c>
    </row>
    <row r="648" spans="1:23">
      <c r="A648" s="29" t="s">
        <v>239</v>
      </c>
      <c r="B648" s="30" t="s">
        <v>168</v>
      </c>
      <c r="C648" s="31">
        <v>56391.075799999999</v>
      </c>
      <c r="D648" s="32"/>
      <c r="E648" s="33">
        <f t="shared" si="78"/>
        <v>91334.419287759374</v>
      </c>
      <c r="F648" s="1">
        <f t="shared" si="79"/>
        <v>91334.5</v>
      </c>
      <c r="G648" s="1">
        <f t="shared" ref="G648:G679" si="86">+C648-(C$7+F648*C$8)</f>
        <v>-9.4207029542303644E-3</v>
      </c>
      <c r="H648" s="34"/>
      <c r="K648" s="1">
        <f t="shared" si="85"/>
        <v>-9.4207029542303644E-3</v>
      </c>
      <c r="O648" s="1">
        <f t="shared" ca="1" si="80"/>
        <v>-1.0323543527682858E-2</v>
      </c>
      <c r="Q648" s="88">
        <f t="shared" si="81"/>
        <v>41372.575799999999</v>
      </c>
    </row>
    <row r="649" spans="1:23">
      <c r="A649" s="29" t="s">
        <v>239</v>
      </c>
      <c r="B649" s="30" t="s">
        <v>170</v>
      </c>
      <c r="C649" s="31">
        <v>56391.133800000003</v>
      </c>
      <c r="D649" s="32"/>
      <c r="E649" s="33">
        <f t="shared" si="78"/>
        <v>91334.916205025627</v>
      </c>
      <c r="F649" s="1">
        <f t="shared" si="79"/>
        <v>91335</v>
      </c>
      <c r="G649" s="1">
        <f t="shared" si="86"/>
        <v>-9.7805184996104799E-3</v>
      </c>
      <c r="H649" s="34"/>
      <c r="K649" s="1">
        <f t="shared" si="85"/>
        <v>-9.7805184996104799E-3</v>
      </c>
      <c r="O649" s="1">
        <f t="shared" ca="1" si="80"/>
        <v>-1.0323605599347467E-2</v>
      </c>
      <c r="Q649" s="88">
        <f t="shared" si="81"/>
        <v>41372.633800000003</v>
      </c>
    </row>
    <row r="650" spans="1:23">
      <c r="A650" s="29" t="s">
        <v>239</v>
      </c>
      <c r="B650" s="30" t="s">
        <v>168</v>
      </c>
      <c r="C650" s="31">
        <v>56391.192000000003</v>
      </c>
      <c r="D650" s="32"/>
      <c r="E650" s="33">
        <f t="shared" si="78"/>
        <v>91335.41483579966</v>
      </c>
      <c r="F650" s="1">
        <f t="shared" si="79"/>
        <v>91335.5</v>
      </c>
      <c r="G650" s="1">
        <f t="shared" si="86"/>
        <v>-9.9403340500430204E-3</v>
      </c>
      <c r="H650" s="34"/>
      <c r="K650" s="1">
        <f t="shared" si="85"/>
        <v>-9.9403340500430204E-3</v>
      </c>
      <c r="O650" s="1">
        <f t="shared" ca="1" si="80"/>
        <v>-1.0323667671012076E-2</v>
      </c>
      <c r="Q650" s="88">
        <f t="shared" si="81"/>
        <v>41372.692000000003</v>
      </c>
    </row>
    <row r="651" spans="1:23">
      <c r="A651" s="29" t="s">
        <v>239</v>
      </c>
      <c r="B651" s="30" t="s">
        <v>170</v>
      </c>
      <c r="C651" s="31">
        <v>56391.250500000002</v>
      </c>
      <c r="D651" s="32"/>
      <c r="E651" s="33">
        <f t="shared" si="78"/>
        <v>91335.916036835406</v>
      </c>
      <c r="F651" s="1">
        <f t="shared" si="79"/>
        <v>91336</v>
      </c>
      <c r="G651" s="1">
        <f t="shared" si="86"/>
        <v>-9.8001496007782407E-3</v>
      </c>
      <c r="H651" s="34"/>
      <c r="K651" s="1">
        <f t="shared" si="85"/>
        <v>-9.8001496007782407E-3</v>
      </c>
      <c r="O651" s="1">
        <f t="shared" ca="1" si="80"/>
        <v>-1.0323729742676683E-2</v>
      </c>
      <c r="Q651" s="88">
        <f t="shared" si="81"/>
        <v>41372.750500000002</v>
      </c>
    </row>
    <row r="652" spans="1:23">
      <c r="A652" s="29" t="s">
        <v>239</v>
      </c>
      <c r="B652" s="30" t="s">
        <v>170</v>
      </c>
      <c r="C652" s="31">
        <v>56395.102099999996</v>
      </c>
      <c r="D652" s="32"/>
      <c r="E652" s="33">
        <f t="shared" si="78"/>
        <v>91368.914770327756</v>
      </c>
      <c r="F652" s="1">
        <f t="shared" si="79"/>
        <v>91369</v>
      </c>
      <c r="G652" s="1">
        <f t="shared" si="86"/>
        <v>-9.9479759010137059E-3</v>
      </c>
      <c r="H652" s="34"/>
      <c r="K652" s="1">
        <f t="shared" si="85"/>
        <v>-9.9479759010137059E-3</v>
      </c>
      <c r="O652" s="1">
        <f t="shared" ca="1" si="80"/>
        <v>-1.0327826472540833E-2</v>
      </c>
      <c r="Q652" s="88">
        <f t="shared" si="81"/>
        <v>41376.602099999996</v>
      </c>
    </row>
    <row r="653" spans="1:23">
      <c r="A653" s="29" t="s">
        <v>239</v>
      </c>
      <c r="B653" s="30" t="s">
        <v>168</v>
      </c>
      <c r="C653" s="31">
        <v>56395.159800000001</v>
      </c>
      <c r="D653" s="32"/>
      <c r="E653" s="33">
        <f t="shared" si="78"/>
        <v>91369.409117332281</v>
      </c>
      <c r="F653" s="1">
        <f t="shared" si="79"/>
        <v>91369.5</v>
      </c>
      <c r="G653" s="1">
        <f t="shared" si="86"/>
        <v>-1.0607791446091142E-2</v>
      </c>
      <c r="H653" s="34"/>
      <c r="K653" s="1">
        <f t="shared" si="85"/>
        <v>-1.0607791446091142E-2</v>
      </c>
      <c r="O653" s="1">
        <f t="shared" ca="1" si="80"/>
        <v>-1.0327888544205441E-2</v>
      </c>
      <c r="Q653" s="88">
        <f t="shared" si="81"/>
        <v>41376.659800000001</v>
      </c>
    </row>
    <row r="654" spans="1:23">
      <c r="A654" s="29" t="s">
        <v>239</v>
      </c>
      <c r="B654" s="30" t="s">
        <v>170</v>
      </c>
      <c r="C654" s="31">
        <v>56395.218800000002</v>
      </c>
      <c r="D654" s="32"/>
      <c r="E654" s="33">
        <f t="shared" si="78"/>
        <v>91369.914602137593</v>
      </c>
      <c r="F654" s="1">
        <f t="shared" si="79"/>
        <v>91370</v>
      </c>
      <c r="G654" s="1">
        <f t="shared" si="86"/>
        <v>-9.9676069949055091E-3</v>
      </c>
      <c r="H654" s="34"/>
      <c r="K654" s="1">
        <f t="shared" si="85"/>
        <v>-9.9676069949055091E-3</v>
      </c>
      <c r="O654" s="1">
        <f t="shared" ca="1" si="80"/>
        <v>-1.032795061587005E-2</v>
      </c>
      <c r="Q654" s="88">
        <f t="shared" si="81"/>
        <v>41376.718800000002</v>
      </c>
    </row>
    <row r="655" spans="1:23">
      <c r="A655" s="29" t="s">
        <v>239</v>
      </c>
      <c r="B655" s="30" t="s">
        <v>168</v>
      </c>
      <c r="C655" s="31">
        <v>56395.278200000001</v>
      </c>
      <c r="D655" s="32"/>
      <c r="E655" s="33">
        <f t="shared" si="78"/>
        <v>91370.423513958493</v>
      </c>
      <c r="F655" s="1">
        <f t="shared" si="79"/>
        <v>91370.5</v>
      </c>
      <c r="G655" s="1">
        <f t="shared" si="86"/>
        <v>-8.9274225465487689E-3</v>
      </c>
      <c r="H655" s="34"/>
      <c r="K655" s="1">
        <f t="shared" si="85"/>
        <v>-8.9274225465487689E-3</v>
      </c>
      <c r="O655" s="1">
        <f t="shared" ca="1" si="80"/>
        <v>-1.0328012687534659E-2</v>
      </c>
      <c r="Q655" s="88">
        <f t="shared" si="81"/>
        <v>41376.778200000001</v>
      </c>
    </row>
    <row r="656" spans="1:23">
      <c r="A656" s="45" t="s">
        <v>235</v>
      </c>
      <c r="B656" s="42" t="s">
        <v>168</v>
      </c>
      <c r="C656" s="36">
        <v>56417.337290000003</v>
      </c>
      <c r="D656" s="36">
        <v>2.0000000000000001E-4</v>
      </c>
      <c r="E656" s="33">
        <f t="shared" si="78"/>
        <v>91559.415629441646</v>
      </c>
      <c r="F656" s="1">
        <f t="shared" si="79"/>
        <v>91559.5</v>
      </c>
      <c r="G656" s="1">
        <f t="shared" si="86"/>
        <v>-9.847700443060603E-3</v>
      </c>
      <c r="H656" s="34"/>
      <c r="K656" s="1">
        <f t="shared" si="85"/>
        <v>-9.847700443060603E-3</v>
      </c>
      <c r="O656" s="1">
        <f t="shared" ca="1" si="80"/>
        <v>-1.0351475776756611E-2</v>
      </c>
      <c r="Q656" s="88">
        <f t="shared" si="81"/>
        <v>41398.837290000003</v>
      </c>
      <c r="W656" s="2"/>
    </row>
    <row r="657" spans="1:23">
      <c r="A657" s="47" t="s">
        <v>240</v>
      </c>
      <c r="B657" s="37" t="s">
        <v>168</v>
      </c>
      <c r="C657" s="38">
        <v>56417.337399999997</v>
      </c>
      <c r="D657" s="38">
        <v>2.9999999999999997E-4</v>
      </c>
      <c r="E657" s="33">
        <f t="shared" si="78"/>
        <v>91559.416571870883</v>
      </c>
      <c r="F657" s="1">
        <f t="shared" si="79"/>
        <v>91559.5</v>
      </c>
      <c r="G657" s="1">
        <f t="shared" si="86"/>
        <v>-9.7377004494774155E-3</v>
      </c>
      <c r="H657" s="34"/>
      <c r="K657" s="1">
        <f t="shared" si="85"/>
        <v>-9.7377004494774155E-3</v>
      </c>
      <c r="O657" s="1">
        <f t="shared" ca="1" si="80"/>
        <v>-1.0351475776756611E-2</v>
      </c>
      <c r="Q657" s="88">
        <f t="shared" si="81"/>
        <v>41398.837399999997</v>
      </c>
      <c r="W657" s="2"/>
    </row>
    <row r="658" spans="1:23">
      <c r="A658" s="45" t="s">
        <v>235</v>
      </c>
      <c r="B658" s="42" t="s">
        <v>170</v>
      </c>
      <c r="C658" s="36">
        <v>56417.395640000002</v>
      </c>
      <c r="D658" s="36">
        <v>0</v>
      </c>
      <c r="E658" s="33">
        <f t="shared" si="78"/>
        <v>91559.915545346536</v>
      </c>
      <c r="F658" s="1">
        <f t="shared" si="79"/>
        <v>91560</v>
      </c>
      <c r="G658" s="1">
        <f t="shared" si="86"/>
        <v>-9.8575159936444834E-3</v>
      </c>
      <c r="H658" s="34"/>
      <c r="K658" s="1">
        <f t="shared" si="85"/>
        <v>-9.8575159936444834E-3</v>
      </c>
      <c r="O658" s="1">
        <f t="shared" ca="1" si="80"/>
        <v>-1.035153784842122E-2</v>
      </c>
      <c r="Q658" s="88">
        <f t="shared" si="81"/>
        <v>41398.895640000002</v>
      </c>
      <c r="W658" s="2"/>
    </row>
    <row r="659" spans="1:23">
      <c r="A659" s="47" t="s">
        <v>240</v>
      </c>
      <c r="B659" s="37" t="s">
        <v>170</v>
      </c>
      <c r="C659" s="38">
        <v>56417.395700000001</v>
      </c>
      <c r="D659" s="38">
        <v>1E-4</v>
      </c>
      <c r="E659" s="33">
        <f t="shared" si="78"/>
        <v>91559.916059398864</v>
      </c>
      <c r="F659" s="1">
        <f t="shared" si="79"/>
        <v>91560</v>
      </c>
      <c r="G659" s="1">
        <f t="shared" si="86"/>
        <v>-9.7975159951602109E-3</v>
      </c>
      <c r="H659" s="34"/>
      <c r="K659" s="1">
        <f t="shared" si="85"/>
        <v>-9.7975159951602109E-3</v>
      </c>
      <c r="O659" s="1">
        <f t="shared" ca="1" si="80"/>
        <v>-1.035153784842122E-2</v>
      </c>
      <c r="Q659" s="88">
        <f t="shared" si="81"/>
        <v>41398.895700000001</v>
      </c>
      <c r="W659" s="2"/>
    </row>
    <row r="660" spans="1:23">
      <c r="A660" s="47" t="s">
        <v>240</v>
      </c>
      <c r="B660" s="37" t="s">
        <v>168</v>
      </c>
      <c r="C660" s="38">
        <v>56417.453800000003</v>
      </c>
      <c r="D660" s="38">
        <v>4.0000000000000002E-4</v>
      </c>
      <c r="E660" s="33">
        <f t="shared" si="78"/>
        <v>91560.413833419007</v>
      </c>
      <c r="F660" s="1">
        <f t="shared" si="79"/>
        <v>91560.5</v>
      </c>
      <c r="G660" s="1">
        <f t="shared" si="86"/>
        <v>-1.0057331543066539E-2</v>
      </c>
      <c r="H660" s="34"/>
      <c r="K660" s="1">
        <f t="shared" si="85"/>
        <v>-1.0057331543066539E-2</v>
      </c>
      <c r="O660" s="1">
        <f t="shared" ca="1" si="80"/>
        <v>-1.0351599920085826E-2</v>
      </c>
      <c r="Q660" s="88">
        <f t="shared" si="81"/>
        <v>41398.953800000003</v>
      </c>
    </row>
    <row r="661" spans="1:23">
      <c r="A661" s="45" t="s">
        <v>235</v>
      </c>
      <c r="B661" s="42" t="s">
        <v>168</v>
      </c>
      <c r="C661" s="36">
        <v>56417.453869999998</v>
      </c>
      <c r="D661" s="36">
        <v>2.0000000000000001E-4</v>
      </c>
      <c r="E661" s="33">
        <f t="shared" ref="E661:E728" si="87">+(C661-C$7)/C$8</f>
        <v>91560.414433146696</v>
      </c>
      <c r="F661" s="1">
        <f t="shared" ref="F661:F724" si="88">ROUND(2*E661,0)/2</f>
        <v>91560.5</v>
      </c>
      <c r="G661" s="1">
        <f t="shared" si="86"/>
        <v>-9.9873315484728664E-3</v>
      </c>
      <c r="H661" s="34"/>
      <c r="K661" s="1">
        <f t="shared" si="85"/>
        <v>-9.9873315484728664E-3</v>
      </c>
      <c r="O661" s="1">
        <f t="shared" ref="O661:O728" ca="1" si="89">+C$11+C$12*F661</f>
        <v>-1.0351599920085826E-2</v>
      </c>
      <c r="Q661" s="88">
        <f t="shared" ref="Q661:Q728" si="90">+C661-15018.5</f>
        <v>41398.953869999998</v>
      </c>
      <c r="W661" s="2"/>
    </row>
    <row r="662" spans="1:23">
      <c r="A662" s="53" t="s">
        <v>241</v>
      </c>
      <c r="B662" s="54" t="s">
        <v>168</v>
      </c>
      <c r="C662" s="53">
        <v>56418.387932999998</v>
      </c>
      <c r="D662" s="53">
        <v>8.2000000000000001E-5</v>
      </c>
      <c r="E662" s="33">
        <f t="shared" si="87"/>
        <v>91568.417054395555</v>
      </c>
      <c r="F662" s="1">
        <f t="shared" si="88"/>
        <v>91568.5</v>
      </c>
      <c r="G662" s="1">
        <f t="shared" si="86"/>
        <v>-9.6813803538680077E-3</v>
      </c>
      <c r="H662" s="34"/>
      <c r="K662" s="1">
        <f t="shared" si="85"/>
        <v>-9.6813803538680077E-3</v>
      </c>
      <c r="O662" s="1">
        <f t="shared" ca="1" si="89"/>
        <v>-1.0352593066719561E-2</v>
      </c>
      <c r="Q662" s="88">
        <f t="shared" si="90"/>
        <v>41399.887932999998</v>
      </c>
      <c r="W662" s="2"/>
    </row>
    <row r="663" spans="1:23">
      <c r="A663" s="53" t="s">
        <v>241</v>
      </c>
      <c r="B663" s="54" t="s">
        <v>170</v>
      </c>
      <c r="C663" s="53">
        <v>56418.446210000002</v>
      </c>
      <c r="D663" s="53">
        <v>2.1999999999999999E-5</v>
      </c>
      <c r="E663" s="33">
        <f t="shared" si="87"/>
        <v>91568.916344870129</v>
      </c>
      <c r="F663" s="1">
        <f t="shared" si="88"/>
        <v>91569</v>
      </c>
      <c r="G663" s="1">
        <f t="shared" si="86"/>
        <v>-9.7641959000611678E-3</v>
      </c>
      <c r="H663" s="34"/>
      <c r="K663" s="1">
        <f t="shared" si="85"/>
        <v>-9.7641959000611678E-3</v>
      </c>
      <c r="O663" s="1">
        <f t="shared" ca="1" si="89"/>
        <v>-1.0352655138384169E-2</v>
      </c>
      <c r="Q663" s="88">
        <f t="shared" si="90"/>
        <v>41399.946210000002</v>
      </c>
      <c r="W663" s="2"/>
    </row>
    <row r="664" spans="1:23">
      <c r="A664" s="45" t="s">
        <v>235</v>
      </c>
      <c r="B664" s="42" t="s">
        <v>168</v>
      </c>
      <c r="C664" s="36">
        <v>56427.3753</v>
      </c>
      <c r="D664" s="36">
        <v>2.0000000000000001E-4</v>
      </c>
      <c r="E664" s="33">
        <f t="shared" si="87"/>
        <v>91645.416672328734</v>
      </c>
      <c r="F664" s="1">
        <f t="shared" si="88"/>
        <v>91645.5</v>
      </c>
      <c r="G664" s="1">
        <f t="shared" si="86"/>
        <v>-9.7259750473313034E-3</v>
      </c>
      <c r="H664" s="34"/>
      <c r="K664" s="1">
        <f t="shared" si="85"/>
        <v>-9.7259750473313034E-3</v>
      </c>
      <c r="O664" s="1">
        <f t="shared" ca="1" si="89"/>
        <v>-1.0362152103069245E-2</v>
      </c>
      <c r="Q664" s="88">
        <f t="shared" si="90"/>
        <v>41408.8753</v>
      </c>
      <c r="W664" s="2"/>
    </row>
    <row r="665" spans="1:23">
      <c r="A665" s="45" t="s">
        <v>235</v>
      </c>
      <c r="B665" s="42" t="s">
        <v>168</v>
      </c>
      <c r="C665" s="36">
        <v>56427.375500000002</v>
      </c>
      <c r="D665" s="36">
        <v>2.0000000000000001E-4</v>
      </c>
      <c r="E665" s="33">
        <f t="shared" si="87"/>
        <v>91645.418385836572</v>
      </c>
      <c r="F665" s="1">
        <f t="shared" si="88"/>
        <v>91645.5</v>
      </c>
      <c r="G665" s="1">
        <f t="shared" si="86"/>
        <v>-9.5259750451077707E-3</v>
      </c>
      <c r="H665" s="34"/>
      <c r="K665" s="1">
        <f t="shared" si="85"/>
        <v>-9.5259750451077707E-3</v>
      </c>
      <c r="O665" s="1">
        <f t="shared" ca="1" si="89"/>
        <v>-1.0362152103069245E-2</v>
      </c>
      <c r="Q665" s="88">
        <f t="shared" si="90"/>
        <v>41408.875500000002</v>
      </c>
      <c r="W665" s="2"/>
    </row>
    <row r="666" spans="1:23">
      <c r="A666" s="45" t="s">
        <v>235</v>
      </c>
      <c r="B666" s="42" t="s">
        <v>170</v>
      </c>
      <c r="C666" s="36">
        <v>56427.433570000001</v>
      </c>
      <c r="D666" s="36">
        <v>1E-4</v>
      </c>
      <c r="E666" s="33">
        <f t="shared" si="87"/>
        <v>91645.915902830515</v>
      </c>
      <c r="F666" s="1">
        <f t="shared" si="88"/>
        <v>91646</v>
      </c>
      <c r="G666" s="1">
        <f t="shared" si="86"/>
        <v>-9.8157905958942138E-3</v>
      </c>
      <c r="H666" s="34"/>
      <c r="K666" s="1">
        <f t="shared" ref="K666:K697" si="91">+G666</f>
        <v>-9.8157905958942138E-3</v>
      </c>
      <c r="O666" s="1">
        <f t="shared" ca="1" si="89"/>
        <v>-1.0362214174733852E-2</v>
      </c>
      <c r="Q666" s="88">
        <f t="shared" si="90"/>
        <v>41408.933570000001</v>
      </c>
      <c r="W666" s="2"/>
    </row>
    <row r="667" spans="1:23">
      <c r="A667" s="45" t="s">
        <v>235</v>
      </c>
      <c r="B667" s="42" t="s">
        <v>170</v>
      </c>
      <c r="C667" s="36">
        <v>56427.433579999997</v>
      </c>
      <c r="D667" s="36">
        <v>0</v>
      </c>
      <c r="E667" s="33">
        <f t="shared" si="87"/>
        <v>91645.915988505876</v>
      </c>
      <c r="F667" s="1">
        <f t="shared" si="88"/>
        <v>91646</v>
      </c>
      <c r="G667" s="1">
        <f t="shared" si="86"/>
        <v>-9.8057905997848138E-3</v>
      </c>
      <c r="H667" s="34"/>
      <c r="K667" s="1">
        <f t="shared" si="91"/>
        <v>-9.8057905997848138E-3</v>
      </c>
      <c r="O667" s="1">
        <f t="shared" ca="1" si="89"/>
        <v>-1.0362214174733852E-2</v>
      </c>
      <c r="Q667" s="88">
        <f t="shared" si="90"/>
        <v>41408.933579999997</v>
      </c>
      <c r="W667" s="2"/>
    </row>
    <row r="668" spans="1:23">
      <c r="A668" s="45" t="s">
        <v>235</v>
      </c>
      <c r="B668" s="42" t="s">
        <v>168</v>
      </c>
      <c r="C668" s="36">
        <v>56427.492449999998</v>
      </c>
      <c r="D668" s="36">
        <v>2.0000000000000001E-4</v>
      </c>
      <c r="E668" s="33">
        <f t="shared" si="87"/>
        <v>91646.420359531083</v>
      </c>
      <c r="F668" s="1">
        <f t="shared" si="88"/>
        <v>91646.5</v>
      </c>
      <c r="G668" s="1">
        <f t="shared" si="86"/>
        <v>-9.2956061489530839E-3</v>
      </c>
      <c r="H668" s="34"/>
      <c r="K668" s="1">
        <f t="shared" si="91"/>
        <v>-9.2956061489530839E-3</v>
      </c>
      <c r="O668" s="1">
        <f t="shared" ca="1" si="89"/>
        <v>-1.0362276246398461E-2</v>
      </c>
      <c r="Q668" s="88">
        <f t="shared" si="90"/>
        <v>41408.992449999998</v>
      </c>
      <c r="W668" s="2"/>
    </row>
    <row r="669" spans="1:23">
      <c r="A669" s="45" t="s">
        <v>235</v>
      </c>
      <c r="B669" s="42" t="s">
        <v>168</v>
      </c>
      <c r="C669" s="36">
        <v>56427.493000000002</v>
      </c>
      <c r="D669" s="36">
        <v>1E-4</v>
      </c>
      <c r="E669" s="33">
        <f t="shared" si="87"/>
        <v>91646.425071677615</v>
      </c>
      <c r="F669" s="1">
        <f t="shared" si="88"/>
        <v>91646.5</v>
      </c>
      <c r="G669" s="1">
        <f t="shared" si="86"/>
        <v>-8.7456061446573585E-3</v>
      </c>
      <c r="H669" s="34"/>
      <c r="K669" s="1">
        <f t="shared" si="91"/>
        <v>-8.7456061446573585E-3</v>
      </c>
      <c r="O669" s="1">
        <f t="shared" ca="1" si="89"/>
        <v>-1.0362276246398461E-2</v>
      </c>
      <c r="Q669" s="88">
        <f t="shared" si="90"/>
        <v>41408.993000000002</v>
      </c>
      <c r="W669" s="2"/>
    </row>
    <row r="670" spans="1:23">
      <c r="A670" s="51" t="s">
        <v>242</v>
      </c>
      <c r="B670" s="52" t="s">
        <v>170</v>
      </c>
      <c r="C670" s="55">
        <v>56718.532180000002</v>
      </c>
      <c r="D670" s="51">
        <v>0</v>
      </c>
      <c r="E670" s="33">
        <f t="shared" si="87"/>
        <v>94139.914618013237</v>
      </c>
      <c r="F670" s="1">
        <f t="shared" si="88"/>
        <v>94140</v>
      </c>
      <c r="G670" s="1">
        <f t="shared" si="86"/>
        <v>-9.9657539976760745E-3</v>
      </c>
      <c r="H670" s="34"/>
      <c r="K670" s="1">
        <f t="shared" si="91"/>
        <v>-9.9657539976760745E-3</v>
      </c>
      <c r="O670" s="1">
        <f t="shared" ca="1" si="89"/>
        <v>-1.0671827637800243E-2</v>
      </c>
      <c r="Q670" s="88">
        <f t="shared" si="90"/>
        <v>41700.032180000002</v>
      </c>
      <c r="W670" s="2"/>
    </row>
    <row r="671" spans="1:23">
      <c r="A671" s="51" t="s">
        <v>242</v>
      </c>
      <c r="B671" s="52" t="s">
        <v>170</v>
      </c>
      <c r="C671" s="55">
        <v>56718.532249999997</v>
      </c>
      <c r="D671" s="51">
        <v>0</v>
      </c>
      <c r="E671" s="33">
        <f t="shared" si="87"/>
        <v>94139.915217740927</v>
      </c>
      <c r="F671" s="1">
        <f t="shared" si="88"/>
        <v>94140</v>
      </c>
      <c r="G671" s="1">
        <f t="shared" si="86"/>
        <v>-9.8957540030824021E-3</v>
      </c>
      <c r="H671" s="34"/>
      <c r="K671" s="1">
        <f t="shared" si="91"/>
        <v>-9.8957540030824021E-3</v>
      </c>
      <c r="O671" s="1">
        <f t="shared" ca="1" si="89"/>
        <v>-1.0671827637800243E-2</v>
      </c>
      <c r="Q671" s="88">
        <f t="shared" si="90"/>
        <v>41700.032249999997</v>
      </c>
      <c r="W671" s="2"/>
    </row>
    <row r="672" spans="1:23">
      <c r="A672" s="51" t="s">
        <v>242</v>
      </c>
      <c r="B672" s="52" t="s">
        <v>168</v>
      </c>
      <c r="C672" s="55">
        <v>56718.59042</v>
      </c>
      <c r="D672" s="51">
        <v>1E-4</v>
      </c>
      <c r="E672" s="33">
        <f t="shared" si="87"/>
        <v>94140.413591488817</v>
      </c>
      <c r="F672" s="1">
        <f t="shared" si="88"/>
        <v>94140.5</v>
      </c>
      <c r="G672" s="1">
        <f t="shared" si="86"/>
        <v>-1.00855695491191E-2</v>
      </c>
      <c r="H672" s="34"/>
      <c r="K672" s="1">
        <f t="shared" si="91"/>
        <v>-1.00855695491191E-2</v>
      </c>
      <c r="O672" s="1">
        <f t="shared" ca="1" si="89"/>
        <v>-1.0671889709464852E-2</v>
      </c>
      <c r="Q672" s="88">
        <f t="shared" si="90"/>
        <v>41700.09042</v>
      </c>
      <c r="W672" s="2"/>
    </row>
    <row r="673" spans="1:23">
      <c r="A673" s="51" t="s">
        <v>242</v>
      </c>
      <c r="B673" s="52" t="s">
        <v>168</v>
      </c>
      <c r="C673" s="55">
        <v>56718.590539999997</v>
      </c>
      <c r="D673" s="51">
        <v>5.0000000000000001E-4</v>
      </c>
      <c r="E673" s="33">
        <f t="shared" si="87"/>
        <v>94140.414619593474</v>
      </c>
      <c r="F673" s="1">
        <f t="shared" si="88"/>
        <v>94140.5</v>
      </c>
      <c r="G673" s="1">
        <f t="shared" si="86"/>
        <v>-9.965569552150555E-3</v>
      </c>
      <c r="H673" s="34"/>
      <c r="K673" s="1">
        <f t="shared" si="91"/>
        <v>-9.965569552150555E-3</v>
      </c>
      <c r="O673" s="1">
        <f t="shared" ca="1" si="89"/>
        <v>-1.0671889709464852E-2</v>
      </c>
      <c r="Q673" s="88">
        <f t="shared" si="90"/>
        <v>41700.090539999997</v>
      </c>
      <c r="W673" s="2"/>
    </row>
    <row r="674" spans="1:23">
      <c r="A674" s="51" t="s">
        <v>242</v>
      </c>
      <c r="B674" s="52" t="s">
        <v>170</v>
      </c>
      <c r="C674" s="55">
        <v>56723.551180000002</v>
      </c>
      <c r="D674" s="51">
        <v>0</v>
      </c>
      <c r="E674" s="33">
        <f t="shared" si="87"/>
        <v>94182.915096619094</v>
      </c>
      <c r="F674" s="1">
        <f t="shared" si="88"/>
        <v>94183</v>
      </c>
      <c r="G674" s="1">
        <f t="shared" si="86"/>
        <v>-9.9098912978661247E-3</v>
      </c>
      <c r="H674" s="34"/>
      <c r="K674" s="1">
        <f t="shared" si="91"/>
        <v>-9.9098912978661247E-3</v>
      </c>
      <c r="O674" s="1">
        <f t="shared" ca="1" si="89"/>
        <v>-1.067716580095656E-2</v>
      </c>
      <c r="Q674" s="88">
        <f t="shared" si="90"/>
        <v>41705.051180000002</v>
      </c>
      <c r="W674" s="2"/>
    </row>
    <row r="675" spans="1:23">
      <c r="A675" s="29" t="s">
        <v>243</v>
      </c>
      <c r="B675" s="30" t="s">
        <v>170</v>
      </c>
      <c r="C675" s="31">
        <v>56780.042999999998</v>
      </c>
      <c r="D675" s="32"/>
      <c r="E675" s="33">
        <f t="shared" si="87"/>
        <v>94666.910971756821</v>
      </c>
      <c r="F675" s="1">
        <f t="shared" si="88"/>
        <v>94667</v>
      </c>
      <c r="G675" s="1">
        <f t="shared" si="86"/>
        <v>-1.0391343697847333E-2</v>
      </c>
      <c r="H675" s="34"/>
      <c r="K675" s="1">
        <f t="shared" si="91"/>
        <v>-1.0391343697847333E-2</v>
      </c>
      <c r="O675" s="1">
        <f t="shared" ca="1" si="89"/>
        <v>-1.0737251172297433E-2</v>
      </c>
      <c r="Q675" s="88">
        <f t="shared" si="90"/>
        <v>41761.542999999998</v>
      </c>
      <c r="W675" s="2"/>
    </row>
    <row r="676" spans="1:23">
      <c r="A676" s="56" t="s">
        <v>244</v>
      </c>
      <c r="B676" s="57" t="s">
        <v>170</v>
      </c>
      <c r="C676" s="56">
        <v>56780.043000000063</v>
      </c>
      <c r="D676" s="56" t="s">
        <v>245</v>
      </c>
      <c r="E676" s="33">
        <f t="shared" si="87"/>
        <v>94666.910971757374</v>
      </c>
      <c r="F676" s="1">
        <f t="shared" si="88"/>
        <v>94667</v>
      </c>
      <c r="G676" s="1">
        <f t="shared" si="86"/>
        <v>-1.0391343632363714E-2</v>
      </c>
      <c r="H676" s="34"/>
      <c r="K676" s="1">
        <f t="shared" si="91"/>
        <v>-1.0391343632363714E-2</v>
      </c>
      <c r="O676" s="1">
        <f t="shared" ca="1" si="89"/>
        <v>-1.0737251172297433E-2</v>
      </c>
      <c r="Q676" s="88">
        <f t="shared" si="90"/>
        <v>41761.543000000063</v>
      </c>
      <c r="W676" s="2"/>
    </row>
    <row r="677" spans="1:23">
      <c r="A677" s="56" t="s">
        <v>244</v>
      </c>
      <c r="B677" s="57" t="s">
        <v>170</v>
      </c>
      <c r="C677" s="56">
        <v>56780.159599999897</v>
      </c>
      <c r="D677" s="56" t="s">
        <v>245</v>
      </c>
      <c r="E677" s="33">
        <f t="shared" si="87"/>
        <v>94667.909946811822</v>
      </c>
      <c r="F677" s="1">
        <f t="shared" si="88"/>
        <v>94668</v>
      </c>
      <c r="G677" s="1">
        <f t="shared" si="86"/>
        <v>-1.0510974898352288E-2</v>
      </c>
      <c r="H677" s="34"/>
      <c r="K677" s="1">
        <f t="shared" si="91"/>
        <v>-1.0510974898352288E-2</v>
      </c>
      <c r="O677" s="1">
        <f t="shared" ca="1" si="89"/>
        <v>-1.0737375315626648E-2</v>
      </c>
      <c r="Q677" s="88">
        <f t="shared" si="90"/>
        <v>41761.659599999897</v>
      </c>
      <c r="W677" s="2"/>
    </row>
    <row r="678" spans="1:23">
      <c r="A678" s="29" t="s">
        <v>243</v>
      </c>
      <c r="B678" s="30" t="s">
        <v>170</v>
      </c>
      <c r="C678" s="31">
        <v>56780.159599999999</v>
      </c>
      <c r="D678" s="32"/>
      <c r="E678" s="33">
        <f t="shared" si="87"/>
        <v>94667.909946812695</v>
      </c>
      <c r="F678" s="1">
        <f t="shared" si="88"/>
        <v>94668</v>
      </c>
      <c r="G678" s="1">
        <f t="shared" si="86"/>
        <v>-1.0510974796488881E-2</v>
      </c>
      <c r="H678" s="34"/>
      <c r="K678" s="1">
        <f t="shared" si="91"/>
        <v>-1.0510974796488881E-2</v>
      </c>
      <c r="O678" s="1">
        <f t="shared" ca="1" si="89"/>
        <v>-1.0737375315626648E-2</v>
      </c>
      <c r="Q678" s="88">
        <f t="shared" si="90"/>
        <v>41761.659599999999</v>
      </c>
      <c r="W678" s="2"/>
    </row>
    <row r="679" spans="1:23">
      <c r="A679" s="36" t="s">
        <v>246</v>
      </c>
      <c r="B679" s="42" t="s">
        <v>170</v>
      </c>
      <c r="C679" s="36">
        <v>56809.339870000003</v>
      </c>
      <c r="D679" s="36">
        <v>2.0000000000000002E-5</v>
      </c>
      <c r="E679" s="33">
        <f t="shared" si="87"/>
        <v>94917.913050189585</v>
      </c>
      <c r="F679" s="1">
        <f t="shared" si="88"/>
        <v>94918</v>
      </c>
      <c r="G679" s="1">
        <f t="shared" si="86"/>
        <v>-1.0148749795916956E-2</v>
      </c>
      <c r="H679" s="34"/>
      <c r="K679" s="1">
        <f t="shared" si="91"/>
        <v>-1.0148749795916956E-2</v>
      </c>
      <c r="O679" s="1">
        <f t="shared" ca="1" si="89"/>
        <v>-1.0768411147930819E-2</v>
      </c>
      <c r="Q679" s="88">
        <f t="shared" si="90"/>
        <v>41790.839870000003</v>
      </c>
      <c r="W679" s="2"/>
    </row>
    <row r="680" spans="1:23">
      <c r="A680" s="58" t="s">
        <v>247</v>
      </c>
      <c r="B680" s="59" t="s">
        <v>170</v>
      </c>
      <c r="C680" s="58">
        <v>57070.558122000002</v>
      </c>
      <c r="D680" s="58">
        <v>1.94E-4</v>
      </c>
      <c r="E680" s="33">
        <f t="shared" si="87"/>
        <v>97155.91063070111</v>
      </c>
      <c r="F680" s="1">
        <f t="shared" si="88"/>
        <v>97156</v>
      </c>
      <c r="G680" s="1">
        <f t="shared" ref="G680:G711" si="92">+C680-(C$7+F680*C$8)</f>
        <v>-1.0431151597003918E-2</v>
      </c>
      <c r="H680" s="34"/>
      <c r="K680" s="1">
        <f t="shared" si="91"/>
        <v>-1.0431151597003918E-2</v>
      </c>
      <c r="O680" s="1">
        <f t="shared" ca="1" si="89"/>
        <v>-1.104624391871774E-2</v>
      </c>
      <c r="Q680" s="88">
        <f t="shared" si="90"/>
        <v>42052.058122000002</v>
      </c>
      <c r="W680" s="2"/>
    </row>
    <row r="681" spans="1:23">
      <c r="A681" s="58" t="s">
        <v>247</v>
      </c>
      <c r="B681" s="59" t="s">
        <v>170</v>
      </c>
      <c r="C681" s="58">
        <v>57099.504577</v>
      </c>
      <c r="D681" s="58">
        <v>1.1900000000000001E-4</v>
      </c>
      <c r="E681" s="33">
        <f t="shared" si="87"/>
        <v>97403.910514929652</v>
      </c>
      <c r="F681" s="1">
        <f t="shared" si="88"/>
        <v>97404</v>
      </c>
      <c r="G681" s="1">
        <f t="shared" si="92"/>
        <v>-1.0444664396345615E-2</v>
      </c>
      <c r="H681" s="34"/>
      <c r="K681" s="1">
        <f t="shared" si="91"/>
        <v>-1.0444664396345615E-2</v>
      </c>
      <c r="O681" s="1">
        <f t="shared" ca="1" si="89"/>
        <v>-1.1077031464363476E-2</v>
      </c>
      <c r="Q681" s="88">
        <f t="shared" si="90"/>
        <v>42081.004577</v>
      </c>
      <c r="W681" s="2"/>
    </row>
    <row r="682" spans="1:23">
      <c r="A682" s="58" t="s">
        <v>247</v>
      </c>
      <c r="B682" s="59" t="s">
        <v>168</v>
      </c>
      <c r="C682" s="58">
        <v>57100.496768999998</v>
      </c>
      <c r="D682" s="58">
        <v>1.5899999999999999E-4</v>
      </c>
      <c r="E682" s="33">
        <f t="shared" si="87"/>
        <v>97412.411158657254</v>
      </c>
      <c r="F682" s="1">
        <f t="shared" si="88"/>
        <v>97412.5</v>
      </c>
      <c r="G682" s="1">
        <f t="shared" si="92"/>
        <v>-1.0369528754381463E-2</v>
      </c>
      <c r="H682" s="34"/>
      <c r="K682" s="1">
        <f t="shared" si="91"/>
        <v>-1.0369528754381463E-2</v>
      </c>
      <c r="O682" s="1">
        <f t="shared" ca="1" si="89"/>
        <v>-1.1078086682661817E-2</v>
      </c>
      <c r="Q682" s="88">
        <f t="shared" si="90"/>
        <v>42081.996768999998</v>
      </c>
      <c r="W682" s="2"/>
    </row>
    <row r="683" spans="1:23">
      <c r="A683" s="60" t="s">
        <v>248</v>
      </c>
      <c r="B683" s="61" t="s">
        <v>168</v>
      </c>
      <c r="C683" s="62">
        <v>57125.474770000001</v>
      </c>
      <c r="D683" s="62">
        <v>1E-4</v>
      </c>
      <c r="E683" s="33">
        <f t="shared" si="87"/>
        <v>97626.411158182629</v>
      </c>
      <c r="F683" s="1">
        <f t="shared" si="88"/>
        <v>97626.5</v>
      </c>
      <c r="G683" s="1">
        <f t="shared" si="92"/>
        <v>-1.0369584153522737E-2</v>
      </c>
      <c r="H683" s="34"/>
      <c r="K683" s="1">
        <f t="shared" si="91"/>
        <v>-1.0369584153522737E-2</v>
      </c>
      <c r="O683" s="1">
        <f t="shared" ca="1" si="89"/>
        <v>-1.1104653355114185E-2</v>
      </c>
      <c r="Q683" s="88">
        <f t="shared" si="90"/>
        <v>42106.974770000001</v>
      </c>
      <c r="W683" s="2"/>
    </row>
    <row r="684" spans="1:23">
      <c r="A684" s="60" t="s">
        <v>248</v>
      </c>
      <c r="B684" s="61" t="s">
        <v>170</v>
      </c>
      <c r="C684" s="62">
        <v>57125.533020000003</v>
      </c>
      <c r="D684" s="62">
        <v>0</v>
      </c>
      <c r="E684" s="33">
        <f t="shared" si="87"/>
        <v>97626.910217333629</v>
      </c>
      <c r="F684" s="1">
        <f t="shared" si="88"/>
        <v>97627</v>
      </c>
      <c r="G684" s="1">
        <f t="shared" si="92"/>
        <v>-1.0479399701580405E-2</v>
      </c>
      <c r="H684" s="34"/>
      <c r="K684" s="1">
        <f t="shared" si="91"/>
        <v>-1.0479399701580405E-2</v>
      </c>
      <c r="O684" s="1">
        <f t="shared" ca="1" si="89"/>
        <v>-1.1104715426778794E-2</v>
      </c>
      <c r="Q684" s="88">
        <f t="shared" si="90"/>
        <v>42107.033020000003</v>
      </c>
      <c r="W684" s="2"/>
    </row>
    <row r="685" spans="1:23">
      <c r="A685" s="60" t="s">
        <v>248</v>
      </c>
      <c r="B685" s="61" t="s">
        <v>168</v>
      </c>
      <c r="C685" s="62">
        <v>57125.591419999997</v>
      </c>
      <c r="D685" s="62">
        <v>2.0000000000000001E-4</v>
      </c>
      <c r="E685" s="33">
        <f t="shared" si="87"/>
        <v>97627.410561615427</v>
      </c>
      <c r="F685" s="1">
        <f t="shared" si="88"/>
        <v>97627.5</v>
      </c>
      <c r="G685" s="1">
        <f t="shared" si="92"/>
        <v>-1.0439215257065371E-2</v>
      </c>
      <c r="H685" s="34"/>
      <c r="K685" s="1">
        <f t="shared" si="91"/>
        <v>-1.0439215257065371E-2</v>
      </c>
      <c r="O685" s="1">
        <f t="shared" ca="1" si="89"/>
        <v>-1.1104777498443403E-2</v>
      </c>
      <c r="Q685" s="88">
        <f t="shared" si="90"/>
        <v>42107.091419999997</v>
      </c>
      <c r="W685" s="2"/>
    </row>
    <row r="686" spans="1:23">
      <c r="A686" s="60" t="s">
        <v>248</v>
      </c>
      <c r="B686" s="61" t="s">
        <v>170</v>
      </c>
      <c r="C686" s="62">
        <v>57128.334260000003</v>
      </c>
      <c r="D686" s="62">
        <v>0</v>
      </c>
      <c r="E686" s="33">
        <f t="shared" si="87"/>
        <v>97650.909950485642</v>
      </c>
      <c r="F686" s="1">
        <f t="shared" si="88"/>
        <v>97651</v>
      </c>
      <c r="G686" s="1">
        <f t="shared" si="92"/>
        <v>-1.0510546097066253E-2</v>
      </c>
      <c r="H686" s="34"/>
      <c r="K686" s="1">
        <f t="shared" si="91"/>
        <v>-1.0510546097066253E-2</v>
      </c>
      <c r="O686" s="1">
        <f t="shared" ca="1" si="89"/>
        <v>-1.1107694866679995E-2</v>
      </c>
      <c r="Q686" s="88">
        <f t="shared" si="90"/>
        <v>42109.834260000003</v>
      </c>
      <c r="W686" s="2"/>
    </row>
    <row r="687" spans="1:23">
      <c r="A687" s="60" t="s">
        <v>248</v>
      </c>
      <c r="B687" s="61" t="s">
        <v>168</v>
      </c>
      <c r="C687" s="62">
        <v>57128.392590000003</v>
      </c>
      <c r="D687" s="62">
        <v>1E-4</v>
      </c>
      <c r="E687" s="33">
        <f t="shared" si="87"/>
        <v>97651.409695039751</v>
      </c>
      <c r="F687" s="1">
        <f t="shared" si="88"/>
        <v>97651.5</v>
      </c>
      <c r="G687" s="1">
        <f t="shared" si="92"/>
        <v>-1.0540361647144891E-2</v>
      </c>
      <c r="H687" s="34"/>
      <c r="K687" s="1">
        <f t="shared" si="91"/>
        <v>-1.0540361647144891E-2</v>
      </c>
      <c r="O687" s="1">
        <f t="shared" ca="1" si="89"/>
        <v>-1.1107756938344603E-2</v>
      </c>
      <c r="Q687" s="88">
        <f t="shared" si="90"/>
        <v>42109.892590000003</v>
      </c>
      <c r="W687" s="2"/>
    </row>
    <row r="688" spans="1:23">
      <c r="A688" s="60" t="s">
        <v>248</v>
      </c>
      <c r="B688" s="61" t="s">
        <v>170</v>
      </c>
      <c r="C688" s="62">
        <v>57128.451009999997</v>
      </c>
      <c r="D688" s="62">
        <v>0</v>
      </c>
      <c r="E688" s="33">
        <f t="shared" si="87"/>
        <v>97651.910210672329</v>
      </c>
      <c r="F688" s="1">
        <f t="shared" si="88"/>
        <v>97652</v>
      </c>
      <c r="G688" s="1">
        <f t="shared" si="92"/>
        <v>-1.0480177203135099E-2</v>
      </c>
      <c r="H688" s="34"/>
      <c r="K688" s="1">
        <f t="shared" si="91"/>
        <v>-1.0480177203135099E-2</v>
      </c>
      <c r="O688" s="1">
        <f t="shared" ca="1" si="89"/>
        <v>-1.1107819010009212E-2</v>
      </c>
      <c r="Q688" s="88">
        <f t="shared" si="90"/>
        <v>42109.951009999997</v>
      </c>
      <c r="W688" s="2"/>
    </row>
    <row r="689" spans="1:23">
      <c r="A689" s="60" t="s">
        <v>248</v>
      </c>
      <c r="B689" s="61" t="s">
        <v>168</v>
      </c>
      <c r="C689" s="62">
        <v>57128.509489999997</v>
      </c>
      <c r="D689" s="62">
        <v>1E-4</v>
      </c>
      <c r="E689" s="33">
        <f t="shared" si="87"/>
        <v>97652.411240357294</v>
      </c>
      <c r="F689" s="1">
        <f t="shared" si="88"/>
        <v>97652.5</v>
      </c>
      <c r="G689" s="1">
        <f t="shared" si="92"/>
        <v>-1.0359992753365077E-2</v>
      </c>
      <c r="H689" s="34"/>
      <c r="K689" s="1">
        <f t="shared" si="91"/>
        <v>-1.0359992753365077E-2</v>
      </c>
      <c r="O689" s="1">
        <f t="shared" ca="1" si="89"/>
        <v>-1.110788108167382E-2</v>
      </c>
      <c r="Q689" s="88">
        <f t="shared" si="90"/>
        <v>42110.009489999997</v>
      </c>
      <c r="W689" s="2"/>
    </row>
    <row r="690" spans="1:23">
      <c r="A690" s="60" t="s">
        <v>248</v>
      </c>
      <c r="B690" s="61" t="s">
        <v>170</v>
      </c>
      <c r="C690" s="62">
        <v>57161.365879999998</v>
      </c>
      <c r="D690" s="62">
        <v>0</v>
      </c>
      <c r="E690" s="33">
        <f t="shared" si="87"/>
        <v>97933.909645470063</v>
      </c>
      <c r="F690" s="1">
        <f t="shared" si="88"/>
        <v>97934</v>
      </c>
      <c r="G690" s="1">
        <f t="shared" si="92"/>
        <v>-1.0546147401328199E-2</v>
      </c>
      <c r="H690" s="34"/>
      <c r="K690" s="1">
        <f t="shared" si="91"/>
        <v>-1.0546147401328199E-2</v>
      </c>
      <c r="O690" s="1">
        <f t="shared" ca="1" si="89"/>
        <v>-1.1142827428848314E-2</v>
      </c>
      <c r="Q690" s="88">
        <f t="shared" si="90"/>
        <v>42142.865879999998</v>
      </c>
      <c r="W690" s="2"/>
    </row>
    <row r="691" spans="1:23">
      <c r="A691" s="63" t="s">
        <v>249</v>
      </c>
      <c r="B691" s="64" t="s">
        <v>170</v>
      </c>
      <c r="C691" s="65">
        <v>57515.376199999999</v>
      </c>
      <c r="D691" s="65">
        <v>6.0000000000000001E-3</v>
      </c>
      <c r="E691" s="33">
        <f t="shared" si="87"/>
        <v>100966.90689420795</v>
      </c>
      <c r="F691" s="1">
        <f t="shared" si="88"/>
        <v>100967</v>
      </c>
      <c r="G691" s="1">
        <f t="shared" si="92"/>
        <v>-1.0867273696931079E-2</v>
      </c>
      <c r="H691" s="34"/>
      <c r="K691" s="1">
        <f t="shared" si="91"/>
        <v>-1.0867273696931079E-2</v>
      </c>
      <c r="O691" s="1">
        <f t="shared" ca="1" si="89"/>
        <v>-1.1519354146362494E-2</v>
      </c>
      <c r="Q691" s="88">
        <f t="shared" si="90"/>
        <v>42496.876199999999</v>
      </c>
      <c r="W691" s="2"/>
    </row>
    <row r="692" spans="1:23">
      <c r="A692" s="63" t="s">
        <v>249</v>
      </c>
      <c r="B692" s="64" t="s">
        <v>168</v>
      </c>
      <c r="C692" s="65">
        <v>57516.368300000002</v>
      </c>
      <c r="D692" s="65">
        <v>1E-3</v>
      </c>
      <c r="E692" s="33">
        <f t="shared" si="87"/>
        <v>100975.40674972199</v>
      </c>
      <c r="F692" s="1">
        <f t="shared" si="88"/>
        <v>100975.5</v>
      </c>
      <c r="G692" s="1">
        <f t="shared" si="92"/>
        <v>-1.0884138049732428E-2</v>
      </c>
      <c r="H692" s="34"/>
      <c r="K692" s="1">
        <f t="shared" si="91"/>
        <v>-1.0884138049732428E-2</v>
      </c>
      <c r="O692" s="1">
        <f t="shared" ca="1" si="89"/>
        <v>-1.1520409364660835E-2</v>
      </c>
      <c r="Q692" s="88">
        <f t="shared" si="90"/>
        <v>42497.868300000002</v>
      </c>
      <c r="W692" s="2"/>
    </row>
    <row r="693" spans="1:23">
      <c r="A693" s="71" t="s">
        <v>254</v>
      </c>
      <c r="B693" s="72" t="s">
        <v>168</v>
      </c>
      <c r="C693" s="73">
        <v>57841.431299999822</v>
      </c>
      <c r="D693" s="73">
        <v>2.0000000000000001E-4</v>
      </c>
      <c r="E693" s="33">
        <f t="shared" si="87"/>
        <v>103760.39670330848</v>
      </c>
      <c r="F693" s="1">
        <f t="shared" si="88"/>
        <v>103760.5</v>
      </c>
      <c r="G693" s="1">
        <f t="shared" si="92"/>
        <v>-1.2056751729687676E-2</v>
      </c>
      <c r="H693" s="34"/>
      <c r="K693" s="1">
        <f t="shared" si="91"/>
        <v>-1.2056751729687676E-2</v>
      </c>
      <c r="O693" s="1">
        <f t="shared" ca="1" si="89"/>
        <v>-1.1866148536529279E-2</v>
      </c>
      <c r="Q693" s="88">
        <f t="shared" si="90"/>
        <v>42822.931299999822</v>
      </c>
      <c r="W693" s="2"/>
    </row>
    <row r="694" spans="1:23">
      <c r="A694" s="71" t="s">
        <v>254</v>
      </c>
      <c r="B694" s="72" t="s">
        <v>170</v>
      </c>
      <c r="C694" s="73">
        <v>57841.490069999825</v>
      </c>
      <c r="D694" s="73">
        <v>0</v>
      </c>
      <c r="E694" s="33">
        <f t="shared" si="87"/>
        <v>103760.90021757981</v>
      </c>
      <c r="F694" s="1">
        <f t="shared" si="88"/>
        <v>103761</v>
      </c>
      <c r="G694" s="1">
        <f t="shared" si="92"/>
        <v>-1.1646567276329733E-2</v>
      </c>
      <c r="H694" s="34"/>
      <c r="K694" s="1">
        <f t="shared" si="91"/>
        <v>-1.1646567276329733E-2</v>
      </c>
      <c r="O694" s="1">
        <f t="shared" ca="1" si="89"/>
        <v>-1.1866210608193888E-2</v>
      </c>
      <c r="Q694" s="88">
        <f t="shared" si="90"/>
        <v>42822.990069999825</v>
      </c>
      <c r="W694" s="2"/>
    </row>
    <row r="695" spans="1:23">
      <c r="A695" s="71" t="s">
        <v>254</v>
      </c>
      <c r="B695" s="72" t="s">
        <v>168</v>
      </c>
      <c r="C695" s="73">
        <v>57841.548359999899</v>
      </c>
      <c r="D695" s="73">
        <v>2.0000000000000001E-4</v>
      </c>
      <c r="E695" s="33">
        <f t="shared" si="87"/>
        <v>103761.399619433</v>
      </c>
      <c r="F695" s="1">
        <f t="shared" si="88"/>
        <v>103761.5</v>
      </c>
      <c r="G695" s="1">
        <f t="shared" si="92"/>
        <v>-1.171638275263831E-2</v>
      </c>
      <c r="H695" s="34"/>
      <c r="K695" s="1">
        <f t="shared" si="91"/>
        <v>-1.171638275263831E-2</v>
      </c>
      <c r="O695" s="1">
        <f t="shared" ca="1" si="89"/>
        <v>-1.1866272679858495E-2</v>
      </c>
      <c r="Q695" s="88">
        <f t="shared" si="90"/>
        <v>42823.048359999899</v>
      </c>
      <c r="W695" s="2"/>
    </row>
    <row r="696" spans="1:23">
      <c r="A696" s="66" t="s">
        <v>250</v>
      </c>
      <c r="B696" s="67" t="s">
        <v>168</v>
      </c>
      <c r="C696" s="68">
        <v>57856.954400000002</v>
      </c>
      <c r="D696" s="69" t="s">
        <v>245</v>
      </c>
      <c r="E696" s="33">
        <f t="shared" si="87"/>
        <v>103893.3914690894</v>
      </c>
      <c r="F696" s="1">
        <f t="shared" si="88"/>
        <v>103893.5</v>
      </c>
      <c r="G696" s="1">
        <f t="shared" si="92"/>
        <v>-1.2667687849898357E-2</v>
      </c>
      <c r="H696" s="34"/>
      <c r="K696" s="1">
        <f t="shared" si="91"/>
        <v>-1.2667687849898357E-2</v>
      </c>
      <c r="O696" s="1">
        <f t="shared" ca="1" si="89"/>
        <v>-1.1882659599315096E-2</v>
      </c>
      <c r="Q696" s="88">
        <f t="shared" si="90"/>
        <v>42838.454400000002</v>
      </c>
      <c r="W696" s="2"/>
    </row>
    <row r="697" spans="1:23">
      <c r="A697" s="66" t="s">
        <v>250</v>
      </c>
      <c r="B697" s="67" t="s">
        <v>168</v>
      </c>
      <c r="C697" s="68">
        <v>57856.955800000003</v>
      </c>
      <c r="D697" s="69" t="s">
        <v>251</v>
      </c>
      <c r="E697" s="33">
        <f t="shared" si="87"/>
        <v>103893.40346364412</v>
      </c>
      <c r="F697" s="1">
        <f t="shared" si="88"/>
        <v>103893.5</v>
      </c>
      <c r="G697" s="1">
        <f t="shared" si="92"/>
        <v>-1.1267687848885544E-2</v>
      </c>
      <c r="H697" s="34"/>
      <c r="K697" s="1">
        <f t="shared" si="91"/>
        <v>-1.1267687848885544E-2</v>
      </c>
      <c r="O697" s="1">
        <f t="shared" ca="1" si="89"/>
        <v>-1.1882659599315096E-2</v>
      </c>
      <c r="Q697" s="88">
        <f t="shared" si="90"/>
        <v>42838.455800000003</v>
      </c>
      <c r="W697" s="2"/>
    </row>
    <row r="698" spans="1:23">
      <c r="A698" s="66" t="s">
        <v>250</v>
      </c>
      <c r="B698" s="67" t="s">
        <v>170</v>
      </c>
      <c r="C698" s="68">
        <v>57857.013800000001</v>
      </c>
      <c r="D698" s="69" t="s">
        <v>251</v>
      </c>
      <c r="E698" s="33">
        <f t="shared" si="87"/>
        <v>103893.9003809103</v>
      </c>
      <c r="F698" s="1">
        <f t="shared" si="88"/>
        <v>103894</v>
      </c>
      <c r="G698" s="1">
        <f t="shared" si="92"/>
        <v>-1.1627503401541617E-2</v>
      </c>
      <c r="H698" s="34"/>
      <c r="K698" s="1">
        <f t="shared" ref="K698:K728" si="93">+G698</f>
        <v>-1.1627503401541617E-2</v>
      </c>
      <c r="O698" s="1">
        <f t="shared" ca="1" si="89"/>
        <v>-1.1882721670979705E-2</v>
      </c>
      <c r="Q698" s="88">
        <f t="shared" si="90"/>
        <v>42838.513800000001</v>
      </c>
      <c r="W698" s="2"/>
    </row>
    <row r="699" spans="1:23">
      <c r="A699" s="66" t="s">
        <v>250</v>
      </c>
      <c r="B699" s="67" t="s">
        <v>170</v>
      </c>
      <c r="C699" s="68">
        <v>57857.014199999998</v>
      </c>
      <c r="D699" s="69" t="s">
        <v>245</v>
      </c>
      <c r="E699" s="33">
        <f t="shared" si="87"/>
        <v>103893.90380792592</v>
      </c>
      <c r="F699" s="1">
        <f t="shared" si="88"/>
        <v>103894</v>
      </c>
      <c r="G699" s="1">
        <f t="shared" si="92"/>
        <v>-1.1227503404370509E-2</v>
      </c>
      <c r="H699" s="34"/>
      <c r="K699" s="1">
        <f t="shared" si="93"/>
        <v>-1.1227503404370509E-2</v>
      </c>
      <c r="O699" s="1">
        <f t="shared" ca="1" si="89"/>
        <v>-1.1882721670979705E-2</v>
      </c>
      <c r="Q699" s="88">
        <f t="shared" si="90"/>
        <v>42838.514199999998</v>
      </c>
      <c r="W699" s="2"/>
    </row>
    <row r="700" spans="1:23">
      <c r="A700" s="66" t="s">
        <v>250</v>
      </c>
      <c r="B700" s="67" t="s">
        <v>168</v>
      </c>
      <c r="C700" s="70">
        <v>57857.072</v>
      </c>
      <c r="D700" s="69" t="s">
        <v>245</v>
      </c>
      <c r="E700" s="33">
        <f t="shared" si="87"/>
        <v>103894.39901168433</v>
      </c>
      <c r="F700" s="1">
        <f t="shared" si="88"/>
        <v>103894.5</v>
      </c>
      <c r="G700" s="1">
        <f t="shared" si="92"/>
        <v>-1.1787318951974157E-2</v>
      </c>
      <c r="H700" s="34"/>
      <c r="K700" s="1">
        <f t="shared" si="93"/>
        <v>-1.1787318951974157E-2</v>
      </c>
      <c r="O700" s="1">
        <f t="shared" ca="1" si="89"/>
        <v>-1.1882783742644313E-2</v>
      </c>
      <c r="Q700" s="88">
        <f t="shared" si="90"/>
        <v>42838.572</v>
      </c>
      <c r="W700" s="2"/>
    </row>
    <row r="701" spans="1:23">
      <c r="A701" s="66" t="s">
        <v>250</v>
      </c>
      <c r="B701" s="67" t="s">
        <v>170</v>
      </c>
      <c r="C701" s="68">
        <v>57857.130599999997</v>
      </c>
      <c r="D701" s="69" t="s">
        <v>245</v>
      </c>
      <c r="E701" s="33">
        <f t="shared" si="87"/>
        <v>103894.90106947397</v>
      </c>
      <c r="F701" s="1">
        <f t="shared" si="88"/>
        <v>103895</v>
      </c>
      <c r="G701" s="1">
        <f t="shared" si="92"/>
        <v>-1.154713450523559E-2</v>
      </c>
      <c r="H701" s="34"/>
      <c r="K701" s="1">
        <f t="shared" si="93"/>
        <v>-1.154713450523559E-2</v>
      </c>
      <c r="O701" s="1">
        <f t="shared" ca="1" si="89"/>
        <v>-1.1882845814308922E-2</v>
      </c>
      <c r="Q701" s="88">
        <f t="shared" si="90"/>
        <v>42838.630599999997</v>
      </c>
      <c r="W701" s="2"/>
    </row>
    <row r="702" spans="1:23">
      <c r="A702" s="66" t="s">
        <v>250</v>
      </c>
      <c r="B702" s="67" t="s">
        <v>170</v>
      </c>
      <c r="C702" s="70">
        <v>57857.947999999997</v>
      </c>
      <c r="D702" s="69" t="s">
        <v>245</v>
      </c>
      <c r="E702" s="33">
        <f t="shared" si="87"/>
        <v>103901.90417591199</v>
      </c>
      <c r="F702" s="1">
        <f t="shared" si="88"/>
        <v>103902</v>
      </c>
      <c r="G702" s="1">
        <f t="shared" si="92"/>
        <v>-1.1184552204213105E-2</v>
      </c>
      <c r="H702" s="34"/>
      <c r="K702" s="1">
        <f t="shared" si="93"/>
        <v>-1.1184552204213105E-2</v>
      </c>
      <c r="O702" s="1">
        <f t="shared" ca="1" si="89"/>
        <v>-1.1883714817613439E-2</v>
      </c>
      <c r="Q702" s="88">
        <f t="shared" si="90"/>
        <v>42839.447999999997</v>
      </c>
    </row>
    <row r="703" spans="1:23">
      <c r="A703" s="66" t="s">
        <v>250</v>
      </c>
      <c r="B703" s="67" t="s">
        <v>168</v>
      </c>
      <c r="C703" s="68">
        <v>57858.9401</v>
      </c>
      <c r="D703" s="69" t="s">
        <v>251</v>
      </c>
      <c r="E703" s="33">
        <f t="shared" si="87"/>
        <v>103910.40403142603</v>
      </c>
      <c r="F703" s="1">
        <f t="shared" si="88"/>
        <v>103910.5</v>
      </c>
      <c r="G703" s="1">
        <f t="shared" si="92"/>
        <v>-1.1201416549738497E-2</v>
      </c>
      <c r="H703" s="34"/>
      <c r="K703" s="1">
        <f t="shared" si="93"/>
        <v>-1.1201416549738497E-2</v>
      </c>
      <c r="O703" s="1">
        <f t="shared" ca="1" si="89"/>
        <v>-1.188477003591178E-2</v>
      </c>
      <c r="Q703" s="88">
        <f t="shared" si="90"/>
        <v>42840.4401</v>
      </c>
    </row>
    <row r="704" spans="1:23">
      <c r="A704" s="66" t="s">
        <v>250</v>
      </c>
      <c r="B704" s="67" t="s">
        <v>170</v>
      </c>
      <c r="C704" s="68">
        <v>57858.998200000002</v>
      </c>
      <c r="D704" s="69" t="s">
        <v>245</v>
      </c>
      <c r="E704" s="33">
        <f t="shared" si="87"/>
        <v>103910.90180544618</v>
      </c>
      <c r="F704" s="1">
        <f t="shared" si="88"/>
        <v>103911</v>
      </c>
      <c r="G704" s="1">
        <f t="shared" si="92"/>
        <v>-1.1461232097644825E-2</v>
      </c>
      <c r="H704" s="34"/>
      <c r="K704" s="1">
        <f t="shared" si="93"/>
        <v>-1.1461232097644825E-2</v>
      </c>
      <c r="O704" s="1">
        <f t="shared" ca="1" si="89"/>
        <v>-1.1884832107576388E-2</v>
      </c>
      <c r="Q704" s="88">
        <f t="shared" si="90"/>
        <v>42840.498200000002</v>
      </c>
    </row>
    <row r="705" spans="1:17">
      <c r="A705" s="66" t="s">
        <v>250</v>
      </c>
      <c r="B705" s="67" t="s">
        <v>170</v>
      </c>
      <c r="C705" s="68">
        <v>57858.998299999999</v>
      </c>
      <c r="D705" s="69" t="s">
        <v>251</v>
      </c>
      <c r="E705" s="33">
        <f t="shared" si="87"/>
        <v>103910.90266220007</v>
      </c>
      <c r="F705" s="1">
        <f t="shared" si="88"/>
        <v>103911</v>
      </c>
      <c r="G705" s="1">
        <f t="shared" si="92"/>
        <v>-1.1361232100171037E-2</v>
      </c>
      <c r="H705" s="34"/>
      <c r="K705" s="1">
        <f t="shared" si="93"/>
        <v>-1.1361232100171037E-2</v>
      </c>
      <c r="O705" s="1">
        <f t="shared" ca="1" si="89"/>
        <v>-1.1884832107576388E-2</v>
      </c>
      <c r="Q705" s="88">
        <f t="shared" si="90"/>
        <v>42840.498299999999</v>
      </c>
    </row>
    <row r="706" spans="1:17">
      <c r="A706" s="66" t="s">
        <v>250</v>
      </c>
      <c r="B706" s="67" t="s">
        <v>170</v>
      </c>
      <c r="C706" s="68">
        <v>57858.998500000002</v>
      </c>
      <c r="D706" s="69" t="s">
        <v>252</v>
      </c>
      <c r="E706" s="33">
        <f t="shared" si="87"/>
        <v>103910.90437570789</v>
      </c>
      <c r="F706" s="1">
        <f t="shared" si="88"/>
        <v>103911</v>
      </c>
      <c r="G706" s="1">
        <f t="shared" si="92"/>
        <v>-1.1161232097947504E-2</v>
      </c>
      <c r="H706" s="34"/>
      <c r="K706" s="1">
        <f t="shared" si="93"/>
        <v>-1.1161232097947504E-2</v>
      </c>
      <c r="O706" s="1">
        <f t="shared" ca="1" si="89"/>
        <v>-1.1884832107576388E-2</v>
      </c>
      <c r="Q706" s="88">
        <f t="shared" si="90"/>
        <v>42840.498500000002</v>
      </c>
    </row>
    <row r="707" spans="1:17">
      <c r="A707" s="71" t="s">
        <v>254</v>
      </c>
      <c r="B707" s="72" t="s">
        <v>170</v>
      </c>
      <c r="C707" s="73">
        <v>57878.373639999889</v>
      </c>
      <c r="D707" s="73">
        <v>0</v>
      </c>
      <c r="E707" s="33">
        <f t="shared" si="87"/>
        <v>104076.9016446959</v>
      </c>
      <c r="F707" s="1">
        <f t="shared" si="88"/>
        <v>104077</v>
      </c>
      <c r="G707" s="1">
        <f t="shared" si="92"/>
        <v>-1.1479994813271333E-2</v>
      </c>
      <c r="H707" s="34"/>
      <c r="K707" s="1">
        <f t="shared" si="93"/>
        <v>-1.1479994813271333E-2</v>
      </c>
      <c r="O707" s="1">
        <f t="shared" ca="1" si="89"/>
        <v>-1.1905439900226357E-2</v>
      </c>
      <c r="Q707" s="88">
        <f t="shared" si="90"/>
        <v>42859.873639999889</v>
      </c>
    </row>
    <row r="708" spans="1:17">
      <c r="A708" s="71" t="s">
        <v>254</v>
      </c>
      <c r="B708" s="72" t="s">
        <v>170</v>
      </c>
      <c r="C708" s="73">
        <v>58186.513050000183</v>
      </c>
      <c r="D708" s="73">
        <v>0</v>
      </c>
      <c r="E708" s="33">
        <f t="shared" si="87"/>
        <v>106716.89807971114</v>
      </c>
      <c r="F708" s="1">
        <f t="shared" si="88"/>
        <v>106717</v>
      </c>
      <c r="G708" s="1">
        <f t="shared" si="92"/>
        <v>-1.189609851280693E-2</v>
      </c>
      <c r="H708" s="34"/>
      <c r="K708" s="1">
        <f t="shared" si="93"/>
        <v>-1.189609851280693E-2</v>
      </c>
      <c r="O708" s="1">
        <f t="shared" ca="1" si="89"/>
        <v>-1.2233178289358384E-2</v>
      </c>
      <c r="Q708" s="88">
        <f t="shared" si="90"/>
        <v>43168.013050000183</v>
      </c>
    </row>
    <row r="709" spans="1:17">
      <c r="A709" s="56" t="s">
        <v>253</v>
      </c>
      <c r="B709" s="57" t="s">
        <v>168</v>
      </c>
      <c r="C709" s="56">
        <v>58199.994099999778</v>
      </c>
      <c r="D709" s="56" t="s">
        <v>130</v>
      </c>
      <c r="E709" s="33">
        <f t="shared" si="87"/>
        <v>106832.39750232366</v>
      </c>
      <c r="F709" s="1">
        <f t="shared" si="88"/>
        <v>106832.5</v>
      </c>
      <c r="G709" s="1">
        <f t="shared" si="92"/>
        <v>-1.1963490971538704E-2</v>
      </c>
      <c r="H709" s="34"/>
      <c r="K709" s="1">
        <f t="shared" si="93"/>
        <v>-1.1963490971538704E-2</v>
      </c>
      <c r="O709" s="1">
        <f t="shared" ca="1" si="89"/>
        <v>-1.2247516843882908E-2</v>
      </c>
      <c r="Q709" s="88">
        <f t="shared" si="90"/>
        <v>43181.494099999778</v>
      </c>
    </row>
    <row r="710" spans="1:17">
      <c r="A710" s="56" t="s">
        <v>253</v>
      </c>
      <c r="B710" s="57" t="s">
        <v>170</v>
      </c>
      <c r="C710" s="56">
        <v>58200.052699999884</v>
      </c>
      <c r="D710" s="56" t="s">
        <v>130</v>
      </c>
      <c r="E710" s="33">
        <f t="shared" si="87"/>
        <v>106832.89956011422</v>
      </c>
      <c r="F710" s="1">
        <f t="shared" si="88"/>
        <v>106833</v>
      </c>
      <c r="G710" s="1">
        <f t="shared" si="92"/>
        <v>-1.1723306415660772E-2</v>
      </c>
      <c r="H710" s="34"/>
      <c r="K710" s="1">
        <f t="shared" si="93"/>
        <v>-1.1723306415660772E-2</v>
      </c>
      <c r="O710" s="1">
        <f t="shared" ca="1" si="89"/>
        <v>-1.2247578915547517E-2</v>
      </c>
      <c r="Q710" s="88">
        <f t="shared" si="90"/>
        <v>43181.552699999884</v>
      </c>
    </row>
    <row r="711" spans="1:17">
      <c r="A711" s="56" t="s">
        <v>253</v>
      </c>
      <c r="B711" s="57" t="s">
        <v>168</v>
      </c>
      <c r="C711" s="56">
        <v>58200.110799999908</v>
      </c>
      <c r="D711" s="56" t="s">
        <v>130</v>
      </c>
      <c r="E711" s="33">
        <f t="shared" si="87"/>
        <v>106833.39733413454</v>
      </c>
      <c r="F711" s="1">
        <f t="shared" si="88"/>
        <v>106833.5</v>
      </c>
      <c r="G711" s="1">
        <f t="shared" si="92"/>
        <v>-1.1983121941739228E-2</v>
      </c>
      <c r="H711" s="34"/>
      <c r="K711" s="1">
        <f t="shared" si="93"/>
        <v>-1.1983121941739228E-2</v>
      </c>
      <c r="O711" s="1">
        <f t="shared" ca="1" si="89"/>
        <v>-1.2247640987212125E-2</v>
      </c>
      <c r="Q711" s="88">
        <f t="shared" si="90"/>
        <v>43181.610799999908</v>
      </c>
    </row>
    <row r="712" spans="1:17">
      <c r="A712" s="56" t="s">
        <v>253</v>
      </c>
      <c r="B712" s="57" t="s">
        <v>170</v>
      </c>
      <c r="C712" s="56">
        <v>58200.169300000183</v>
      </c>
      <c r="D712" s="56" t="s">
        <v>130</v>
      </c>
      <c r="E712" s="33">
        <f t="shared" si="87"/>
        <v>106833.89853517266</v>
      </c>
      <c r="F712" s="1">
        <f t="shared" si="88"/>
        <v>106834</v>
      </c>
      <c r="G712" s="1">
        <f t="shared" ref="G712:G743" si="94">+C712-(C$7+F712*C$8)</f>
        <v>-1.1842937215988059E-2</v>
      </c>
      <c r="H712" s="34"/>
      <c r="K712" s="1">
        <f t="shared" si="93"/>
        <v>-1.1842937215988059E-2</v>
      </c>
      <c r="O712" s="1">
        <f t="shared" ca="1" si="89"/>
        <v>-1.2247703058876734E-2</v>
      </c>
      <c r="Q712" s="88">
        <f t="shared" si="90"/>
        <v>43181.669300000183</v>
      </c>
    </row>
    <row r="713" spans="1:17">
      <c r="A713" s="56" t="s">
        <v>253</v>
      </c>
      <c r="B713" s="57" t="s">
        <v>168</v>
      </c>
      <c r="C713" s="56">
        <v>58200.227700000163</v>
      </c>
      <c r="D713" s="56" t="s">
        <v>130</v>
      </c>
      <c r="E713" s="33">
        <f t="shared" si="87"/>
        <v>106834.39887945434</v>
      </c>
      <c r="F713" s="1">
        <f t="shared" si="88"/>
        <v>106834.5</v>
      </c>
      <c r="G713" s="1">
        <f t="shared" si="94"/>
        <v>-1.1802752786024939E-2</v>
      </c>
      <c r="H713" s="34"/>
      <c r="K713" s="1">
        <f t="shared" si="93"/>
        <v>-1.1802752786024939E-2</v>
      </c>
      <c r="O713" s="1">
        <f t="shared" ca="1" si="89"/>
        <v>-1.2247765130541342E-2</v>
      </c>
      <c r="Q713" s="88">
        <f t="shared" si="90"/>
        <v>43181.727700000163</v>
      </c>
    </row>
    <row r="714" spans="1:17">
      <c r="A714" s="56" t="s">
        <v>253</v>
      </c>
      <c r="B714" s="57" t="s">
        <v>170</v>
      </c>
      <c r="C714" s="56">
        <v>58200.286100000143</v>
      </c>
      <c r="D714" s="56" t="s">
        <v>130</v>
      </c>
      <c r="E714" s="33">
        <f t="shared" si="87"/>
        <v>106834.89922373601</v>
      </c>
      <c r="F714" s="1">
        <f t="shared" si="88"/>
        <v>106835</v>
      </c>
      <c r="G714" s="1">
        <f t="shared" si="94"/>
        <v>-1.176256835606182E-2</v>
      </c>
      <c r="H714" s="34"/>
      <c r="K714" s="1">
        <f t="shared" si="93"/>
        <v>-1.176256835606182E-2</v>
      </c>
      <c r="O714" s="1">
        <f t="shared" ca="1" si="89"/>
        <v>-1.2247827202205951E-2</v>
      </c>
      <c r="Q714" s="88">
        <f t="shared" si="90"/>
        <v>43181.786100000143</v>
      </c>
    </row>
    <row r="715" spans="1:17">
      <c r="A715" s="71" t="s">
        <v>255</v>
      </c>
      <c r="B715" s="72" t="s">
        <v>170</v>
      </c>
      <c r="C715" s="73">
        <v>58946.006000000001</v>
      </c>
      <c r="D715" s="73" t="s">
        <v>252</v>
      </c>
      <c r="E715" s="33">
        <f t="shared" si="87"/>
        <v>113223.8836042723</v>
      </c>
      <c r="F715" s="1">
        <f t="shared" si="88"/>
        <v>113224</v>
      </c>
      <c r="G715" s="1">
        <f t="shared" si="94"/>
        <v>-1.3585666398284957E-2</v>
      </c>
      <c r="H715" s="34"/>
      <c r="K715" s="1">
        <f t="shared" si="93"/>
        <v>-1.3585666398284957E-2</v>
      </c>
      <c r="O715" s="1">
        <f t="shared" ca="1" si="89"/>
        <v>-1.3040978932571296E-2</v>
      </c>
      <c r="Q715" s="88">
        <f t="shared" si="90"/>
        <v>43927.506000000001</v>
      </c>
    </row>
    <row r="716" spans="1:17">
      <c r="A716" s="71" t="s">
        <v>255</v>
      </c>
      <c r="B716" s="72" t="s">
        <v>170</v>
      </c>
      <c r="C716" s="73">
        <v>58946.006999999998</v>
      </c>
      <c r="D716" s="73" t="s">
        <v>245</v>
      </c>
      <c r="E716" s="33">
        <f t="shared" si="87"/>
        <v>113223.89217181134</v>
      </c>
      <c r="F716" s="1">
        <f t="shared" si="88"/>
        <v>113224</v>
      </c>
      <c r="G716" s="1">
        <f t="shared" si="94"/>
        <v>-1.2585666401719209E-2</v>
      </c>
      <c r="H716" s="34"/>
      <c r="K716" s="1">
        <f t="shared" si="93"/>
        <v>-1.2585666401719209E-2</v>
      </c>
      <c r="O716" s="1">
        <f t="shared" ca="1" si="89"/>
        <v>-1.3040978932571296E-2</v>
      </c>
      <c r="Q716" s="88">
        <f t="shared" si="90"/>
        <v>43927.506999999998</v>
      </c>
    </row>
    <row r="717" spans="1:17">
      <c r="A717" s="71" t="s">
        <v>255</v>
      </c>
      <c r="B717" s="72" t="s">
        <v>170</v>
      </c>
      <c r="C717" s="73">
        <v>58946.006999999998</v>
      </c>
      <c r="D717" s="73" t="s">
        <v>251</v>
      </c>
      <c r="E717" s="33">
        <f t="shared" si="87"/>
        <v>113223.89217181134</v>
      </c>
      <c r="F717" s="1">
        <f t="shared" si="88"/>
        <v>113224</v>
      </c>
      <c r="G717" s="1">
        <f t="shared" si="94"/>
        <v>-1.2585666401719209E-2</v>
      </c>
      <c r="H717" s="34"/>
      <c r="K717" s="1">
        <f t="shared" si="93"/>
        <v>-1.2585666401719209E-2</v>
      </c>
      <c r="O717" s="1">
        <f t="shared" ca="1" si="89"/>
        <v>-1.3040978932571296E-2</v>
      </c>
      <c r="Q717" s="88">
        <f t="shared" si="90"/>
        <v>43927.506999999998</v>
      </c>
    </row>
    <row r="718" spans="1:17">
      <c r="A718" s="71" t="s">
        <v>255</v>
      </c>
      <c r="B718" s="72" t="s">
        <v>168</v>
      </c>
      <c r="C718" s="73">
        <v>58946.065000000002</v>
      </c>
      <c r="D718" s="73" t="s">
        <v>252</v>
      </c>
      <c r="E718" s="33">
        <f t="shared" si="87"/>
        <v>113224.38908907759</v>
      </c>
      <c r="F718" s="1">
        <f t="shared" si="88"/>
        <v>113224.5</v>
      </c>
      <c r="G718" s="1">
        <f t="shared" si="94"/>
        <v>-1.2945481947099324E-2</v>
      </c>
      <c r="H718" s="34"/>
      <c r="K718" s="1">
        <f t="shared" si="93"/>
        <v>-1.2945481947099324E-2</v>
      </c>
      <c r="O718" s="1">
        <f t="shared" ca="1" si="89"/>
        <v>-1.3041041004235905E-2</v>
      </c>
      <c r="Q718" s="88">
        <f t="shared" si="90"/>
        <v>43927.565000000002</v>
      </c>
    </row>
    <row r="719" spans="1:17">
      <c r="A719" s="71" t="s">
        <v>255</v>
      </c>
      <c r="B719" s="72" t="s">
        <v>168</v>
      </c>
      <c r="C719" s="73">
        <v>58946.065000000002</v>
      </c>
      <c r="D719" s="73" t="s">
        <v>245</v>
      </c>
      <c r="E719" s="33">
        <f t="shared" si="87"/>
        <v>113224.38908907759</v>
      </c>
      <c r="F719" s="1">
        <f t="shared" si="88"/>
        <v>113224.5</v>
      </c>
      <c r="G719" s="1">
        <f t="shared" si="94"/>
        <v>-1.2945481947099324E-2</v>
      </c>
      <c r="H719" s="34"/>
      <c r="K719" s="1">
        <f t="shared" si="93"/>
        <v>-1.2945481947099324E-2</v>
      </c>
      <c r="O719" s="1">
        <f t="shared" ca="1" si="89"/>
        <v>-1.3041041004235905E-2</v>
      </c>
      <c r="Q719" s="88">
        <f t="shared" si="90"/>
        <v>43927.565000000002</v>
      </c>
    </row>
    <row r="720" spans="1:17">
      <c r="A720" s="71" t="s">
        <v>255</v>
      </c>
      <c r="B720" s="72" t="s">
        <v>168</v>
      </c>
      <c r="C720" s="73">
        <v>58946.067000000003</v>
      </c>
      <c r="D720" s="73" t="s">
        <v>251</v>
      </c>
      <c r="E720" s="33">
        <f t="shared" si="87"/>
        <v>113224.40622415575</v>
      </c>
      <c r="F720" s="1">
        <f t="shared" si="88"/>
        <v>113224.5</v>
      </c>
      <c r="G720" s="1">
        <f t="shared" si="94"/>
        <v>-1.0945481946691871E-2</v>
      </c>
      <c r="H720" s="34"/>
      <c r="K720" s="1">
        <f t="shared" si="93"/>
        <v>-1.0945481946691871E-2</v>
      </c>
      <c r="O720" s="1">
        <f t="shared" ca="1" si="89"/>
        <v>-1.3041041004235905E-2</v>
      </c>
      <c r="Q720" s="88">
        <f t="shared" si="90"/>
        <v>43927.567000000003</v>
      </c>
    </row>
    <row r="721" spans="1:17">
      <c r="A721" s="123" t="s">
        <v>1886</v>
      </c>
      <c r="B721" s="124" t="s">
        <v>170</v>
      </c>
      <c r="C721" s="125">
        <v>59323.94299999997</v>
      </c>
      <c r="D721" s="123" t="s">
        <v>308</v>
      </c>
      <c r="E721" s="33">
        <f t="shared" si="87"/>
        <v>116461.87361878982</v>
      </c>
      <c r="F721" s="1">
        <f t="shared" si="88"/>
        <v>116462</v>
      </c>
      <c r="G721" s="1">
        <f t="shared" si="94"/>
        <v>-1.4751168229850009E-2</v>
      </c>
      <c r="H721" s="34"/>
      <c r="K721" s="1">
        <f t="shared" si="93"/>
        <v>-1.4751168229850009E-2</v>
      </c>
      <c r="O721" s="1">
        <f t="shared" ca="1" si="89"/>
        <v>-1.3442955032574894E-2</v>
      </c>
      <c r="Q721" s="88">
        <f t="shared" si="90"/>
        <v>44305.44299999997</v>
      </c>
    </row>
    <row r="722" spans="1:17">
      <c r="A722" s="123" t="s">
        <v>1886</v>
      </c>
      <c r="B722" s="124" t="s">
        <v>170</v>
      </c>
      <c r="C722" s="125">
        <v>59323.944000000134</v>
      </c>
      <c r="D722" s="123" t="s">
        <v>252</v>
      </c>
      <c r="E722" s="33">
        <f t="shared" si="87"/>
        <v>116461.8821863303</v>
      </c>
      <c r="F722" s="1">
        <f t="shared" si="88"/>
        <v>116462</v>
      </c>
      <c r="G722" s="1">
        <f t="shared" si="94"/>
        <v>-1.3751168065937236E-2</v>
      </c>
      <c r="H722" s="34"/>
      <c r="K722" s="1">
        <f t="shared" si="93"/>
        <v>-1.3751168065937236E-2</v>
      </c>
      <c r="O722" s="1">
        <f t="shared" ca="1" si="89"/>
        <v>-1.3442955032574894E-2</v>
      </c>
      <c r="Q722" s="88">
        <f t="shared" si="90"/>
        <v>44305.444000000134</v>
      </c>
    </row>
    <row r="723" spans="1:17">
      <c r="A723" s="123" t="s">
        <v>1886</v>
      </c>
      <c r="B723" s="124" t="s">
        <v>170</v>
      </c>
      <c r="C723" s="125">
        <v>59323.944000000134</v>
      </c>
      <c r="D723" s="123" t="s">
        <v>1888</v>
      </c>
      <c r="E723" s="33">
        <f t="shared" si="87"/>
        <v>116461.8821863303</v>
      </c>
      <c r="F723" s="1">
        <f t="shared" si="88"/>
        <v>116462</v>
      </c>
      <c r="G723" s="1">
        <f t="shared" si="94"/>
        <v>-1.3751168065937236E-2</v>
      </c>
      <c r="H723" s="34"/>
      <c r="K723" s="1">
        <f t="shared" si="93"/>
        <v>-1.3751168065937236E-2</v>
      </c>
      <c r="O723" s="1">
        <f t="shared" ca="1" si="89"/>
        <v>-1.3442955032574894E-2</v>
      </c>
      <c r="Q723" s="88">
        <f t="shared" si="90"/>
        <v>44305.444000000134</v>
      </c>
    </row>
    <row r="724" spans="1:17">
      <c r="A724" s="123" t="s">
        <v>1886</v>
      </c>
      <c r="B724" s="124" t="s">
        <v>170</v>
      </c>
      <c r="C724" s="125">
        <v>59564.269799999893</v>
      </c>
      <c r="D724" s="123" t="s">
        <v>245</v>
      </c>
      <c r="E724" s="33">
        <f t="shared" si="87"/>
        <v>118520.88286800534</v>
      </c>
      <c r="F724" s="1">
        <f t="shared" si="88"/>
        <v>118521</v>
      </c>
      <c r="G724" s="1">
        <f t="shared" si="94"/>
        <v>-1.3671603206603322E-2</v>
      </c>
      <c r="H724" s="34"/>
      <c r="K724" s="1">
        <f t="shared" si="93"/>
        <v>-1.3671603206603322E-2</v>
      </c>
      <c r="O724" s="1">
        <f t="shared" ca="1" si="89"/>
        <v>-1.3698566147432031E-2</v>
      </c>
      <c r="Q724" s="88">
        <f t="shared" si="90"/>
        <v>44545.769799999893</v>
      </c>
    </row>
    <row r="725" spans="1:17">
      <c r="A725" s="123" t="s">
        <v>1886</v>
      </c>
      <c r="B725" s="124" t="s">
        <v>170</v>
      </c>
      <c r="C725" s="125">
        <v>59564.328300000168</v>
      </c>
      <c r="D725" s="123" t="s">
        <v>245</v>
      </c>
      <c r="E725" s="33">
        <f t="shared" si="87"/>
        <v>118521.38406904344</v>
      </c>
      <c r="F725" s="1">
        <f t="shared" ref="F725:F788" si="95">ROUND(2*E725,0)/2</f>
        <v>118521.5</v>
      </c>
      <c r="G725" s="1">
        <f t="shared" si="94"/>
        <v>-1.3531418480852153E-2</v>
      </c>
      <c r="H725" s="34"/>
      <c r="K725" s="1">
        <f t="shared" si="93"/>
        <v>-1.3531418480852153E-2</v>
      </c>
      <c r="O725" s="1">
        <f t="shared" ca="1" si="89"/>
        <v>-1.3698628219096639E-2</v>
      </c>
      <c r="Q725" s="88">
        <f t="shared" si="90"/>
        <v>44545.828300000168</v>
      </c>
    </row>
    <row r="726" spans="1:17">
      <c r="A726" s="87" t="s">
        <v>89</v>
      </c>
      <c r="B726" s="2" t="s">
        <v>170</v>
      </c>
      <c r="C726" s="86">
        <v>59601.970300000001</v>
      </c>
      <c r="D726" s="40">
        <v>1E-4</v>
      </c>
      <c r="E726" s="33">
        <f t="shared" si="87"/>
        <v>118843.88337481646</v>
      </c>
      <c r="F726" s="1">
        <f t="shared" si="95"/>
        <v>118844</v>
      </c>
      <c r="G726" s="1">
        <f t="shared" si="94"/>
        <v>-1.3612448397907428E-2</v>
      </c>
      <c r="H726" s="34"/>
      <c r="K726" s="1">
        <f t="shared" si="93"/>
        <v>-1.3612448397907428E-2</v>
      </c>
      <c r="O726" s="1">
        <f t="shared" ca="1" si="89"/>
        <v>-1.3738664442769017E-2</v>
      </c>
      <c r="Q726" s="88">
        <f t="shared" si="90"/>
        <v>44583.470300000001</v>
      </c>
    </row>
    <row r="727" spans="1:17">
      <c r="A727" s="87" t="s">
        <v>89</v>
      </c>
      <c r="B727" s="2" t="s">
        <v>168</v>
      </c>
      <c r="C727" s="86">
        <v>59602.028700000003</v>
      </c>
      <c r="D727" s="40">
        <v>2.0000000000000001E-4</v>
      </c>
      <c r="E727" s="33">
        <f t="shared" si="87"/>
        <v>118844.38371909833</v>
      </c>
      <c r="F727" s="1">
        <f t="shared" si="95"/>
        <v>118844.5</v>
      </c>
      <c r="G727" s="1">
        <f t="shared" si="94"/>
        <v>-1.3572263946116436E-2</v>
      </c>
      <c r="H727" s="34"/>
      <c r="K727" s="1">
        <f t="shared" si="93"/>
        <v>-1.3572263946116436E-2</v>
      </c>
      <c r="O727" s="1">
        <f t="shared" ca="1" si="89"/>
        <v>-1.3738726514433626E-2</v>
      </c>
      <c r="Q727" s="88">
        <f t="shared" si="90"/>
        <v>44583.528700000003</v>
      </c>
    </row>
    <row r="728" spans="1:17">
      <c r="A728" s="123" t="s">
        <v>1887</v>
      </c>
      <c r="B728" s="124" t="s">
        <v>168</v>
      </c>
      <c r="C728" s="125">
        <v>59642.468099999998</v>
      </c>
      <c r="D728" s="123">
        <v>1E-4</v>
      </c>
      <c r="E728" s="33">
        <f t="shared" si="87"/>
        <v>119190.8498586747</v>
      </c>
      <c r="F728" s="1">
        <f t="shared" si="95"/>
        <v>119191</v>
      </c>
      <c r="G728" s="1">
        <f t="shared" si="94"/>
        <v>-1.7524440103443339E-2</v>
      </c>
      <c r="H728" s="34"/>
      <c r="K728" s="1">
        <f t="shared" si="93"/>
        <v>-1.7524440103443339E-2</v>
      </c>
      <c r="O728" s="1">
        <f t="shared" ca="1" si="89"/>
        <v>-1.3781742178007204E-2</v>
      </c>
      <c r="Q728" s="88">
        <f t="shared" si="90"/>
        <v>44623.968099999998</v>
      </c>
    </row>
  </sheetData>
  <sheetProtection selectLockedCells="1" selectUnlockedCells="1"/>
  <sortState xmlns:xlrd2="http://schemas.microsoft.com/office/spreadsheetml/2017/richdata2" ref="A21:U728">
    <sortCondition ref="C21:C728"/>
  </sortState>
  <phoneticPr fontId="0" type="noConversion"/>
  <hyperlinks>
    <hyperlink ref="C3" r:id="rId1" xr:uid="{00000000-0004-0000-02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738"/>
  <sheetViews>
    <sheetView workbookViewId="0">
      <pane xSplit="14" ySplit="22" topLeftCell="O723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6" ht="20.25">
      <c r="A1" s="4" t="s">
        <v>126</v>
      </c>
    </row>
    <row r="2" spans="1:6">
      <c r="A2" s="1" t="s">
        <v>127</v>
      </c>
      <c r="B2" s="5" t="s">
        <v>128</v>
      </c>
      <c r="C2" s="6" t="s">
        <v>123</v>
      </c>
    </row>
    <row r="3" spans="1:6">
      <c r="C3" s="7"/>
    </row>
    <row r="4" spans="1:6">
      <c r="A4" s="8" t="s">
        <v>129</v>
      </c>
      <c r="C4" s="9" t="s">
        <v>130</v>
      </c>
      <c r="D4" s="10" t="s">
        <v>130</v>
      </c>
    </row>
    <row r="5" spans="1:6">
      <c r="A5" s="11" t="s">
        <v>131</v>
      </c>
      <c r="B5"/>
      <c r="C5" s="12">
        <v>-9.5</v>
      </c>
      <c r="D5" t="s">
        <v>132</v>
      </c>
    </row>
    <row r="6" spans="1:6">
      <c r="A6" s="8" t="s">
        <v>133</v>
      </c>
    </row>
    <row r="7" spans="1:6">
      <c r="A7" s="1" t="s">
        <v>134</v>
      </c>
      <c r="C7" s="13">
        <v>45730.556074</v>
      </c>
      <c r="D7" s="14" t="s">
        <v>135</v>
      </c>
    </row>
    <row r="8" spans="1:6">
      <c r="A8" s="1" t="s">
        <v>136</v>
      </c>
      <c r="C8" s="13">
        <v>0.1167196311</v>
      </c>
      <c r="D8" s="14">
        <v>3390</v>
      </c>
    </row>
    <row r="9" spans="1:6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6">
      <c r="A10"/>
      <c r="B10"/>
      <c r="C10" s="19" t="s">
        <v>138</v>
      </c>
      <c r="D10" s="19" t="s">
        <v>139</v>
      </c>
      <c r="E10"/>
    </row>
    <row r="11" spans="1:6">
      <c r="A11" t="s">
        <v>140</v>
      </c>
      <c r="B11"/>
      <c r="C11" s="20">
        <f ca="1">INTERCEPT(INDIRECT($D$9):G953,INDIRECT($C$9):F953)</f>
        <v>1.1321513680592407E-3</v>
      </c>
      <c r="D11" s="2"/>
      <c r="E11"/>
    </row>
    <row r="12" spans="1:6">
      <c r="A12" t="s">
        <v>141</v>
      </c>
      <c r="B12"/>
      <c r="C12" s="20">
        <f ca="1">SLOPE(INDIRECT($D$9):G953,INDIRECT($C$9):F953)</f>
        <v>-1.2676580535621665E-7</v>
      </c>
      <c r="D12" s="2"/>
      <c r="E12"/>
    </row>
    <row r="13" spans="1:6">
      <c r="A13" t="s">
        <v>142</v>
      </c>
      <c r="B13"/>
      <c r="C13" s="2" t="s">
        <v>130</v>
      </c>
    </row>
    <row r="14" spans="1:6">
      <c r="A14"/>
      <c r="B14"/>
      <c r="C14"/>
    </row>
    <row r="15" spans="1:6">
      <c r="A15" s="21" t="s">
        <v>143</v>
      </c>
      <c r="B15"/>
      <c r="C15" s="22">
        <f ca="1">(C7+C11)+(C8+C12)*INT(MAX(F21:F3494))</f>
        <v>59642.471647248363</v>
      </c>
      <c r="E15" s="15" t="s">
        <v>144</v>
      </c>
      <c r="F15" s="12">
        <v>1</v>
      </c>
    </row>
    <row r="16" spans="1:6">
      <c r="A16" s="21" t="s">
        <v>145</v>
      </c>
      <c r="B16"/>
      <c r="C16" s="22">
        <f ca="1">+C8+C12</f>
        <v>0.11671950433419465</v>
      </c>
      <c r="E16" s="15" t="s">
        <v>146</v>
      </c>
      <c r="F16" s="20">
        <f ca="1">NOW()+15018.5+$C$5/24</f>
        <v>59971.486407986107</v>
      </c>
    </row>
    <row r="17" spans="1:23">
      <c r="A17" s="15" t="s">
        <v>147</v>
      </c>
      <c r="B17"/>
      <c r="C17">
        <f>COUNT(C21:C2152)</f>
        <v>718</v>
      </c>
      <c r="E17" s="15" t="s">
        <v>148</v>
      </c>
      <c r="F17" s="20">
        <f ca="1">ROUND(2*(F16-$C$7)/$C$8,0)/2+F15</f>
        <v>122010.5</v>
      </c>
    </row>
    <row r="18" spans="1:23">
      <c r="A18" s="21" t="s">
        <v>149</v>
      </c>
      <c r="B18"/>
      <c r="C18" s="23">
        <f ca="1">+C15</f>
        <v>59642.471647248363</v>
      </c>
      <c r="D18" s="24">
        <f ca="1">+C16</f>
        <v>0.11671950433419465</v>
      </c>
      <c r="E18" s="15" t="s">
        <v>150</v>
      </c>
      <c r="F18" s="18">
        <f ca="1">ROUND(2*(F16-$C$15)/$C$16,0)/2+F15</f>
        <v>2820</v>
      </c>
    </row>
    <row r="19" spans="1:23">
      <c r="E19" s="15" t="s">
        <v>151</v>
      </c>
      <c r="F19" s="25">
        <f ca="1">+$C$15+$C$16*F18-15018.5-$C$5/24</f>
        <v>44953.516482804131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120</v>
      </c>
      <c r="M20" s="27" t="s">
        <v>90</v>
      </c>
      <c r="N20" s="27" t="s">
        <v>91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 t="shared" ref="E21:E84" si="0">+(C21-C$7)/C$8</f>
        <v>25.498932544166173</v>
      </c>
      <c r="F21" s="1">
        <f t="shared" ref="F21:F84" si="1">ROUND(2*E21,0)/2</f>
        <v>25.5</v>
      </c>
      <c r="G21" s="1">
        <f t="shared" ref="G21:G52" si="2">+C21-(C$7+F21*C$8)</f>
        <v>-1.2459305435186252E-4</v>
      </c>
      <c r="H21" s="34"/>
      <c r="J21" s="1">
        <f>+G21</f>
        <v>-1.2459305435186252E-4</v>
      </c>
      <c r="O21" s="1">
        <f t="shared" ref="O21:O84" ca="1" si="3">+C$11+C$12*F21</f>
        <v>1.1289188400226571E-3</v>
      </c>
      <c r="Q21" s="88">
        <f t="shared" ref="Q21:Q84" si="4"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 t="shared" si="0"/>
        <v>34.499989093961119</v>
      </c>
      <c r="F22" s="1">
        <f t="shared" si="1"/>
        <v>34.5</v>
      </c>
      <c r="G22" s="1">
        <f t="shared" si="2"/>
        <v>-1.2729506124742329E-6</v>
      </c>
      <c r="H22" s="34"/>
      <c r="J22" s="1">
        <f>+G22</f>
        <v>-1.2729506124742329E-6</v>
      </c>
      <c r="O22" s="1">
        <f t="shared" ca="1" si="3"/>
        <v>1.1277779477744513E-3</v>
      </c>
      <c r="Q22" s="88">
        <f t="shared" si="4"/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 t="shared" si="0"/>
        <v>393.50043833372087</v>
      </c>
      <c r="F23" s="1">
        <f t="shared" si="1"/>
        <v>393.5</v>
      </c>
      <c r="G23" s="1">
        <f t="shared" si="2"/>
        <v>5.1162147428840399E-5</v>
      </c>
      <c r="H23" s="34"/>
      <c r="J23" s="1">
        <f>+G23</f>
        <v>5.1162147428840399E-5</v>
      </c>
      <c r="O23" s="1">
        <f t="shared" ca="1" si="3"/>
        <v>1.0822690236515695E-3</v>
      </c>
      <c r="Q23" s="88">
        <f t="shared" si="4"/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 t="shared" si="0"/>
        <v>4221.5008851240091</v>
      </c>
      <c r="F24" s="1">
        <f t="shared" si="1"/>
        <v>4221.5</v>
      </c>
      <c r="G24" s="1">
        <f t="shared" si="2"/>
        <v>1.0331135126762092E-4</v>
      </c>
      <c r="H24" s="34"/>
      <c r="J24" s="1">
        <f>+G24</f>
        <v>1.0331135126762092E-4</v>
      </c>
      <c r="O24" s="1">
        <f t="shared" ca="1" si="3"/>
        <v>5.970095207479721E-4</v>
      </c>
      <c r="Q24" s="88">
        <f t="shared" si="4"/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 t="shared" si="0"/>
        <v>10072.015434942572</v>
      </c>
      <c r="F25" s="1">
        <f t="shared" si="1"/>
        <v>10072</v>
      </c>
      <c r="G25" s="1">
        <f t="shared" si="2"/>
        <v>1.8015608002315275E-3</v>
      </c>
      <c r="H25" s="34"/>
      <c r="K25" s="1">
        <f>+G25</f>
        <v>1.8015608002315275E-3</v>
      </c>
      <c r="O25" s="1">
        <f t="shared" ca="1" si="3"/>
        <v>-1.4463382348857347E-4</v>
      </c>
      <c r="Q25" s="88">
        <f t="shared" si="4"/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 t="shared" si="0"/>
        <v>16738.999923038635</v>
      </c>
      <c r="F26" s="1">
        <f t="shared" si="1"/>
        <v>16739</v>
      </c>
      <c r="G26" s="1">
        <f t="shared" si="2"/>
        <v>-8.9829045464284718E-6</v>
      </c>
      <c r="J26" s="1">
        <f t="shared" ref="J26:J72" si="5">+G26</f>
        <v>-8.9829045464284718E-6</v>
      </c>
      <c r="O26" s="1">
        <f t="shared" ca="1" si="3"/>
        <v>-9.8978144779846965E-4</v>
      </c>
      <c r="Q26" s="88">
        <f t="shared" si="4"/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 t="shared" si="0"/>
        <v>16763.99991637739</v>
      </c>
      <c r="F27" s="1">
        <f t="shared" si="1"/>
        <v>16764</v>
      </c>
      <c r="G27" s="1">
        <f t="shared" si="2"/>
        <v>-9.7603988251648843E-6</v>
      </c>
      <c r="J27" s="1">
        <f t="shared" si="5"/>
        <v>-9.7603988251648843E-6</v>
      </c>
      <c r="O27" s="1">
        <f t="shared" ca="1" si="3"/>
        <v>-9.9295059293237533E-4</v>
      </c>
      <c r="Q27" s="88">
        <f t="shared" si="4"/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 t="shared" si="0"/>
        <v>16772.999859147101</v>
      </c>
      <c r="F28" s="1">
        <f t="shared" si="1"/>
        <v>16773</v>
      </c>
      <c r="G28" s="1">
        <f t="shared" si="2"/>
        <v>-1.6440295439679176E-5</v>
      </c>
      <c r="J28" s="1">
        <f t="shared" si="5"/>
        <v>-1.6440295439679176E-5</v>
      </c>
      <c r="O28" s="1">
        <f t="shared" ca="1" si="3"/>
        <v>-9.9409148518058137E-4</v>
      </c>
      <c r="Q28" s="88">
        <f t="shared" si="4"/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 t="shared" si="0"/>
        <v>16780.999713080844</v>
      </c>
      <c r="F29" s="1">
        <f t="shared" si="1"/>
        <v>16781</v>
      </c>
      <c r="G29" s="1">
        <f t="shared" si="2"/>
        <v>-3.3489101042505354E-5</v>
      </c>
      <c r="J29" s="1">
        <f t="shared" si="5"/>
        <v>-3.3489101042505354E-5</v>
      </c>
      <c r="O29" s="1">
        <f t="shared" ca="1" si="3"/>
        <v>-9.9510561162343076E-4</v>
      </c>
      <c r="Q29" s="88">
        <f t="shared" si="4"/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 t="shared" si="0"/>
        <v>19174.000679308167</v>
      </c>
      <c r="F30" s="1">
        <f t="shared" si="1"/>
        <v>19174</v>
      </c>
      <c r="G30" s="1">
        <f t="shared" si="2"/>
        <v>7.9288598499260843E-5</v>
      </c>
      <c r="H30" s="34"/>
      <c r="J30" s="1">
        <f t="shared" si="5"/>
        <v>7.9288598499260843E-5</v>
      </c>
      <c r="O30" s="1">
        <f t="shared" ca="1" si="3"/>
        <v>-1.2984561838408574E-3</v>
      </c>
      <c r="Q30" s="88">
        <f t="shared" si="4"/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 t="shared" si="0"/>
        <v>19174.001022009721</v>
      </c>
      <c r="F31" s="1">
        <f t="shared" si="1"/>
        <v>19174</v>
      </c>
      <c r="G31" s="1">
        <f t="shared" si="2"/>
        <v>1.1928859748877585E-4</v>
      </c>
      <c r="H31" s="34"/>
      <c r="J31" s="1">
        <f t="shared" si="5"/>
        <v>1.1928859748877585E-4</v>
      </c>
      <c r="O31" s="1">
        <f t="shared" ca="1" si="3"/>
        <v>-1.2984561838408574E-3</v>
      </c>
      <c r="Q31" s="88">
        <f t="shared" si="4"/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 t="shared" si="0"/>
        <v>19208.000444065856</v>
      </c>
      <c r="F32" s="1">
        <f t="shared" si="1"/>
        <v>19208</v>
      </c>
      <c r="G32" s="1">
        <f t="shared" si="2"/>
        <v>5.1831200835295022E-5</v>
      </c>
      <c r="H32" s="34"/>
      <c r="J32" s="1">
        <f t="shared" si="5"/>
        <v>5.1831200835295022E-5</v>
      </c>
      <c r="O32" s="1">
        <f t="shared" ca="1" si="3"/>
        <v>-1.3027662212229687E-3</v>
      </c>
      <c r="Q32" s="88">
        <f t="shared" si="4"/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 t="shared" si="0"/>
        <v>19208.000615416633</v>
      </c>
      <c r="F33" s="1">
        <f t="shared" si="1"/>
        <v>19208</v>
      </c>
      <c r="G33" s="1">
        <f t="shared" si="2"/>
        <v>7.1831200330052525E-5</v>
      </c>
      <c r="H33" s="34"/>
      <c r="J33" s="1">
        <f t="shared" si="5"/>
        <v>7.1831200330052525E-5</v>
      </c>
      <c r="O33" s="1">
        <f t="shared" ca="1" si="3"/>
        <v>-1.3027662212229687E-3</v>
      </c>
      <c r="Q33" s="88">
        <f t="shared" si="4"/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 t="shared" si="0"/>
        <v>21736.001065890945</v>
      </c>
      <c r="F34" s="1">
        <f t="shared" si="1"/>
        <v>21736</v>
      </c>
      <c r="G34" s="1">
        <f t="shared" si="2"/>
        <v>1.2441039871191606E-4</v>
      </c>
      <c r="H34" s="34"/>
      <c r="J34" s="1">
        <f t="shared" si="5"/>
        <v>1.2441039871191606E-4</v>
      </c>
      <c r="O34" s="1">
        <f t="shared" ca="1" si="3"/>
        <v>-1.6232301771634846E-3</v>
      </c>
      <c r="Q34" s="88">
        <f t="shared" si="4"/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 t="shared" si="0"/>
        <v>21970.001120060089</v>
      </c>
      <c r="F35" s="1">
        <f t="shared" si="1"/>
        <v>21970</v>
      </c>
      <c r="G35" s="1">
        <f t="shared" si="2"/>
        <v>1.3073300215182826E-4</v>
      </c>
      <c r="H35" s="34"/>
      <c r="J35" s="1">
        <f t="shared" si="5"/>
        <v>1.3073300215182826E-4</v>
      </c>
      <c r="O35" s="1">
        <f t="shared" ca="1" si="3"/>
        <v>-1.6528933756168392E-3</v>
      </c>
      <c r="Q35" s="88">
        <f t="shared" si="4"/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 t="shared" si="0"/>
        <v>21971.001808623747</v>
      </c>
      <c r="F36" s="1">
        <f t="shared" si="1"/>
        <v>21971</v>
      </c>
      <c r="G36" s="1">
        <f t="shared" si="2"/>
        <v>2.1110189845785499E-4</v>
      </c>
      <c r="H36" s="34"/>
      <c r="J36" s="1">
        <f t="shared" si="5"/>
        <v>2.1110189845785499E-4</v>
      </c>
      <c r="O36" s="1">
        <f t="shared" ca="1" si="3"/>
        <v>-1.6530201414221954E-3</v>
      </c>
      <c r="Q36" s="88">
        <f t="shared" si="4"/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 t="shared" si="0"/>
        <v>21979.001319855935</v>
      </c>
      <c r="F37" s="1">
        <f t="shared" si="1"/>
        <v>21979</v>
      </c>
      <c r="G37" s="1">
        <f t="shared" si="2"/>
        <v>1.5405310114147142E-4</v>
      </c>
      <c r="H37" s="34"/>
      <c r="J37" s="1">
        <f t="shared" si="5"/>
        <v>1.5405310114147142E-4</v>
      </c>
      <c r="O37" s="1">
        <f t="shared" ca="1" si="3"/>
        <v>-1.6540342678650452E-3</v>
      </c>
      <c r="Q37" s="88">
        <f t="shared" si="4"/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 t="shared" si="0"/>
        <v>22079.000779158556</v>
      </c>
      <c r="F38" s="1">
        <f t="shared" si="1"/>
        <v>22079</v>
      </c>
      <c r="G38" s="1">
        <f t="shared" si="2"/>
        <v>9.0943096438422799E-5</v>
      </c>
      <c r="H38" s="34"/>
      <c r="J38" s="1">
        <f t="shared" si="5"/>
        <v>9.0943096438422799E-5</v>
      </c>
      <c r="O38" s="1">
        <f t="shared" ca="1" si="3"/>
        <v>-1.6667108484006666E-3</v>
      </c>
      <c r="Q38" s="88">
        <f t="shared" si="4"/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 t="shared" si="0"/>
        <v>22113.001057968577</v>
      </c>
      <c r="F39" s="1">
        <f t="shared" si="1"/>
        <v>22113</v>
      </c>
      <c r="G39" s="1">
        <f t="shared" si="2"/>
        <v>1.234857045346871E-4</v>
      </c>
      <c r="H39" s="34"/>
      <c r="J39" s="1">
        <f t="shared" si="5"/>
        <v>1.234857045346871E-4</v>
      </c>
      <c r="O39" s="1">
        <f t="shared" ca="1" si="3"/>
        <v>-1.6710208857827783E-3</v>
      </c>
      <c r="Q39" s="88">
        <f t="shared" si="4"/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 t="shared" si="0"/>
        <v>22130.001625750498</v>
      </c>
      <c r="F40" s="1">
        <f t="shared" si="1"/>
        <v>22130</v>
      </c>
      <c r="G40" s="1">
        <f t="shared" si="2"/>
        <v>1.8975699640577659E-4</v>
      </c>
      <c r="H40" s="34"/>
      <c r="J40" s="1">
        <f t="shared" si="5"/>
        <v>1.8975699640577659E-4</v>
      </c>
      <c r="O40" s="1">
        <f t="shared" ca="1" si="3"/>
        <v>-1.6731759044738338E-3</v>
      </c>
      <c r="Q40" s="88">
        <f t="shared" si="4"/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 t="shared" si="0"/>
        <v>22574.001486884386</v>
      </c>
      <c r="F41" s="1">
        <f t="shared" si="1"/>
        <v>22574</v>
      </c>
      <c r="G41" s="1">
        <f t="shared" si="2"/>
        <v>1.7354860028717667E-4</v>
      </c>
      <c r="H41" s="34"/>
      <c r="J41" s="1">
        <f t="shared" si="5"/>
        <v>1.7354860028717667E-4</v>
      </c>
      <c r="O41" s="1">
        <f t="shared" ca="1" si="3"/>
        <v>-1.7294599220519942E-3</v>
      </c>
      <c r="Q41" s="88">
        <f t="shared" si="4"/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 t="shared" si="0"/>
        <v>22626.001308532213</v>
      </c>
      <c r="F42" s="1">
        <f t="shared" si="1"/>
        <v>22626</v>
      </c>
      <c r="G42" s="1">
        <f t="shared" si="2"/>
        <v>1.5273139433702454E-4</v>
      </c>
      <c r="H42" s="34"/>
      <c r="J42" s="1">
        <f t="shared" si="5"/>
        <v>1.5273139433702454E-4</v>
      </c>
      <c r="O42" s="1">
        <f t="shared" ca="1" si="3"/>
        <v>-1.7360517439305172E-3</v>
      </c>
      <c r="Q42" s="88">
        <f t="shared" si="4"/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 t="shared" si="0"/>
        <v>22908.001000356147</v>
      </c>
      <c r="F43" s="1">
        <f t="shared" si="1"/>
        <v>22908</v>
      </c>
      <c r="G43" s="1">
        <f t="shared" si="2"/>
        <v>1.1676119902404025E-4</v>
      </c>
      <c r="H43" s="34"/>
      <c r="J43" s="1">
        <f t="shared" si="5"/>
        <v>1.1676119902404025E-4</v>
      </c>
      <c r="O43" s="1">
        <f t="shared" ca="1" si="3"/>
        <v>-1.7717997010409706E-3</v>
      </c>
      <c r="Q43" s="88">
        <f t="shared" si="4"/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 t="shared" si="0"/>
        <v>22925.001568138072</v>
      </c>
      <c r="F44" s="1">
        <f t="shared" si="1"/>
        <v>22925</v>
      </c>
      <c r="G44" s="1">
        <f t="shared" si="2"/>
        <v>1.8303249817108735E-4</v>
      </c>
      <c r="H44" s="34"/>
      <c r="J44" s="1">
        <f t="shared" si="5"/>
        <v>1.8303249817108735E-4</v>
      </c>
      <c r="O44" s="1">
        <f t="shared" ca="1" si="3"/>
        <v>-1.773954719732026E-3</v>
      </c>
      <c r="Q44" s="88">
        <f t="shared" si="4"/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 t="shared" si="0"/>
        <v>22959.000990194203</v>
      </c>
      <c r="F45" s="1">
        <f t="shared" si="1"/>
        <v>22959</v>
      </c>
      <c r="G45" s="1">
        <f t="shared" si="2"/>
        <v>1.1557510151760653E-4</v>
      </c>
      <c r="H45" s="34"/>
      <c r="J45" s="1">
        <f t="shared" si="5"/>
        <v>1.1557510151760653E-4</v>
      </c>
      <c r="O45" s="1">
        <f t="shared" ca="1" si="3"/>
        <v>-1.7782647571141373E-3</v>
      </c>
      <c r="Q45" s="88">
        <f t="shared" si="4"/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 t="shared" si="0"/>
        <v>25291.000307145438</v>
      </c>
      <c r="F46" s="1">
        <f t="shared" si="1"/>
        <v>25291</v>
      </c>
      <c r="G46" s="1">
        <f t="shared" si="2"/>
        <v>3.5849901905748993E-5</v>
      </c>
      <c r="H46" s="34"/>
      <c r="J46" s="1">
        <f t="shared" si="5"/>
        <v>3.5849901905748993E-5</v>
      </c>
      <c r="O46" s="1">
        <f t="shared" ca="1" si="3"/>
        <v>-2.0738826152048345E-3</v>
      </c>
      <c r="Q46" s="88">
        <f t="shared" si="4"/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 t="shared" si="0"/>
        <v>25308.000018173472</v>
      </c>
      <c r="F47" s="1">
        <f t="shared" si="1"/>
        <v>25308</v>
      </c>
      <c r="G47" s="1">
        <f t="shared" si="2"/>
        <v>2.1212035790085793E-6</v>
      </c>
      <c r="H47" s="34"/>
      <c r="J47" s="1">
        <f t="shared" si="5"/>
        <v>2.1212035790085793E-6</v>
      </c>
      <c r="O47" s="1">
        <f t="shared" ca="1" si="3"/>
        <v>-2.0760376338958904E-3</v>
      </c>
      <c r="Q47" s="88">
        <f t="shared" si="4"/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 t="shared" si="0"/>
        <v>25471.00001929326</v>
      </c>
      <c r="F48" s="1">
        <f t="shared" si="1"/>
        <v>25471</v>
      </c>
      <c r="G48" s="1">
        <f t="shared" si="2"/>
        <v>2.2519016056321561E-6</v>
      </c>
      <c r="H48" s="34"/>
      <c r="J48" s="1">
        <f t="shared" si="5"/>
        <v>2.2519016056321561E-6</v>
      </c>
      <c r="O48" s="1">
        <f t="shared" ca="1" si="3"/>
        <v>-2.0967004601689537E-3</v>
      </c>
      <c r="Q48" s="88">
        <f t="shared" si="4"/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 t="shared" si="0"/>
        <v>25479.000387279335</v>
      </c>
      <c r="F49" s="1">
        <f t="shared" si="1"/>
        <v>25479</v>
      </c>
      <c r="G49" s="1">
        <f t="shared" si="2"/>
        <v>4.5203101763036102E-5</v>
      </c>
      <c r="H49" s="34"/>
      <c r="J49" s="1">
        <f t="shared" si="5"/>
        <v>4.5203101763036102E-5</v>
      </c>
      <c r="O49" s="1">
        <f t="shared" ca="1" si="3"/>
        <v>-2.0977145866118035E-3</v>
      </c>
      <c r="Q49" s="88">
        <f t="shared" si="4"/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 t="shared" si="0"/>
        <v>25487.999730321295</v>
      </c>
      <c r="F50" s="1">
        <f t="shared" si="1"/>
        <v>25488</v>
      </c>
      <c r="G50" s="1">
        <f t="shared" si="2"/>
        <v>-3.1476796721108258E-5</v>
      </c>
      <c r="H50" s="34"/>
      <c r="J50" s="1">
        <f t="shared" si="5"/>
        <v>-3.1476796721108258E-5</v>
      </c>
      <c r="O50" s="1">
        <f t="shared" ca="1" si="3"/>
        <v>-2.0988554788600095E-3</v>
      </c>
      <c r="Q50" s="88">
        <f t="shared" si="4"/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 t="shared" si="0"/>
        <v>26095.003019590575</v>
      </c>
      <c r="F51" s="1">
        <f t="shared" si="1"/>
        <v>26095</v>
      </c>
      <c r="G51" s="1">
        <f t="shared" si="2"/>
        <v>3.5244549508206546E-4</v>
      </c>
      <c r="J51" s="1">
        <f t="shared" si="5"/>
        <v>3.5244549508206546E-4</v>
      </c>
      <c r="O51" s="1">
        <f t="shared" ca="1" si="3"/>
        <v>-2.1758023227112329E-3</v>
      </c>
      <c r="Q51" s="88">
        <f t="shared" si="4"/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 t="shared" si="0"/>
        <v>26325.99929456085</v>
      </c>
      <c r="F52" s="1">
        <f t="shared" si="1"/>
        <v>26326</v>
      </c>
      <c r="G52" s="1">
        <f t="shared" si="2"/>
        <v>-8.2338599895592779E-5</v>
      </c>
      <c r="H52" s="34"/>
      <c r="J52" s="1">
        <f t="shared" si="5"/>
        <v>-8.2338599895592779E-5</v>
      </c>
      <c r="O52" s="1">
        <f t="shared" ca="1" si="3"/>
        <v>-2.2050852237485191E-3</v>
      </c>
      <c r="Q52" s="88">
        <f t="shared" si="4"/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 t="shared" si="0"/>
        <v>28879.99125967078</v>
      </c>
      <c r="F53" s="1">
        <f t="shared" si="1"/>
        <v>28880</v>
      </c>
      <c r="G53" s="1">
        <f t="shared" ref="G53:G84" si="6">+C53-(C$7+F53*C$8)</f>
        <v>-1.0201680051977746E-3</v>
      </c>
      <c r="H53" s="34"/>
      <c r="J53" s="1">
        <f t="shared" si="5"/>
        <v>-1.0201680051977746E-3</v>
      </c>
      <c r="O53" s="1">
        <f t="shared" ca="1" si="3"/>
        <v>-2.5288450906282962E-3</v>
      </c>
      <c r="Q53" s="88">
        <f t="shared" si="4"/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 t="shared" si="0"/>
        <v>28905.996311018163</v>
      </c>
      <c r="F54" s="1">
        <f t="shared" si="1"/>
        <v>28906</v>
      </c>
      <c r="G54" s="1">
        <f t="shared" si="6"/>
        <v>-4.3057659786427394E-4</v>
      </c>
      <c r="H54" s="34"/>
      <c r="J54" s="1">
        <f t="shared" si="5"/>
        <v>-4.3057659786427394E-4</v>
      </c>
      <c r="O54" s="1">
        <f t="shared" ca="1" si="3"/>
        <v>-2.5321410015675581E-3</v>
      </c>
      <c r="Q54" s="88">
        <f t="shared" si="4"/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 t="shared" si="0"/>
        <v>29058.995423778386</v>
      </c>
      <c r="F55" s="1">
        <f t="shared" si="1"/>
        <v>29059</v>
      </c>
      <c r="G55" s="1">
        <f t="shared" si="6"/>
        <v>-5.3413490240927786E-4</v>
      </c>
      <c r="H55" s="34"/>
      <c r="J55" s="1">
        <f t="shared" si="5"/>
        <v>-5.3413490240927786E-4</v>
      </c>
      <c r="O55" s="1">
        <f t="shared" ca="1" si="3"/>
        <v>-2.5515361697870591E-3</v>
      </c>
      <c r="Q55" s="88">
        <f t="shared" si="4"/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 t="shared" si="0"/>
        <v>29187.995146088153</v>
      </c>
      <c r="F56" s="1">
        <f t="shared" si="1"/>
        <v>29188</v>
      </c>
      <c r="G56" s="1">
        <f t="shared" si="6"/>
        <v>-5.6654679792700335E-4</v>
      </c>
      <c r="H56" s="34"/>
      <c r="J56" s="1">
        <f t="shared" si="5"/>
        <v>-5.6654679792700335E-4</v>
      </c>
      <c r="O56" s="1">
        <f t="shared" ca="1" si="3"/>
        <v>-2.567888958678011E-3</v>
      </c>
      <c r="Q56" s="88">
        <f t="shared" si="4"/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 t="shared" si="0"/>
        <v>29204.995713870136</v>
      </c>
      <c r="F57" s="1">
        <f t="shared" si="1"/>
        <v>29205</v>
      </c>
      <c r="G57" s="1">
        <f t="shared" si="6"/>
        <v>-5.0027549877995625E-4</v>
      </c>
      <c r="H57" s="34"/>
      <c r="J57" s="1">
        <f t="shared" si="5"/>
        <v>-5.0027549877995625E-4</v>
      </c>
      <c r="O57" s="1">
        <f t="shared" ca="1" si="3"/>
        <v>-2.5700439773690665E-3</v>
      </c>
      <c r="Q57" s="88">
        <f t="shared" si="4"/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 t="shared" si="0"/>
        <v>29290.498897061727</v>
      </c>
      <c r="F58" s="1">
        <f t="shared" si="1"/>
        <v>29290.5</v>
      </c>
      <c r="G58" s="1">
        <f t="shared" si="6"/>
        <v>-1.2873455125372857E-4</v>
      </c>
      <c r="J58" s="1">
        <f t="shared" si="5"/>
        <v>-1.2873455125372857E-4</v>
      </c>
      <c r="O58" s="1">
        <f t="shared" ca="1" si="3"/>
        <v>-2.580882453727023E-3</v>
      </c>
      <c r="Q58" s="88">
        <f t="shared" si="4"/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 t="shared" si="0"/>
        <v>29632.495351503898</v>
      </c>
      <c r="F59" s="1">
        <f t="shared" si="1"/>
        <v>29632.5</v>
      </c>
      <c r="G59" s="1">
        <f t="shared" si="6"/>
        <v>-5.4257074953056872E-4</v>
      </c>
      <c r="H59" s="34"/>
      <c r="J59" s="1">
        <f t="shared" si="5"/>
        <v>-5.4257074953056872E-4</v>
      </c>
      <c r="O59" s="1">
        <f t="shared" ca="1" si="3"/>
        <v>-2.6242363591588492E-3</v>
      </c>
      <c r="Q59" s="88">
        <f t="shared" si="4"/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 t="shared" si="0"/>
        <v>31382.496598723399</v>
      </c>
      <c r="F60" s="1">
        <f t="shared" si="1"/>
        <v>31382.5</v>
      </c>
      <c r="G60" s="1">
        <f t="shared" si="6"/>
        <v>-3.9699574699625373E-4</v>
      </c>
      <c r="J60" s="1">
        <f t="shared" si="5"/>
        <v>-3.9699574699625373E-4</v>
      </c>
      <c r="O60" s="1">
        <f t="shared" ca="1" si="3"/>
        <v>-2.8460765185322288E-3</v>
      </c>
      <c r="Q60" s="88">
        <f t="shared" si="4"/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 t="shared" si="0"/>
        <v>31382.990945727874</v>
      </c>
      <c r="F61" s="1">
        <f t="shared" si="1"/>
        <v>31383</v>
      </c>
      <c r="G61" s="1">
        <f t="shared" si="6"/>
        <v>-1.056811299349647E-3</v>
      </c>
      <c r="J61" s="1">
        <f t="shared" si="5"/>
        <v>-1.056811299349647E-3</v>
      </c>
      <c r="O61" s="1">
        <f t="shared" ca="1" si="3"/>
        <v>-2.8461399014349069E-3</v>
      </c>
      <c r="Q61" s="88">
        <f t="shared" si="4"/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 t="shared" si="0"/>
        <v>31442.491647833864</v>
      </c>
      <c r="F62" s="1">
        <f t="shared" si="1"/>
        <v>31442.5</v>
      </c>
      <c r="G62" s="1">
        <f t="shared" si="6"/>
        <v>-9.7486175218364224E-4</v>
      </c>
      <c r="J62" s="1">
        <f t="shared" si="5"/>
        <v>-9.7486175218364224E-4</v>
      </c>
      <c r="O62" s="1">
        <f t="shared" ca="1" si="3"/>
        <v>-2.8536824668536015E-3</v>
      </c>
      <c r="Q62" s="88">
        <f t="shared" si="4"/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 t="shared" si="0"/>
        <v>31442.991992115727</v>
      </c>
      <c r="F63" s="1">
        <f t="shared" si="1"/>
        <v>31443</v>
      </c>
      <c r="G63" s="1">
        <f t="shared" si="6"/>
        <v>-9.3467730039265007E-4</v>
      </c>
      <c r="J63" s="1">
        <f t="shared" si="5"/>
        <v>-9.3467730039265007E-4</v>
      </c>
      <c r="O63" s="1">
        <f t="shared" ca="1" si="3"/>
        <v>-2.8537458497562796E-3</v>
      </c>
      <c r="Q63" s="88">
        <f t="shared" si="4"/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 t="shared" si="0"/>
        <v>31673.490493065798</v>
      </c>
      <c r="F64" s="1">
        <f t="shared" si="1"/>
        <v>31673.5</v>
      </c>
      <c r="G64" s="1">
        <f t="shared" si="6"/>
        <v>-1.1096458547399379E-3</v>
      </c>
      <c r="J64" s="1">
        <f t="shared" si="5"/>
        <v>-1.1096458547399379E-3</v>
      </c>
      <c r="O64" s="1">
        <f t="shared" ca="1" si="3"/>
        <v>-2.8829653678908874E-3</v>
      </c>
      <c r="Q64" s="88">
        <f t="shared" si="4"/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 t="shared" si="0"/>
        <v>31673.991694101605</v>
      </c>
      <c r="F65" s="1">
        <f t="shared" si="1"/>
        <v>31674</v>
      </c>
      <c r="G65" s="1">
        <f t="shared" si="6"/>
        <v>-9.6946139819920063E-4</v>
      </c>
      <c r="J65" s="1">
        <f t="shared" si="5"/>
        <v>-9.6946139819920063E-4</v>
      </c>
      <c r="O65" s="1">
        <f t="shared" ca="1" si="3"/>
        <v>-2.8830287507935655E-3</v>
      </c>
      <c r="Q65" s="88">
        <f t="shared" si="4"/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 t="shared" si="0"/>
        <v>32263.989275065462</v>
      </c>
      <c r="F66" s="1">
        <f t="shared" si="1"/>
        <v>32264</v>
      </c>
      <c r="G66" s="1">
        <f t="shared" si="6"/>
        <v>-1.2518104049377143E-3</v>
      </c>
      <c r="J66" s="1">
        <f t="shared" si="5"/>
        <v>-1.2518104049377143E-3</v>
      </c>
      <c r="O66" s="1">
        <f t="shared" ca="1" si="3"/>
        <v>-2.9578205759537334E-3</v>
      </c>
      <c r="Q66" s="88">
        <f t="shared" si="4"/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 t="shared" si="0"/>
        <v>32263.989275065462</v>
      </c>
      <c r="F67" s="1">
        <f t="shared" si="1"/>
        <v>32264</v>
      </c>
      <c r="G67" s="1">
        <f t="shared" si="6"/>
        <v>-1.2518104049377143E-3</v>
      </c>
      <c r="H67" s="34"/>
      <c r="J67" s="1">
        <f t="shared" si="5"/>
        <v>-1.2518104049377143E-3</v>
      </c>
      <c r="O67" s="1">
        <f t="shared" ca="1" si="3"/>
        <v>-2.9578205759537334E-3</v>
      </c>
      <c r="Q67" s="88">
        <f t="shared" si="4"/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 t="shared" si="0"/>
        <v>32391.990879073292</v>
      </c>
      <c r="F68" s="1">
        <f t="shared" si="1"/>
        <v>32392</v>
      </c>
      <c r="G68" s="1">
        <f t="shared" si="6"/>
        <v>-1.0645911970641464E-3</v>
      </c>
      <c r="J68" s="1">
        <f t="shared" si="5"/>
        <v>-1.0645911970641464E-3</v>
      </c>
      <c r="O68" s="1">
        <f t="shared" ca="1" si="3"/>
        <v>-2.9740465990393296E-3</v>
      </c>
      <c r="Q68" s="88">
        <f t="shared" si="4"/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 t="shared" si="0"/>
        <v>32451.992782215028</v>
      </c>
      <c r="F69" s="1">
        <f t="shared" si="1"/>
        <v>32452</v>
      </c>
      <c r="G69" s="1">
        <f t="shared" si="6"/>
        <v>-8.4245720063336194E-4</v>
      </c>
      <c r="J69" s="1">
        <f t="shared" si="5"/>
        <v>-8.4245720063336194E-4</v>
      </c>
      <c r="O69" s="1">
        <f t="shared" ca="1" si="3"/>
        <v>-2.9816525473607023E-3</v>
      </c>
      <c r="Q69" s="88">
        <f t="shared" si="4"/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 t="shared" si="0"/>
        <v>34681.987835720654</v>
      </c>
      <c r="F70" s="1">
        <f t="shared" si="1"/>
        <v>34682</v>
      </c>
      <c r="G70" s="1">
        <f t="shared" si="6"/>
        <v>-1.4198101998772472E-3</v>
      </c>
      <c r="H70" s="32"/>
      <c r="J70" s="1">
        <f t="shared" si="5"/>
        <v>-1.4198101998772472E-3</v>
      </c>
      <c r="O70" s="1">
        <f t="shared" ca="1" si="3"/>
        <v>-3.2643402933050653E-3</v>
      </c>
      <c r="Q70" s="88">
        <f t="shared" si="4"/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 t="shared" si="0"/>
        <v>34741.986311846726</v>
      </c>
      <c r="F71" s="1">
        <f t="shared" si="1"/>
        <v>34742</v>
      </c>
      <c r="G71" s="1">
        <f t="shared" si="6"/>
        <v>-1.5976762006175704E-3</v>
      </c>
      <c r="H71" s="32"/>
      <c r="J71" s="1">
        <f t="shared" si="5"/>
        <v>-1.5976762006175704E-3</v>
      </c>
      <c r="O71" s="1">
        <f t="shared" ca="1" si="3"/>
        <v>-3.271946241626438E-3</v>
      </c>
      <c r="Q71" s="88">
        <f t="shared" si="4"/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 t="shared" si="0"/>
        <v>34937.985046458925</v>
      </c>
      <c r="F72" s="1">
        <f t="shared" si="1"/>
        <v>34938</v>
      </c>
      <c r="G72" s="1">
        <f t="shared" si="6"/>
        <v>-1.7453717955504544E-3</v>
      </c>
      <c r="H72" s="32"/>
      <c r="J72" s="1">
        <f t="shared" si="5"/>
        <v>-1.7453717955504544E-3</v>
      </c>
      <c r="O72" s="1">
        <f t="shared" ca="1" si="3"/>
        <v>-3.2967923394762568E-3</v>
      </c>
      <c r="Q72" s="88">
        <f t="shared" si="4"/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 t="shared" si="0"/>
        <v>34954.984757486964</v>
      </c>
      <c r="F73" s="1">
        <f t="shared" si="1"/>
        <v>34955</v>
      </c>
      <c r="G73" s="1">
        <f t="shared" si="6"/>
        <v>-1.7791005011531524E-3</v>
      </c>
      <c r="I73" s="1">
        <f t="shared" ref="I73:I118" si="7">+G73</f>
        <v>-1.7791005011531524E-3</v>
      </c>
      <c r="O73" s="1">
        <f t="shared" ca="1" si="3"/>
        <v>-3.2989473581673126E-3</v>
      </c>
      <c r="Q73" s="88">
        <f t="shared" si="4"/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 t="shared" si="0"/>
        <v>34955.987159558455</v>
      </c>
      <c r="F74" s="1">
        <f t="shared" si="1"/>
        <v>34956</v>
      </c>
      <c r="G74" s="1">
        <f t="shared" si="6"/>
        <v>-1.4987316026235931E-3</v>
      </c>
      <c r="I74" s="1">
        <f t="shared" si="7"/>
        <v>-1.4987316026235931E-3</v>
      </c>
      <c r="O74" s="1">
        <f t="shared" ca="1" si="3"/>
        <v>-3.2990741239726689E-3</v>
      </c>
      <c r="Q74" s="88">
        <f t="shared" si="4"/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 t="shared" si="0"/>
        <v>34962.986838980869</v>
      </c>
      <c r="F75" s="1">
        <f t="shared" si="1"/>
        <v>34963</v>
      </c>
      <c r="G75" s="1">
        <f t="shared" si="6"/>
        <v>-1.5361492987722158E-3</v>
      </c>
      <c r="I75" s="1">
        <f t="shared" si="7"/>
        <v>-1.5361492987722158E-3</v>
      </c>
      <c r="O75" s="1">
        <f t="shared" ca="1" si="3"/>
        <v>-3.2999614846101625E-3</v>
      </c>
      <c r="Q75" s="88">
        <f t="shared" si="4"/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 t="shared" si="0"/>
        <v>34963.972105974215</v>
      </c>
      <c r="F76" s="1">
        <f t="shared" si="1"/>
        <v>34964</v>
      </c>
      <c r="G76" s="1">
        <f t="shared" si="6"/>
        <v>-3.2557804006501101E-3</v>
      </c>
      <c r="I76" s="1">
        <f t="shared" si="7"/>
        <v>-3.2557804006501101E-3</v>
      </c>
      <c r="O76" s="1">
        <f t="shared" ca="1" si="3"/>
        <v>-3.3000882504155187E-3</v>
      </c>
      <c r="Q76" s="88">
        <f t="shared" si="4"/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 t="shared" si="0"/>
        <v>34971.999890085317</v>
      </c>
      <c r="F77" s="1">
        <f t="shared" si="1"/>
        <v>34972</v>
      </c>
      <c r="G77" s="1">
        <f t="shared" si="6"/>
        <v>-1.282920129597187E-5</v>
      </c>
      <c r="I77" s="1">
        <f t="shared" si="7"/>
        <v>-1.282920129597187E-5</v>
      </c>
      <c r="O77" s="1">
        <f t="shared" ca="1" si="3"/>
        <v>-3.3011023768583685E-3</v>
      </c>
      <c r="Q77" s="88">
        <f t="shared" si="4"/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 t="shared" si="0"/>
        <v>35013.980831541543</v>
      </c>
      <c r="F78" s="1">
        <f t="shared" si="1"/>
        <v>35014</v>
      </c>
      <c r="G78" s="1">
        <f t="shared" si="6"/>
        <v>-2.237335400423035E-3</v>
      </c>
      <c r="I78" s="1">
        <f t="shared" si="7"/>
        <v>-2.237335400423035E-3</v>
      </c>
      <c r="O78" s="1">
        <f t="shared" ca="1" si="3"/>
        <v>-3.3064265406833292E-3</v>
      </c>
      <c r="Q78" s="88">
        <f t="shared" si="4"/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 t="shared" si="0"/>
        <v>35014.983233613035</v>
      </c>
      <c r="F79" s="1">
        <f t="shared" si="1"/>
        <v>35015</v>
      </c>
      <c r="G79" s="1">
        <f t="shared" si="6"/>
        <v>-1.9569665018934757E-3</v>
      </c>
      <c r="I79" s="1">
        <f t="shared" si="7"/>
        <v>-1.9569665018934757E-3</v>
      </c>
      <c r="O79" s="1">
        <f t="shared" ca="1" si="3"/>
        <v>-3.3065533064886854E-3</v>
      </c>
      <c r="Q79" s="88">
        <f t="shared" si="4"/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 t="shared" si="0"/>
        <v>35031.989798672344</v>
      </c>
      <c r="F80" s="1">
        <f t="shared" si="1"/>
        <v>35032</v>
      </c>
      <c r="G80" s="1">
        <f t="shared" si="6"/>
        <v>-1.1906951986020431E-3</v>
      </c>
      <c r="I80" s="1">
        <f t="shared" si="7"/>
        <v>-1.1906951986020431E-3</v>
      </c>
      <c r="O80" s="1">
        <f t="shared" ca="1" si="3"/>
        <v>-3.3087083251797413E-3</v>
      </c>
      <c r="Q80" s="88">
        <f t="shared" si="4"/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 t="shared" si="0"/>
        <v>35090.985872726917</v>
      </c>
      <c r="F81" s="1">
        <f t="shared" si="1"/>
        <v>35091</v>
      </c>
      <c r="G81" s="1">
        <f t="shared" si="6"/>
        <v>-1.6489301051478833E-3</v>
      </c>
      <c r="I81" s="1">
        <f t="shared" si="7"/>
        <v>-1.6489301051478833E-3</v>
      </c>
      <c r="O81" s="1">
        <f t="shared" ca="1" si="3"/>
        <v>-3.3161875076957578E-3</v>
      </c>
      <c r="Q81" s="88">
        <f t="shared" si="4"/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 t="shared" si="0"/>
        <v>35210.974257440073</v>
      </c>
      <c r="F82" s="1">
        <f t="shared" si="1"/>
        <v>35211</v>
      </c>
      <c r="G82" s="1">
        <f t="shared" si="6"/>
        <v>-3.0046620959183201E-3</v>
      </c>
      <c r="H82" s="34"/>
      <c r="I82" s="1">
        <f t="shared" si="7"/>
        <v>-3.0046620959183201E-3</v>
      </c>
      <c r="O82" s="1">
        <f t="shared" ca="1" si="3"/>
        <v>-3.3313994043385042E-3</v>
      </c>
      <c r="Q82" s="88">
        <f t="shared" si="4"/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 t="shared" si="0"/>
        <v>35210.982824979117</v>
      </c>
      <c r="F83" s="1">
        <f t="shared" si="1"/>
        <v>35211</v>
      </c>
      <c r="G83" s="1">
        <f t="shared" si="6"/>
        <v>-2.0046620993525721E-3</v>
      </c>
      <c r="I83" s="1">
        <f t="shared" si="7"/>
        <v>-2.0046620993525721E-3</v>
      </c>
      <c r="O83" s="1">
        <f t="shared" ca="1" si="3"/>
        <v>-3.3313994043385042E-3</v>
      </c>
      <c r="Q83" s="88">
        <f t="shared" si="4"/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 t="shared" si="0"/>
        <v>35211.985227050609</v>
      </c>
      <c r="F84" s="1">
        <f t="shared" si="1"/>
        <v>35212</v>
      </c>
      <c r="G84" s="1">
        <f t="shared" si="6"/>
        <v>-1.7242932008230127E-3</v>
      </c>
      <c r="I84" s="1">
        <f t="shared" si="7"/>
        <v>-1.7242932008230127E-3</v>
      </c>
      <c r="O84" s="1">
        <f t="shared" ca="1" si="3"/>
        <v>-3.3315261701438604E-3</v>
      </c>
      <c r="Q84" s="88">
        <f t="shared" si="4"/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 t="shared" ref="E85:E148" si="8">+(C85-C$7)/C$8</f>
        <v>35219.987308544522</v>
      </c>
      <c r="F85" s="1">
        <f t="shared" ref="F85:F148" si="9">ROUND(2*E85,0)/2</f>
        <v>35220</v>
      </c>
      <c r="G85" s="1">
        <f t="shared" ref="G85:G116" si="10">+C85-(C$7+F85*C$8)</f>
        <v>-1.4813419984420761E-3</v>
      </c>
      <c r="I85" s="1">
        <f t="shared" si="7"/>
        <v>-1.4813419984420761E-3</v>
      </c>
      <c r="O85" s="1">
        <f t="shared" ref="O85:O148" ca="1" si="11">+C$11+C$12*F85</f>
        <v>-3.3325402965867102E-3</v>
      </c>
      <c r="Q85" s="88">
        <f t="shared" ref="Q85:Q148" si="12"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 t="shared" si="8"/>
        <v>35227.980822499383</v>
      </c>
      <c r="F86" s="1">
        <f t="shared" si="9"/>
        <v>35228</v>
      </c>
      <c r="G86" s="1">
        <f t="shared" si="10"/>
        <v>-2.2383907999028452E-3</v>
      </c>
      <c r="I86" s="1">
        <f t="shared" si="7"/>
        <v>-2.2383907999028452E-3</v>
      </c>
      <c r="O86" s="1">
        <f t="shared" ca="1" si="11"/>
        <v>-3.3335544230295592E-3</v>
      </c>
      <c r="Q86" s="88">
        <f t="shared" si="12"/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 t="shared" si="8"/>
        <v>35228.983224570875</v>
      </c>
      <c r="F87" s="1">
        <f t="shared" si="9"/>
        <v>35229</v>
      </c>
      <c r="G87" s="1">
        <f t="shared" si="10"/>
        <v>-1.9580219013732858E-3</v>
      </c>
      <c r="I87" s="1">
        <f t="shared" si="7"/>
        <v>-1.9580219013732858E-3</v>
      </c>
      <c r="O87" s="1">
        <f t="shared" ca="1" si="11"/>
        <v>-3.3336811888349154E-3</v>
      </c>
      <c r="Q87" s="88">
        <f t="shared" si="12"/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 t="shared" si="8"/>
        <v>35236.968170986635</v>
      </c>
      <c r="F88" s="1">
        <f t="shared" si="9"/>
        <v>35237</v>
      </c>
      <c r="G88" s="1">
        <f t="shared" si="10"/>
        <v>-3.7150706993998028E-3</v>
      </c>
      <c r="I88" s="1">
        <f t="shared" si="7"/>
        <v>-3.7150706993998028E-3</v>
      </c>
      <c r="O88" s="1">
        <f t="shared" ca="1" si="11"/>
        <v>-3.3346953152777652E-3</v>
      </c>
      <c r="Q88" s="88">
        <f t="shared" si="12"/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 t="shared" si="8"/>
        <v>35313.981779711117</v>
      </c>
      <c r="F89" s="1">
        <f t="shared" si="9"/>
        <v>35314</v>
      </c>
      <c r="G89" s="1">
        <f t="shared" si="10"/>
        <v>-2.1266653930069879E-3</v>
      </c>
      <c r="I89" s="1">
        <f t="shared" si="7"/>
        <v>-2.1266653930069879E-3</v>
      </c>
      <c r="O89" s="1">
        <f t="shared" ca="1" si="11"/>
        <v>-3.3444562822901938E-3</v>
      </c>
      <c r="Q89" s="88">
        <f t="shared" si="12"/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 t="shared" si="8"/>
        <v>35373.980255837188</v>
      </c>
      <c r="F90" s="1">
        <f t="shared" si="9"/>
        <v>35374</v>
      </c>
      <c r="G90" s="1">
        <f t="shared" si="10"/>
        <v>-2.3045314010232687E-3</v>
      </c>
      <c r="I90" s="1">
        <f t="shared" si="7"/>
        <v>-2.3045314010232687E-3</v>
      </c>
      <c r="O90" s="1">
        <f t="shared" ca="1" si="11"/>
        <v>-3.3520622306115674E-3</v>
      </c>
      <c r="Q90" s="88">
        <f t="shared" si="12"/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 t="shared" si="8"/>
        <v>35382.976171863542</v>
      </c>
      <c r="F91" s="1">
        <f t="shared" si="9"/>
        <v>35383</v>
      </c>
      <c r="G91" s="1">
        <f t="shared" si="10"/>
        <v>-2.7812112966785207E-3</v>
      </c>
      <c r="I91" s="1">
        <f t="shared" si="7"/>
        <v>-2.7812112966785207E-3</v>
      </c>
      <c r="O91" s="1">
        <f t="shared" ca="1" si="11"/>
        <v>-3.3532031228597735E-3</v>
      </c>
      <c r="Q91" s="88">
        <f t="shared" si="12"/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 t="shared" si="8"/>
        <v>35390.986820896498</v>
      </c>
      <c r="F92" s="1">
        <f t="shared" si="9"/>
        <v>35391</v>
      </c>
      <c r="G92" s="1">
        <f t="shared" si="10"/>
        <v>-1.5382600977318361E-3</v>
      </c>
      <c r="I92" s="1">
        <f t="shared" si="7"/>
        <v>-1.5382600977318361E-3</v>
      </c>
      <c r="O92" s="1">
        <f t="shared" ca="1" si="11"/>
        <v>-3.3542172493026233E-3</v>
      </c>
      <c r="Q92" s="88">
        <f t="shared" si="12"/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 t="shared" si="8"/>
        <v>35425.976650469413</v>
      </c>
      <c r="F93" s="1">
        <f t="shared" si="9"/>
        <v>35426</v>
      </c>
      <c r="G93" s="1">
        <f t="shared" si="10"/>
        <v>-2.7253485968685709E-3</v>
      </c>
      <c r="I93" s="1">
        <f t="shared" si="7"/>
        <v>-2.7253485968685709E-3</v>
      </c>
      <c r="O93" s="1">
        <f t="shared" ca="1" si="11"/>
        <v>-3.3586540524900904E-3</v>
      </c>
      <c r="Q93" s="88">
        <f t="shared" si="12"/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 t="shared" si="8"/>
        <v>35433.97873196326</v>
      </c>
      <c r="F94" s="1">
        <f t="shared" si="9"/>
        <v>35434</v>
      </c>
      <c r="G94" s="1">
        <f t="shared" si="10"/>
        <v>-2.4823974017635919E-3</v>
      </c>
      <c r="I94" s="1">
        <f t="shared" si="7"/>
        <v>-2.4823974017635919E-3</v>
      </c>
      <c r="O94" s="1">
        <f t="shared" ca="1" si="11"/>
        <v>-3.3596681789329402E-3</v>
      </c>
      <c r="Q94" s="88">
        <f t="shared" si="12"/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 t="shared" si="8"/>
        <v>35536.994821773405</v>
      </c>
      <c r="F95" s="1">
        <f t="shared" si="9"/>
        <v>35537</v>
      </c>
      <c r="G95" s="1">
        <f t="shared" si="10"/>
        <v>-6.0440069501055405E-4</v>
      </c>
      <c r="I95" s="1">
        <f t="shared" si="7"/>
        <v>-6.0440069501055405E-4</v>
      </c>
      <c r="O95" s="1">
        <f t="shared" ca="1" si="11"/>
        <v>-3.3727250568846307E-3</v>
      </c>
      <c r="Q95" s="88">
        <f t="shared" si="12"/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 t="shared" si="8"/>
        <v>35690.987769066014</v>
      </c>
      <c r="F96" s="1">
        <f t="shared" si="9"/>
        <v>35691</v>
      </c>
      <c r="G96" s="1">
        <f t="shared" si="10"/>
        <v>-1.4275901048677042E-3</v>
      </c>
      <c r="I96" s="1">
        <f t="shared" si="7"/>
        <v>-1.4275901048677042E-3</v>
      </c>
      <c r="O96" s="1">
        <f t="shared" ca="1" si="11"/>
        <v>-3.3922469909094879E-3</v>
      </c>
      <c r="Q96" s="88">
        <f t="shared" si="12"/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 t="shared" si="8"/>
        <v>36943.981790908867</v>
      </c>
      <c r="F97" s="1">
        <f t="shared" si="9"/>
        <v>36944</v>
      </c>
      <c r="G97" s="1">
        <f t="shared" si="10"/>
        <v>-2.1253583981888369E-3</v>
      </c>
      <c r="I97" s="1">
        <f t="shared" si="7"/>
        <v>-2.1253583981888369E-3</v>
      </c>
      <c r="O97" s="1">
        <f t="shared" ca="1" si="11"/>
        <v>-3.5510845450208274E-3</v>
      </c>
      <c r="Q97" s="88">
        <f t="shared" si="12"/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 t="shared" si="8"/>
        <v>37209.995311577019</v>
      </c>
      <c r="F98" s="1">
        <f t="shared" si="9"/>
        <v>37210</v>
      </c>
      <c r="G98" s="1">
        <f t="shared" si="10"/>
        <v>-5.472310003824532E-4</v>
      </c>
      <c r="I98" s="1">
        <f t="shared" si="7"/>
        <v>-5.472310003824532E-4</v>
      </c>
      <c r="O98" s="1">
        <f t="shared" ca="1" si="11"/>
        <v>-3.5848042492455812E-3</v>
      </c>
      <c r="Q98" s="88">
        <f t="shared" si="12"/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 t="shared" si="8"/>
        <v>37260.989304137693</v>
      </c>
      <c r="F99" s="1">
        <f t="shared" si="9"/>
        <v>37261</v>
      </c>
      <c r="G99" s="1">
        <f t="shared" si="10"/>
        <v>-1.2484171020332724E-3</v>
      </c>
      <c r="I99" s="1">
        <f t="shared" si="7"/>
        <v>-1.2484171020332724E-3</v>
      </c>
      <c r="O99" s="1">
        <f t="shared" ca="1" si="11"/>
        <v>-3.5912693053187479E-3</v>
      </c>
      <c r="Q99" s="88">
        <f t="shared" si="12"/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 t="shared" si="8"/>
        <v>37380.986256389893</v>
      </c>
      <c r="F100" s="1">
        <f t="shared" si="9"/>
        <v>37381</v>
      </c>
      <c r="G100" s="1">
        <f t="shared" si="10"/>
        <v>-1.6041491035139188E-3</v>
      </c>
      <c r="I100" s="1">
        <f t="shared" si="7"/>
        <v>-1.6041491035139188E-3</v>
      </c>
      <c r="O100" s="1">
        <f t="shared" ca="1" si="11"/>
        <v>-3.6064812019614943E-3</v>
      </c>
      <c r="Q100" s="88">
        <f t="shared" si="12"/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 t="shared" si="8"/>
        <v>37466.987213601627</v>
      </c>
      <c r="F101" s="1">
        <f t="shared" si="9"/>
        <v>37467</v>
      </c>
      <c r="G101" s="1">
        <f t="shared" si="10"/>
        <v>-1.4924237038940191E-3</v>
      </c>
      <c r="I101" s="1">
        <f t="shared" si="7"/>
        <v>-1.4924237038940191E-3</v>
      </c>
      <c r="O101" s="1">
        <f t="shared" ca="1" si="11"/>
        <v>-3.617383061222129E-3</v>
      </c>
      <c r="Q101" s="88">
        <f t="shared" si="12"/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 t="shared" si="8"/>
        <v>37534.97920368256</v>
      </c>
      <c r="F102" s="1">
        <f t="shared" si="9"/>
        <v>37535</v>
      </c>
      <c r="G102" s="1">
        <f t="shared" si="10"/>
        <v>-2.4273384988191538E-3</v>
      </c>
      <c r="I102" s="1">
        <f t="shared" si="7"/>
        <v>-2.4273384988191538E-3</v>
      </c>
      <c r="O102" s="1">
        <f t="shared" ca="1" si="11"/>
        <v>-3.6260031359863516E-3</v>
      </c>
      <c r="Q102" s="88">
        <f t="shared" si="12"/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 t="shared" si="8"/>
        <v>37602.988328841639</v>
      </c>
      <c r="F103" s="1">
        <f t="shared" si="9"/>
        <v>37603</v>
      </c>
      <c r="G103" s="1">
        <f t="shared" si="10"/>
        <v>-1.3622533006127924E-3</v>
      </c>
      <c r="I103" s="1">
        <f t="shared" si="7"/>
        <v>-1.3622533006127924E-3</v>
      </c>
      <c r="O103" s="1">
        <f t="shared" ca="1" si="11"/>
        <v>-3.6346232107505741E-3</v>
      </c>
      <c r="Q103" s="88">
        <f t="shared" si="12"/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 t="shared" si="8"/>
        <v>37603.973595834985</v>
      </c>
      <c r="F104" s="1">
        <f t="shared" si="9"/>
        <v>37604</v>
      </c>
      <c r="G104" s="1">
        <f t="shared" si="10"/>
        <v>-3.0818844024906866E-3</v>
      </c>
      <c r="I104" s="1">
        <f t="shared" si="7"/>
        <v>-3.0818844024906866E-3</v>
      </c>
      <c r="O104" s="1">
        <f t="shared" ca="1" si="11"/>
        <v>-3.6347499765559304E-3</v>
      </c>
      <c r="Q104" s="88">
        <f t="shared" si="12"/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 t="shared" si="8"/>
        <v>37645.9802399084</v>
      </c>
      <c r="F105" s="1">
        <f t="shared" si="9"/>
        <v>37646</v>
      </c>
      <c r="G105" s="1">
        <f t="shared" si="10"/>
        <v>-2.3063906046445481E-3</v>
      </c>
      <c r="I105" s="1">
        <f t="shared" si="7"/>
        <v>-2.3063906046445481E-3</v>
      </c>
      <c r="O105" s="1">
        <f t="shared" ca="1" si="11"/>
        <v>-3.640074140380891E-3</v>
      </c>
      <c r="Q105" s="88">
        <f t="shared" si="12"/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 t="shared" si="8"/>
        <v>37687.995451520925</v>
      </c>
      <c r="F106" s="1">
        <f t="shared" si="9"/>
        <v>37688</v>
      </c>
      <c r="G106" s="1">
        <f t="shared" si="10"/>
        <v>-5.3089679568074644E-4</v>
      </c>
      <c r="I106" s="1">
        <f t="shared" si="7"/>
        <v>-5.3089679568074644E-4</v>
      </c>
      <c r="O106" s="1">
        <f t="shared" ca="1" si="11"/>
        <v>-3.6453983042058526E-3</v>
      </c>
      <c r="Q106" s="88">
        <f t="shared" si="12"/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 t="shared" si="8"/>
        <v>37765.968624621564</v>
      </c>
      <c r="F107" s="1">
        <f t="shared" si="9"/>
        <v>37766</v>
      </c>
      <c r="G107" s="1">
        <f t="shared" si="10"/>
        <v>-3.662122595414985E-3</v>
      </c>
      <c r="I107" s="1">
        <f t="shared" si="7"/>
        <v>-3.662122595414985E-3</v>
      </c>
      <c r="O107" s="1">
        <f t="shared" ca="1" si="11"/>
        <v>-3.6552860370236374E-3</v>
      </c>
      <c r="Q107" s="88">
        <f t="shared" si="12"/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 t="shared" si="8"/>
        <v>37781.981355148419</v>
      </c>
      <c r="F108" s="1">
        <f t="shared" si="9"/>
        <v>37782</v>
      </c>
      <c r="G108" s="1">
        <f t="shared" si="10"/>
        <v>-2.1762202013633214E-3</v>
      </c>
      <c r="I108" s="1">
        <f t="shared" si="7"/>
        <v>-2.1762202013633214E-3</v>
      </c>
      <c r="O108" s="1">
        <f t="shared" ca="1" si="11"/>
        <v>-3.657314289909337E-3</v>
      </c>
      <c r="Q108" s="88">
        <f t="shared" si="12"/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 t="shared" si="8"/>
        <v>37783.000892298063</v>
      </c>
      <c r="F109" s="1">
        <f t="shared" si="9"/>
        <v>37783</v>
      </c>
      <c r="G109" s="1">
        <f t="shared" si="10"/>
        <v>1.0414869757369161E-4</v>
      </c>
      <c r="I109" s="1">
        <f t="shared" si="7"/>
        <v>1.0414869757369161E-4</v>
      </c>
      <c r="O109" s="1">
        <f t="shared" ca="1" si="11"/>
        <v>-3.6574410557146933E-3</v>
      </c>
      <c r="Q109" s="88">
        <f t="shared" si="12"/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 t="shared" si="8"/>
        <v>37783.986159291402</v>
      </c>
      <c r="F110" s="1">
        <f t="shared" si="9"/>
        <v>37784</v>
      </c>
      <c r="G110" s="1">
        <f t="shared" si="10"/>
        <v>-1.6154824043042026E-3</v>
      </c>
      <c r="I110" s="1">
        <f t="shared" si="7"/>
        <v>-1.6154824043042026E-3</v>
      </c>
      <c r="O110" s="1">
        <f t="shared" ca="1" si="11"/>
        <v>-3.6575678215200495E-3</v>
      </c>
      <c r="Q110" s="88">
        <f t="shared" si="12"/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 t="shared" si="8"/>
        <v>37799.99032227922</v>
      </c>
      <c r="F111" s="1">
        <f t="shared" si="9"/>
        <v>37800</v>
      </c>
      <c r="G111" s="1">
        <f t="shared" si="10"/>
        <v>-1.1295799995423295E-3</v>
      </c>
      <c r="I111" s="1">
        <f t="shared" si="7"/>
        <v>-1.1295799995423295E-3</v>
      </c>
      <c r="O111" s="1">
        <f t="shared" ca="1" si="11"/>
        <v>-3.6595960744057491E-3</v>
      </c>
      <c r="Q111" s="88">
        <f t="shared" si="12"/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 t="shared" si="8"/>
        <v>37826.001370903927</v>
      </c>
      <c r="F112" s="1">
        <f t="shared" si="9"/>
        <v>37826</v>
      </c>
      <c r="G112" s="1">
        <f t="shared" si="10"/>
        <v>1.6001139738364145E-4</v>
      </c>
      <c r="I112" s="1">
        <f t="shared" si="7"/>
        <v>1.6001139738364145E-4</v>
      </c>
      <c r="O112" s="1">
        <f t="shared" ca="1" si="11"/>
        <v>-3.6628919853450102E-3</v>
      </c>
      <c r="Q112" s="88">
        <f t="shared" si="12"/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 t="shared" si="8"/>
        <v>37826.978070358229</v>
      </c>
      <c r="F113" s="1">
        <f t="shared" si="9"/>
        <v>37827</v>
      </c>
      <c r="G113" s="1">
        <f t="shared" si="10"/>
        <v>-2.5596197010600008E-3</v>
      </c>
      <c r="I113" s="1">
        <f t="shared" si="7"/>
        <v>-2.5596197010600008E-3</v>
      </c>
      <c r="O113" s="1">
        <f t="shared" ca="1" si="11"/>
        <v>-3.6630187511503664E-3</v>
      </c>
      <c r="Q113" s="88">
        <f t="shared" si="12"/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 t="shared" si="8"/>
        <v>37842.999368424127</v>
      </c>
      <c r="F114" s="1">
        <f t="shared" si="9"/>
        <v>37843</v>
      </c>
      <c r="G114" s="1">
        <f t="shared" si="10"/>
        <v>-7.3717303166631609E-5</v>
      </c>
      <c r="I114" s="1">
        <f t="shared" si="7"/>
        <v>-7.3717303166631609E-5</v>
      </c>
      <c r="O114" s="1">
        <f t="shared" ca="1" si="11"/>
        <v>-3.665047004036066E-3</v>
      </c>
      <c r="Q114" s="88">
        <f t="shared" si="12"/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 t="shared" si="8"/>
        <v>37843.984635417539</v>
      </c>
      <c r="F115" s="1">
        <f t="shared" si="9"/>
        <v>37844</v>
      </c>
      <c r="G115" s="1">
        <f t="shared" si="10"/>
        <v>-1.7933483977685682E-3</v>
      </c>
      <c r="I115" s="1">
        <f t="shared" si="7"/>
        <v>-1.7933483977685682E-3</v>
      </c>
      <c r="O115" s="1">
        <f t="shared" ca="1" si="11"/>
        <v>-3.6651737698414222E-3</v>
      </c>
      <c r="Q115" s="88">
        <f t="shared" si="12"/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 t="shared" si="8"/>
        <v>37884.980309880353</v>
      </c>
      <c r="F116" s="1">
        <f t="shared" si="9"/>
        <v>37885</v>
      </c>
      <c r="G116" s="1">
        <f t="shared" si="10"/>
        <v>-2.2982235022936948E-3</v>
      </c>
      <c r="I116" s="1">
        <f t="shared" si="7"/>
        <v>-2.2982235022936948E-3</v>
      </c>
      <c r="O116" s="1">
        <f t="shared" ca="1" si="11"/>
        <v>-3.6703711678610276E-3</v>
      </c>
      <c r="Q116" s="88">
        <f t="shared" si="12"/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 t="shared" si="8"/>
        <v>37893.976225906714</v>
      </c>
      <c r="F117" s="1">
        <f t="shared" si="9"/>
        <v>37894</v>
      </c>
      <c r="G117" s="1">
        <f t="shared" ref="G117:G148" si="13">+C117-(C$7+F117*C$8)</f>
        <v>-2.7749033979489468E-3</v>
      </c>
      <c r="I117" s="1">
        <f t="shared" si="7"/>
        <v>-2.7749033979489468E-3</v>
      </c>
      <c r="O117" s="1">
        <f t="shared" ca="1" si="11"/>
        <v>-3.6715120601092336E-3</v>
      </c>
      <c r="Q117" s="88">
        <f t="shared" si="12"/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 t="shared" si="8"/>
        <v>37894.970060439096</v>
      </c>
      <c r="F118" s="1">
        <f t="shared" si="9"/>
        <v>37895</v>
      </c>
      <c r="G118" s="1">
        <f t="shared" si="13"/>
        <v>-3.4945345032610931E-3</v>
      </c>
      <c r="I118" s="1">
        <f t="shared" si="7"/>
        <v>-3.4945345032610931E-3</v>
      </c>
      <c r="O118" s="1">
        <f t="shared" ca="1" si="11"/>
        <v>-3.6716388259145898E-3</v>
      </c>
      <c r="Q118" s="88">
        <f t="shared" si="12"/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 t="shared" si="8"/>
        <v>37909.976961878863</v>
      </c>
      <c r="F119" s="1">
        <f t="shared" si="9"/>
        <v>37910</v>
      </c>
      <c r="G119" s="1">
        <f t="shared" si="13"/>
        <v>-2.6890009976341389E-3</v>
      </c>
      <c r="J119" s="1">
        <f>+G119</f>
        <v>-2.6890009976341389E-3</v>
      </c>
      <c r="O119" s="1">
        <f t="shared" ca="1" si="11"/>
        <v>-3.6735403129949324E-3</v>
      </c>
      <c r="Q119" s="88">
        <f t="shared" si="12"/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 t="shared" si="8"/>
        <v>37910.981934212075</v>
      </c>
      <c r="F120" s="1">
        <f t="shared" si="9"/>
        <v>37911</v>
      </c>
      <c r="G120" s="1">
        <f t="shared" si="13"/>
        <v>-2.1086320994072594E-3</v>
      </c>
      <c r="J120" s="1">
        <f>+G120</f>
        <v>-2.1086320994072594E-3</v>
      </c>
      <c r="O120" s="1">
        <f t="shared" ca="1" si="11"/>
        <v>-3.6736670788002886E-3</v>
      </c>
      <c r="Q120" s="88">
        <f t="shared" si="12"/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 t="shared" si="8"/>
        <v>37911.976625498406</v>
      </c>
      <c r="F121" s="1">
        <f t="shared" si="9"/>
        <v>37912</v>
      </c>
      <c r="G121" s="1">
        <f t="shared" si="13"/>
        <v>-2.7282631999696605E-3</v>
      </c>
      <c r="I121" s="1">
        <f t="shared" ref="I121:I152" si="14">+G121</f>
        <v>-2.7282631999696605E-3</v>
      </c>
      <c r="O121" s="1">
        <f t="shared" ca="1" si="11"/>
        <v>-3.6737938446056448E-3</v>
      </c>
      <c r="Q121" s="88">
        <f t="shared" si="12"/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 t="shared" si="8"/>
        <v>37919.987274531421</v>
      </c>
      <c r="F122" s="1">
        <f t="shared" si="9"/>
        <v>37920</v>
      </c>
      <c r="G122" s="1">
        <f t="shared" si="13"/>
        <v>-1.4853120010229759E-3</v>
      </c>
      <c r="I122" s="1">
        <f t="shared" si="14"/>
        <v>-1.4853120010229759E-3</v>
      </c>
      <c r="O122" s="1">
        <f t="shared" ca="1" si="11"/>
        <v>-3.6748079710484946E-3</v>
      </c>
      <c r="Q122" s="88">
        <f t="shared" si="12"/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 t="shared" si="8"/>
        <v>37928.974623018672</v>
      </c>
      <c r="F123" s="1">
        <f t="shared" si="9"/>
        <v>37929</v>
      </c>
      <c r="G123" s="1">
        <f t="shared" si="13"/>
        <v>-2.9619919005199336E-3</v>
      </c>
      <c r="I123" s="1">
        <f t="shared" si="14"/>
        <v>-2.9619919005199336E-3</v>
      </c>
      <c r="O123" s="1">
        <f t="shared" ca="1" si="11"/>
        <v>-3.6759488632967007E-3</v>
      </c>
      <c r="Q123" s="88">
        <f t="shared" si="12"/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 t="shared" si="8"/>
        <v>37936.976704512577</v>
      </c>
      <c r="F124" s="1">
        <f t="shared" si="9"/>
        <v>37937</v>
      </c>
      <c r="G124" s="1">
        <f t="shared" si="13"/>
        <v>-2.719040698138997E-3</v>
      </c>
      <c r="I124" s="1">
        <f t="shared" si="14"/>
        <v>-2.719040698138997E-3</v>
      </c>
      <c r="O124" s="1">
        <f t="shared" ca="1" si="11"/>
        <v>-3.6769629897395505E-3</v>
      </c>
      <c r="Q124" s="88">
        <f t="shared" si="12"/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 t="shared" si="8"/>
        <v>37970.981267092087</v>
      </c>
      <c r="F125" s="1">
        <f t="shared" si="9"/>
        <v>37971</v>
      </c>
      <c r="G125" s="1">
        <f t="shared" si="13"/>
        <v>-2.1864981026737951E-3</v>
      </c>
      <c r="I125" s="1">
        <f t="shared" si="14"/>
        <v>-2.1864981026737951E-3</v>
      </c>
      <c r="O125" s="1">
        <f t="shared" ca="1" si="11"/>
        <v>-3.6812730271216622E-3</v>
      </c>
      <c r="Q125" s="88">
        <f t="shared" si="12"/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 t="shared" si="8"/>
        <v>37971.975101624535</v>
      </c>
      <c r="F126" s="1">
        <f t="shared" si="9"/>
        <v>37972</v>
      </c>
      <c r="G126" s="1">
        <f t="shared" si="13"/>
        <v>-2.9061292007099837E-3</v>
      </c>
      <c r="I126" s="1">
        <f t="shared" si="14"/>
        <v>-2.9061292007099837E-3</v>
      </c>
      <c r="O126" s="1">
        <f t="shared" ca="1" si="11"/>
        <v>-3.6813997929270184E-3</v>
      </c>
      <c r="Q126" s="88">
        <f t="shared" si="12"/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 t="shared" si="8"/>
        <v>38114.95019366972</v>
      </c>
      <c r="F127" s="1">
        <f t="shared" si="9"/>
        <v>38115</v>
      </c>
      <c r="G127" s="1">
        <f t="shared" si="13"/>
        <v>-5.813376497826539E-3</v>
      </c>
      <c r="I127" s="1">
        <f t="shared" si="14"/>
        <v>-5.813376497826539E-3</v>
      </c>
      <c r="O127" s="1">
        <f t="shared" ca="1" si="11"/>
        <v>-3.6995273030929572E-3</v>
      </c>
      <c r="Q127" s="88">
        <f t="shared" si="12"/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 t="shared" si="8"/>
        <v>38114.95019366972</v>
      </c>
      <c r="F128" s="1">
        <f t="shared" si="9"/>
        <v>38115</v>
      </c>
      <c r="G128" s="1">
        <f t="shared" si="13"/>
        <v>-5.813376497826539E-3</v>
      </c>
      <c r="I128" s="1">
        <f t="shared" si="14"/>
        <v>-5.813376497826539E-3</v>
      </c>
      <c r="O128" s="1">
        <f t="shared" ca="1" si="11"/>
        <v>-3.6995273030929572E-3</v>
      </c>
      <c r="Q128" s="88">
        <f t="shared" si="12"/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 t="shared" si="8"/>
        <v>38123.980379852313</v>
      </c>
      <c r="F129" s="1">
        <f t="shared" si="9"/>
        <v>38124</v>
      </c>
      <c r="G129" s="1">
        <f t="shared" si="13"/>
        <v>-2.2900563999428414E-3</v>
      </c>
      <c r="I129" s="1">
        <f t="shared" si="14"/>
        <v>-2.2900563999428414E-3</v>
      </c>
      <c r="O129" s="1">
        <f t="shared" ca="1" si="11"/>
        <v>-3.7006681953411632E-3</v>
      </c>
      <c r="Q129" s="88">
        <f t="shared" si="12"/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 t="shared" si="8"/>
        <v>38123.980379852313</v>
      </c>
      <c r="F130" s="1">
        <f t="shared" si="9"/>
        <v>38124</v>
      </c>
      <c r="G130" s="1">
        <f t="shared" si="13"/>
        <v>-2.2900563999428414E-3</v>
      </c>
      <c r="I130" s="1">
        <f t="shared" si="14"/>
        <v>-2.2900563999428414E-3</v>
      </c>
      <c r="O130" s="1">
        <f t="shared" ca="1" si="11"/>
        <v>-3.7006681953411632E-3</v>
      </c>
      <c r="Q130" s="88">
        <f t="shared" si="12"/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 t="shared" si="8"/>
        <v>38133.978697950159</v>
      </c>
      <c r="F131" s="1">
        <f t="shared" si="9"/>
        <v>38134</v>
      </c>
      <c r="G131" s="1">
        <f t="shared" si="13"/>
        <v>-2.486367397068534E-3</v>
      </c>
      <c r="I131" s="1">
        <f t="shared" si="14"/>
        <v>-2.486367397068534E-3</v>
      </c>
      <c r="O131" s="1">
        <f t="shared" ca="1" si="11"/>
        <v>-3.7019358533947255E-3</v>
      </c>
      <c r="Q131" s="88">
        <f t="shared" si="12"/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 t="shared" si="8"/>
        <v>38133.978697950159</v>
      </c>
      <c r="F132" s="1">
        <f t="shared" si="9"/>
        <v>38134</v>
      </c>
      <c r="G132" s="1">
        <f t="shared" si="13"/>
        <v>-2.486367397068534E-3</v>
      </c>
      <c r="I132" s="1">
        <f t="shared" si="14"/>
        <v>-2.486367397068534E-3</v>
      </c>
      <c r="O132" s="1">
        <f t="shared" ca="1" si="11"/>
        <v>-3.7019358533947255E-3</v>
      </c>
      <c r="Q132" s="88">
        <f t="shared" si="12"/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 t="shared" si="8"/>
        <v>38192.98333954384</v>
      </c>
      <c r="F133" s="1">
        <f t="shared" si="9"/>
        <v>38193</v>
      </c>
      <c r="G133" s="1">
        <f t="shared" si="13"/>
        <v>-1.9446022997726686E-3</v>
      </c>
      <c r="I133" s="1">
        <f t="shared" si="14"/>
        <v>-1.9446022997726686E-3</v>
      </c>
      <c r="O133" s="1">
        <f t="shared" ca="1" si="11"/>
        <v>-3.709415035910742E-3</v>
      </c>
      <c r="Q133" s="88">
        <f t="shared" si="12"/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 t="shared" si="8"/>
        <v>38192.98333954384</v>
      </c>
      <c r="F134" s="1">
        <f t="shared" si="9"/>
        <v>38193</v>
      </c>
      <c r="G134" s="1">
        <f t="shared" si="13"/>
        <v>-1.9446022997726686E-3</v>
      </c>
      <c r="I134" s="1">
        <f t="shared" si="14"/>
        <v>-1.9446022997726686E-3</v>
      </c>
      <c r="O134" s="1">
        <f t="shared" ca="1" si="11"/>
        <v>-3.709415035910742E-3</v>
      </c>
      <c r="Q134" s="88">
        <f t="shared" si="12"/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 t="shared" si="8"/>
        <v>38193.960038998077</v>
      </c>
      <c r="F135" s="1">
        <f t="shared" si="9"/>
        <v>38194</v>
      </c>
      <c r="G135" s="1">
        <f t="shared" si="13"/>
        <v>-4.6642334054922685E-3</v>
      </c>
      <c r="I135" s="1">
        <f t="shared" si="14"/>
        <v>-4.6642334054922685E-3</v>
      </c>
      <c r="O135" s="1">
        <f t="shared" ca="1" si="11"/>
        <v>-3.7095418017160982E-3</v>
      </c>
      <c r="Q135" s="88">
        <f t="shared" si="12"/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 t="shared" si="8"/>
        <v>38193.960038998077</v>
      </c>
      <c r="F136" s="1">
        <f t="shared" si="9"/>
        <v>38194</v>
      </c>
      <c r="G136" s="1">
        <f t="shared" si="13"/>
        <v>-4.6642334054922685E-3</v>
      </c>
      <c r="I136" s="1">
        <f t="shared" si="14"/>
        <v>-4.6642334054922685E-3</v>
      </c>
      <c r="O136" s="1">
        <f t="shared" ca="1" si="11"/>
        <v>-3.7095418017160982E-3</v>
      </c>
      <c r="Q136" s="88">
        <f t="shared" si="12"/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 t="shared" si="8"/>
        <v>38200.976853498643</v>
      </c>
      <c r="F137" s="1">
        <f t="shared" si="9"/>
        <v>38201</v>
      </c>
      <c r="G137" s="1">
        <f t="shared" si="13"/>
        <v>-2.7016511012334377E-3</v>
      </c>
      <c r="I137" s="1">
        <f t="shared" si="14"/>
        <v>-2.7016511012334377E-3</v>
      </c>
      <c r="O137" s="1">
        <f t="shared" ca="1" si="11"/>
        <v>-3.7104291623535918E-3</v>
      </c>
      <c r="Q137" s="88">
        <f t="shared" si="12"/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 t="shared" si="8"/>
        <v>38200.976853498643</v>
      </c>
      <c r="F138" s="1">
        <f t="shared" si="9"/>
        <v>38201</v>
      </c>
      <c r="G138" s="1">
        <f t="shared" si="13"/>
        <v>-2.7016511012334377E-3</v>
      </c>
      <c r="I138" s="1">
        <f t="shared" si="14"/>
        <v>-2.7016511012334377E-3</v>
      </c>
      <c r="O138" s="1">
        <f t="shared" ca="1" si="11"/>
        <v>-3.7104291623535918E-3</v>
      </c>
      <c r="Q138" s="88">
        <f t="shared" si="12"/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 t="shared" si="8"/>
        <v>38201.987823109244</v>
      </c>
      <c r="F139" s="1">
        <f t="shared" si="9"/>
        <v>38202</v>
      </c>
      <c r="G139" s="1">
        <f t="shared" si="13"/>
        <v>-1.4212821988621727E-3</v>
      </c>
      <c r="I139" s="1">
        <f t="shared" si="14"/>
        <v>-1.4212821988621727E-3</v>
      </c>
      <c r="O139" s="1">
        <f t="shared" ca="1" si="11"/>
        <v>-3.7105559281589481E-3</v>
      </c>
      <c r="Q139" s="88">
        <f t="shared" si="12"/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 t="shared" si="8"/>
        <v>38201.987823109244</v>
      </c>
      <c r="F140" s="1">
        <f t="shared" si="9"/>
        <v>38202</v>
      </c>
      <c r="G140" s="1">
        <f t="shared" si="13"/>
        <v>-1.4212821988621727E-3</v>
      </c>
      <c r="I140" s="1">
        <f t="shared" si="14"/>
        <v>-1.4212821988621727E-3</v>
      </c>
      <c r="O140" s="1">
        <f t="shared" ca="1" si="11"/>
        <v>-3.7105559281589481E-3</v>
      </c>
      <c r="Q140" s="88">
        <f t="shared" si="12"/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 t="shared" si="8"/>
        <v>38202.981657641627</v>
      </c>
      <c r="F141" s="1">
        <f t="shared" si="9"/>
        <v>38203</v>
      </c>
      <c r="G141" s="1">
        <f t="shared" si="13"/>
        <v>-2.1409133041743189E-3</v>
      </c>
      <c r="I141" s="1">
        <f t="shared" si="14"/>
        <v>-2.1409133041743189E-3</v>
      </c>
      <c r="O141" s="1">
        <f t="shared" ca="1" si="11"/>
        <v>-3.7106826939643043E-3</v>
      </c>
      <c r="Q141" s="88">
        <f t="shared" si="12"/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 t="shared" si="8"/>
        <v>38202.981657641627</v>
      </c>
      <c r="F142" s="1">
        <f t="shared" si="9"/>
        <v>38203</v>
      </c>
      <c r="G142" s="1">
        <f t="shared" si="13"/>
        <v>-2.1409133041743189E-3</v>
      </c>
      <c r="I142" s="1">
        <f t="shared" si="14"/>
        <v>-2.1409133041743189E-3</v>
      </c>
      <c r="O142" s="1">
        <f t="shared" ca="1" si="11"/>
        <v>-3.7106826939643043E-3</v>
      </c>
      <c r="Q142" s="88">
        <f t="shared" si="12"/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 t="shared" si="8"/>
        <v>38210.966604057387</v>
      </c>
      <c r="F143" s="1">
        <f t="shared" si="9"/>
        <v>38211</v>
      </c>
      <c r="G143" s="1">
        <f t="shared" si="13"/>
        <v>-3.8979621022008359E-3</v>
      </c>
      <c r="I143" s="1">
        <f t="shared" si="14"/>
        <v>-3.8979621022008359E-3</v>
      </c>
      <c r="O143" s="1">
        <f t="shared" ca="1" si="11"/>
        <v>-3.7116968204071541E-3</v>
      </c>
      <c r="Q143" s="88">
        <f t="shared" si="12"/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 t="shared" si="8"/>
        <v>38210.966604057387</v>
      </c>
      <c r="F144" s="1">
        <f t="shared" si="9"/>
        <v>38211</v>
      </c>
      <c r="G144" s="1">
        <f t="shared" si="13"/>
        <v>-3.8979621022008359E-3</v>
      </c>
      <c r="I144" s="1">
        <f t="shared" si="14"/>
        <v>-3.8979621022008359E-3</v>
      </c>
      <c r="O144" s="1">
        <f t="shared" ca="1" si="11"/>
        <v>-3.7116968204071541E-3</v>
      </c>
      <c r="Q144" s="88">
        <f t="shared" si="12"/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 t="shared" si="8"/>
        <v>38236.994787760246</v>
      </c>
      <c r="F145" s="1">
        <f t="shared" si="9"/>
        <v>38237</v>
      </c>
      <c r="G145" s="1">
        <f t="shared" si="13"/>
        <v>-6.0837069759145379E-4</v>
      </c>
      <c r="I145" s="1">
        <f t="shared" si="14"/>
        <v>-6.0837069759145379E-4</v>
      </c>
      <c r="O145" s="1">
        <f t="shared" ca="1" si="11"/>
        <v>-3.7149927313464151E-3</v>
      </c>
      <c r="Q145" s="88">
        <f t="shared" si="12"/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 t="shared" si="8"/>
        <v>38236.994787760246</v>
      </c>
      <c r="F146" s="1">
        <f t="shared" si="9"/>
        <v>38237</v>
      </c>
      <c r="G146" s="1">
        <f t="shared" si="13"/>
        <v>-6.0837069759145379E-4</v>
      </c>
      <c r="I146" s="1">
        <f t="shared" si="14"/>
        <v>-6.0837069759145379E-4</v>
      </c>
      <c r="O146" s="1">
        <f t="shared" ca="1" si="11"/>
        <v>-3.7149927313464151E-3</v>
      </c>
      <c r="Q146" s="88">
        <f t="shared" si="12"/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 t="shared" si="8"/>
        <v>38243.977332104514</v>
      </c>
      <c r="F147" s="1">
        <f t="shared" si="9"/>
        <v>38244</v>
      </c>
      <c r="G147" s="1">
        <f t="shared" si="13"/>
        <v>-2.6457884014234878E-3</v>
      </c>
      <c r="I147" s="1">
        <f t="shared" si="14"/>
        <v>-2.6457884014234878E-3</v>
      </c>
      <c r="O147" s="1">
        <f t="shared" ca="1" si="11"/>
        <v>-3.7158800919839087E-3</v>
      </c>
      <c r="Q147" s="88">
        <f t="shared" si="12"/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 t="shared" si="8"/>
        <v>38243.977332104514</v>
      </c>
      <c r="F148" s="1">
        <f t="shared" si="9"/>
        <v>38244</v>
      </c>
      <c r="G148" s="1">
        <f t="shared" si="13"/>
        <v>-2.6457884014234878E-3</v>
      </c>
      <c r="I148" s="1">
        <f t="shared" si="14"/>
        <v>-2.6457884014234878E-3</v>
      </c>
      <c r="O148" s="1">
        <f t="shared" ca="1" si="11"/>
        <v>-3.7158800919839087E-3</v>
      </c>
      <c r="Q148" s="88">
        <f t="shared" si="12"/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 t="shared" ref="E149:E212" si="15">+(C149-C$7)/C$8</f>
        <v>38245.982136247498</v>
      </c>
      <c r="F149" s="1">
        <f t="shared" ref="F149:F212" si="16">ROUND(2*E149,0)/2</f>
        <v>38246</v>
      </c>
      <c r="G149" s="1">
        <f t="shared" ref="G149:G180" si="17">+C149-(C$7+F149*C$8)</f>
        <v>-2.0850506043643691E-3</v>
      </c>
      <c r="I149" s="1">
        <f t="shared" si="14"/>
        <v>-2.0850506043643691E-3</v>
      </c>
      <c r="O149" s="1">
        <f t="shared" ref="O149:O212" ca="1" si="18">+C$11+C$12*F149</f>
        <v>-3.7161336235946212E-3</v>
      </c>
      <c r="Q149" s="88">
        <f t="shared" ref="Q149:Q212" si="19"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 t="shared" si="15"/>
        <v>38245.982136247498</v>
      </c>
      <c r="F150" s="1">
        <f t="shared" si="16"/>
        <v>38246</v>
      </c>
      <c r="G150" s="1">
        <f t="shared" si="17"/>
        <v>-2.0850506043643691E-3</v>
      </c>
      <c r="I150" s="1">
        <f t="shared" si="14"/>
        <v>-2.0850506043643691E-3</v>
      </c>
      <c r="O150" s="1">
        <f t="shared" ca="1" si="18"/>
        <v>-3.7161336235946212E-3</v>
      </c>
      <c r="Q150" s="88">
        <f t="shared" si="19"/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 t="shared" si="15"/>
        <v>38260.975329624715</v>
      </c>
      <c r="F151" s="1">
        <f t="shared" si="16"/>
        <v>38261</v>
      </c>
      <c r="G151" s="1">
        <f t="shared" si="17"/>
        <v>-2.8795171019737609E-3</v>
      </c>
      <c r="I151" s="1">
        <f t="shared" si="14"/>
        <v>-2.8795171019737609E-3</v>
      </c>
      <c r="O151" s="1">
        <f t="shared" ca="1" si="18"/>
        <v>-3.7180351106749646E-3</v>
      </c>
      <c r="Q151" s="88">
        <f t="shared" si="19"/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 t="shared" si="15"/>
        <v>38260.975329624715</v>
      </c>
      <c r="F152" s="1">
        <f t="shared" si="16"/>
        <v>38261</v>
      </c>
      <c r="G152" s="1">
        <f t="shared" si="17"/>
        <v>-2.8795171019737609E-3</v>
      </c>
      <c r="I152" s="1">
        <f t="shared" si="14"/>
        <v>-2.8795171019737609E-3</v>
      </c>
      <c r="O152" s="1">
        <f t="shared" ca="1" si="18"/>
        <v>-3.7180351106749646E-3</v>
      </c>
      <c r="Q152" s="88">
        <f t="shared" si="19"/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 t="shared" si="15"/>
        <v>38261.986299235308</v>
      </c>
      <c r="F153" s="1">
        <f t="shared" si="16"/>
        <v>38262</v>
      </c>
      <c r="G153" s="1">
        <f t="shared" si="17"/>
        <v>-1.5991481996024959E-3</v>
      </c>
      <c r="I153" s="1">
        <f t="shared" ref="I153:I181" si="20">+G153</f>
        <v>-1.5991481996024959E-3</v>
      </c>
      <c r="O153" s="1">
        <f t="shared" ca="1" si="18"/>
        <v>-3.7181618764803208E-3</v>
      </c>
      <c r="Q153" s="88">
        <f t="shared" si="19"/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 t="shared" si="15"/>
        <v>38261.986299235308</v>
      </c>
      <c r="F154" s="1">
        <f t="shared" si="16"/>
        <v>38262</v>
      </c>
      <c r="G154" s="1">
        <f t="shared" si="17"/>
        <v>-1.5991481996024959E-3</v>
      </c>
      <c r="I154" s="1">
        <f t="shared" si="20"/>
        <v>-1.5991481996024959E-3</v>
      </c>
      <c r="O154" s="1">
        <f t="shared" ca="1" si="18"/>
        <v>-3.7181618764803208E-3</v>
      </c>
      <c r="Q154" s="88">
        <f t="shared" si="19"/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 t="shared" si="15"/>
        <v>38303.967240691534</v>
      </c>
      <c r="F155" s="1">
        <f t="shared" si="16"/>
        <v>38304</v>
      </c>
      <c r="G155" s="1">
        <f t="shared" si="17"/>
        <v>-3.823654398729559E-3</v>
      </c>
      <c r="I155" s="1">
        <f t="shared" si="20"/>
        <v>-3.823654398729559E-3</v>
      </c>
      <c r="O155" s="1">
        <f t="shared" ca="1" si="18"/>
        <v>-3.7234860403052824E-3</v>
      </c>
      <c r="Q155" s="88">
        <f t="shared" si="19"/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 t="shared" si="15"/>
        <v>38303.967240691534</v>
      </c>
      <c r="F156" s="1">
        <f t="shared" si="16"/>
        <v>38304</v>
      </c>
      <c r="G156" s="1">
        <f t="shared" si="17"/>
        <v>-3.823654398729559E-3</v>
      </c>
      <c r="I156" s="1">
        <f t="shared" si="20"/>
        <v>-3.823654398729559E-3</v>
      </c>
      <c r="O156" s="1">
        <f t="shared" ca="1" si="18"/>
        <v>-3.7234860403052824E-3</v>
      </c>
      <c r="Q156" s="88">
        <f t="shared" si="19"/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 t="shared" si="15"/>
        <v>38372.978767922112</v>
      </c>
      <c r="F157" s="1">
        <f t="shared" si="16"/>
        <v>38373</v>
      </c>
      <c r="G157" s="1">
        <f t="shared" si="17"/>
        <v>-2.4782003019936383E-3</v>
      </c>
      <c r="I157" s="1">
        <f t="shared" si="20"/>
        <v>-2.4782003019936383E-3</v>
      </c>
      <c r="O157" s="1">
        <f t="shared" ca="1" si="18"/>
        <v>-3.7322328808748612E-3</v>
      </c>
      <c r="Q157" s="88">
        <f t="shared" si="19"/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 t="shared" si="15"/>
        <v>38372.978767922112</v>
      </c>
      <c r="F158" s="1">
        <f t="shared" si="16"/>
        <v>38373</v>
      </c>
      <c r="G158" s="1">
        <f t="shared" si="17"/>
        <v>-2.4782003019936383E-3</v>
      </c>
      <c r="I158" s="1">
        <f t="shared" si="20"/>
        <v>-2.4782003019936383E-3</v>
      </c>
      <c r="O158" s="1">
        <f t="shared" ca="1" si="18"/>
        <v>-3.7322328808748612E-3</v>
      </c>
      <c r="Q158" s="88">
        <f t="shared" si="19"/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 t="shared" si="15"/>
        <v>38380.980849416024</v>
      </c>
      <c r="F159" s="1">
        <f t="shared" si="16"/>
        <v>38381</v>
      </c>
      <c r="G159" s="1">
        <f t="shared" si="17"/>
        <v>-2.2352490996127017E-3</v>
      </c>
      <c r="I159" s="1">
        <f t="shared" si="20"/>
        <v>-2.2352490996127017E-3</v>
      </c>
      <c r="O159" s="1">
        <f t="shared" ca="1" si="18"/>
        <v>-3.733247007317711E-3</v>
      </c>
      <c r="Q159" s="88">
        <f t="shared" si="19"/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 t="shared" si="15"/>
        <v>38380.980849416024</v>
      </c>
      <c r="F160" s="1">
        <f t="shared" si="16"/>
        <v>38381</v>
      </c>
      <c r="G160" s="1">
        <f t="shared" si="17"/>
        <v>-2.2352490996127017E-3</v>
      </c>
      <c r="I160" s="1">
        <f t="shared" si="20"/>
        <v>-2.2352490996127017E-3</v>
      </c>
      <c r="O160" s="1">
        <f t="shared" ca="1" si="18"/>
        <v>-3.733247007317711E-3</v>
      </c>
      <c r="Q160" s="88">
        <f t="shared" si="19"/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 t="shared" si="15"/>
        <v>38577.982842853598</v>
      </c>
      <c r="F161" s="1">
        <f t="shared" si="16"/>
        <v>38578</v>
      </c>
      <c r="G161" s="1">
        <f t="shared" si="17"/>
        <v>-2.0025757985422388E-3</v>
      </c>
      <c r="I161" s="1">
        <f t="shared" si="20"/>
        <v>-2.0025757985422388E-3</v>
      </c>
      <c r="O161" s="1">
        <f t="shared" ca="1" si="18"/>
        <v>-3.7582198709728851E-3</v>
      </c>
      <c r="Q161" s="88">
        <f t="shared" si="19"/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 t="shared" si="15"/>
        <v>38577.982842853598</v>
      </c>
      <c r="F162" s="1">
        <f t="shared" si="16"/>
        <v>38578</v>
      </c>
      <c r="G162" s="1">
        <f t="shared" si="17"/>
        <v>-2.0025757985422388E-3</v>
      </c>
      <c r="I162" s="1">
        <f t="shared" si="20"/>
        <v>-2.0025757985422388E-3</v>
      </c>
      <c r="O162" s="1">
        <f t="shared" ca="1" si="18"/>
        <v>-3.7582198709728851E-3</v>
      </c>
      <c r="Q162" s="88">
        <f t="shared" si="19"/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 t="shared" si="15"/>
        <v>38586.97019134085</v>
      </c>
      <c r="F163" s="1">
        <f t="shared" si="16"/>
        <v>38587</v>
      </c>
      <c r="G163" s="1">
        <f t="shared" si="17"/>
        <v>-3.4792556980391964E-3</v>
      </c>
      <c r="I163" s="1">
        <f t="shared" si="20"/>
        <v>-3.4792556980391964E-3</v>
      </c>
      <c r="O163" s="1">
        <f t="shared" ca="1" si="18"/>
        <v>-3.7593607632210911E-3</v>
      </c>
      <c r="Q163" s="88">
        <f t="shared" si="19"/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 t="shared" si="15"/>
        <v>38586.97019134085</v>
      </c>
      <c r="F164" s="1">
        <f t="shared" si="16"/>
        <v>38587</v>
      </c>
      <c r="G164" s="1">
        <f t="shared" si="17"/>
        <v>-3.4792556980391964E-3</v>
      </c>
      <c r="I164" s="1">
        <f t="shared" si="20"/>
        <v>-3.4792556980391964E-3</v>
      </c>
      <c r="O164" s="1">
        <f t="shared" ca="1" si="18"/>
        <v>-3.7593607632210911E-3</v>
      </c>
      <c r="Q164" s="88">
        <f t="shared" si="19"/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 t="shared" si="15"/>
        <v>38646.968667466921</v>
      </c>
      <c r="F165" s="1">
        <f t="shared" si="16"/>
        <v>38647</v>
      </c>
      <c r="G165" s="1">
        <f t="shared" si="17"/>
        <v>-3.6571217060554773E-3</v>
      </c>
      <c r="I165" s="1">
        <f t="shared" si="20"/>
        <v>-3.6571217060554773E-3</v>
      </c>
      <c r="O165" s="1">
        <f t="shared" ca="1" si="18"/>
        <v>-3.7669667115424639E-3</v>
      </c>
      <c r="Q165" s="88">
        <f t="shared" si="19"/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 t="shared" si="15"/>
        <v>38646.968667466921</v>
      </c>
      <c r="F166" s="1">
        <f t="shared" si="16"/>
        <v>38647</v>
      </c>
      <c r="G166" s="1">
        <f t="shared" si="17"/>
        <v>-3.6571217060554773E-3</v>
      </c>
      <c r="I166" s="1">
        <f t="shared" si="20"/>
        <v>-3.6571217060554773E-3</v>
      </c>
      <c r="O166" s="1">
        <f t="shared" ca="1" si="18"/>
        <v>-3.7669667115424639E-3</v>
      </c>
      <c r="Q166" s="88">
        <f t="shared" si="19"/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 t="shared" si="15"/>
        <v>38689.969146072784</v>
      </c>
      <c r="F167" s="1">
        <f t="shared" si="16"/>
        <v>38690</v>
      </c>
      <c r="G167" s="1">
        <f t="shared" si="17"/>
        <v>-3.6012589989695698E-3</v>
      </c>
      <c r="I167" s="1">
        <f t="shared" si="20"/>
        <v>-3.6012589989695698E-3</v>
      </c>
      <c r="O167" s="1">
        <f t="shared" ca="1" si="18"/>
        <v>-3.7724176411727817E-3</v>
      </c>
      <c r="Q167" s="88">
        <f t="shared" si="19"/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 t="shared" si="15"/>
        <v>38689.969146072784</v>
      </c>
      <c r="F168" s="1">
        <f t="shared" si="16"/>
        <v>38690</v>
      </c>
      <c r="G168" s="1">
        <f t="shared" si="17"/>
        <v>-3.6012589989695698E-3</v>
      </c>
      <c r="I168" s="1">
        <f t="shared" si="20"/>
        <v>-3.6012589989695698E-3</v>
      </c>
      <c r="O168" s="1">
        <f t="shared" ca="1" si="18"/>
        <v>-3.7724176411727817E-3</v>
      </c>
      <c r="Q168" s="88">
        <f t="shared" si="19"/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 t="shared" si="15"/>
        <v>38706.975711132094</v>
      </c>
      <c r="F169" s="1">
        <f t="shared" si="16"/>
        <v>38707</v>
      </c>
      <c r="G169" s="1">
        <f t="shared" si="17"/>
        <v>-2.8349877029540949E-3</v>
      </c>
      <c r="I169" s="1">
        <f t="shared" si="20"/>
        <v>-2.8349877029540949E-3</v>
      </c>
      <c r="O169" s="1">
        <f t="shared" ca="1" si="18"/>
        <v>-3.7745726598638375E-3</v>
      </c>
      <c r="Q169" s="88">
        <f t="shared" si="19"/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 t="shared" si="15"/>
        <v>38706.975711132094</v>
      </c>
      <c r="F170" s="1">
        <f t="shared" si="16"/>
        <v>38707</v>
      </c>
      <c r="G170" s="1">
        <f t="shared" si="17"/>
        <v>-2.8349877029540949E-3</v>
      </c>
      <c r="I170" s="1">
        <f t="shared" si="20"/>
        <v>-2.8349877029540949E-3</v>
      </c>
      <c r="O170" s="1">
        <f t="shared" ca="1" si="18"/>
        <v>-3.7745726598638375E-3</v>
      </c>
      <c r="Q170" s="88">
        <f t="shared" si="19"/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 t="shared" si="15"/>
        <v>38723.97370865236</v>
      </c>
      <c r="F171" s="1">
        <f t="shared" si="16"/>
        <v>38724</v>
      </c>
      <c r="G171" s="1">
        <f t="shared" si="17"/>
        <v>-3.0687163962284103E-3</v>
      </c>
      <c r="I171" s="1">
        <f t="shared" si="20"/>
        <v>-3.0687163962284103E-3</v>
      </c>
      <c r="O171" s="1">
        <f t="shared" ca="1" si="18"/>
        <v>-3.7767276785548934E-3</v>
      </c>
      <c r="Q171" s="88">
        <f t="shared" si="19"/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 t="shared" si="15"/>
        <v>38723.97370865236</v>
      </c>
      <c r="F172" s="1">
        <f t="shared" si="16"/>
        <v>38724</v>
      </c>
      <c r="G172" s="1">
        <f t="shared" si="17"/>
        <v>-3.0687163962284103E-3</v>
      </c>
      <c r="I172" s="1">
        <f t="shared" si="20"/>
        <v>-3.0687163962284103E-3</v>
      </c>
      <c r="O172" s="1">
        <f t="shared" ca="1" si="18"/>
        <v>-3.7767276785548934E-3</v>
      </c>
      <c r="Q172" s="88">
        <f t="shared" si="19"/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 t="shared" si="15"/>
        <v>38740.971706172561</v>
      </c>
      <c r="F173" s="1">
        <f t="shared" si="16"/>
        <v>38741</v>
      </c>
      <c r="G173" s="1">
        <f t="shared" si="17"/>
        <v>-3.302445104054641E-3</v>
      </c>
      <c r="I173" s="1">
        <f t="shared" si="20"/>
        <v>-3.302445104054641E-3</v>
      </c>
      <c r="O173" s="1">
        <f t="shared" ca="1" si="18"/>
        <v>-3.7788826972459484E-3</v>
      </c>
      <c r="Q173" s="88">
        <f t="shared" si="19"/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 t="shared" si="15"/>
        <v>38740.971706172561</v>
      </c>
      <c r="F174" s="1">
        <f t="shared" si="16"/>
        <v>38741</v>
      </c>
      <c r="G174" s="1">
        <f t="shared" si="17"/>
        <v>-3.302445104054641E-3</v>
      </c>
      <c r="I174" s="1">
        <f t="shared" si="20"/>
        <v>-3.302445104054641E-3</v>
      </c>
      <c r="O174" s="1">
        <f t="shared" ca="1" si="18"/>
        <v>-3.7788826972459484E-3</v>
      </c>
      <c r="Q174" s="88">
        <f t="shared" si="19"/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 t="shared" si="15"/>
        <v>40225.966118564953</v>
      </c>
      <c r="F175" s="1">
        <f t="shared" si="16"/>
        <v>40226</v>
      </c>
      <c r="G175" s="1">
        <f t="shared" si="17"/>
        <v>-3.9546285988762975E-3</v>
      </c>
      <c r="I175" s="1">
        <f t="shared" si="20"/>
        <v>-3.9546285988762975E-3</v>
      </c>
      <c r="O175" s="1">
        <f t="shared" ca="1" si="18"/>
        <v>-3.9671299181999308E-3</v>
      </c>
      <c r="Q175" s="88">
        <f t="shared" si="19"/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 t="shared" si="15"/>
        <v>40387.969714890576</v>
      </c>
      <c r="F176" s="1">
        <f t="shared" si="16"/>
        <v>40388</v>
      </c>
      <c r="G176" s="1">
        <f t="shared" si="17"/>
        <v>-3.5348668025108054E-3</v>
      </c>
      <c r="I176" s="1">
        <f t="shared" si="20"/>
        <v>-3.5348668025108054E-3</v>
      </c>
      <c r="O176" s="1">
        <f t="shared" ca="1" si="18"/>
        <v>-3.9876659786676379E-3</v>
      </c>
      <c r="Q176" s="88">
        <f t="shared" si="19"/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 t="shared" si="15"/>
        <v>40576.978194373347</v>
      </c>
      <c r="F177" s="1">
        <f t="shared" si="16"/>
        <v>40577</v>
      </c>
      <c r="G177" s="1">
        <f t="shared" si="17"/>
        <v>-2.5451446999795735E-3</v>
      </c>
      <c r="I177" s="1">
        <f t="shared" si="20"/>
        <v>-2.5451446999795735E-3</v>
      </c>
      <c r="O177" s="1">
        <f t="shared" ca="1" si="18"/>
        <v>-4.0116247158799622E-3</v>
      </c>
      <c r="Q177" s="88">
        <f t="shared" si="19"/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 t="shared" si="15"/>
        <v>40712.970742074263</v>
      </c>
      <c r="F178" s="1">
        <f t="shared" si="16"/>
        <v>40713</v>
      </c>
      <c r="G178" s="1">
        <f t="shared" si="17"/>
        <v>-3.4149743005400524E-3</v>
      </c>
      <c r="I178" s="1">
        <f t="shared" si="20"/>
        <v>-3.4149743005400524E-3</v>
      </c>
      <c r="O178" s="1">
        <f t="shared" ca="1" si="18"/>
        <v>-4.0288648654084082E-3</v>
      </c>
      <c r="Q178" s="88">
        <f t="shared" si="19"/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 t="shared" si="15"/>
        <v>40739.975625231418</v>
      </c>
      <c r="F179" s="1">
        <f t="shared" si="16"/>
        <v>40740</v>
      </c>
      <c r="G179" s="1">
        <f t="shared" si="17"/>
        <v>-2.8450139943743125E-3</v>
      </c>
      <c r="I179" s="1">
        <f t="shared" si="20"/>
        <v>-2.8450139943743125E-3</v>
      </c>
      <c r="O179" s="1">
        <f t="shared" ca="1" si="18"/>
        <v>-4.0322875421530254E-3</v>
      </c>
      <c r="Q179" s="88">
        <f t="shared" si="19"/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 t="shared" si="15"/>
        <v>40746.975304653773</v>
      </c>
      <c r="F180" s="1">
        <f t="shared" si="16"/>
        <v>40747</v>
      </c>
      <c r="G180" s="1">
        <f t="shared" si="17"/>
        <v>-2.8824317050748505E-3</v>
      </c>
      <c r="I180" s="1">
        <f t="shared" si="20"/>
        <v>-2.8824317050748505E-3</v>
      </c>
      <c r="O180" s="1">
        <f t="shared" ca="1" si="18"/>
        <v>-4.033174902790519E-3</v>
      </c>
      <c r="Q180" s="88">
        <f t="shared" si="19"/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 t="shared" si="15"/>
        <v>40746.975304653773</v>
      </c>
      <c r="F181" s="1">
        <f t="shared" si="16"/>
        <v>40747</v>
      </c>
      <c r="G181" s="1">
        <f t="shared" ref="G181:G212" si="21">+C181-(C$7+F181*C$8)</f>
        <v>-2.8824317050748505E-3</v>
      </c>
      <c r="I181" s="1">
        <f t="shared" si="20"/>
        <v>-2.8824317050748505E-3</v>
      </c>
      <c r="O181" s="1">
        <f t="shared" ca="1" si="18"/>
        <v>-4.033174902790519E-3</v>
      </c>
      <c r="Q181" s="88">
        <f t="shared" si="19"/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 t="shared" si="15"/>
        <v>40747.969139186222</v>
      </c>
      <c r="F182" s="1">
        <f t="shared" si="16"/>
        <v>40748</v>
      </c>
      <c r="G182" s="1">
        <f t="shared" si="21"/>
        <v>-3.6020628031110391E-3</v>
      </c>
      <c r="H182" s="1">
        <f>+G182</f>
        <v>-3.6020628031110391E-3</v>
      </c>
      <c r="O182" s="1">
        <f t="shared" ca="1" si="18"/>
        <v>-4.0333016685958753E-3</v>
      </c>
      <c r="Q182" s="88">
        <f t="shared" si="19"/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 t="shared" si="15"/>
        <v>40763.973302174039</v>
      </c>
      <c r="F183" s="1">
        <f t="shared" si="16"/>
        <v>40764</v>
      </c>
      <c r="G183" s="1">
        <f t="shared" si="21"/>
        <v>-3.1161603983491659E-3</v>
      </c>
      <c r="I183" s="1">
        <f>+G183</f>
        <v>-3.1161603983491659E-3</v>
      </c>
      <c r="O183" s="1">
        <f t="shared" ca="1" si="18"/>
        <v>-4.0353299214815749E-3</v>
      </c>
      <c r="Q183" s="88">
        <f t="shared" si="19"/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 t="shared" si="15"/>
        <v>40764.984271784575</v>
      </c>
      <c r="F184" s="1">
        <f t="shared" si="16"/>
        <v>40765</v>
      </c>
      <c r="G184" s="1">
        <f t="shared" si="21"/>
        <v>-1.8357915032538585E-3</v>
      </c>
      <c r="I184" s="1">
        <f>+G184</f>
        <v>-1.8357915032538585E-3</v>
      </c>
      <c r="O184" s="1">
        <f t="shared" ca="1" si="18"/>
        <v>-4.0354566872869311E-3</v>
      </c>
      <c r="Q184" s="88">
        <f t="shared" si="19"/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 t="shared" si="15"/>
        <v>40788.973381188145</v>
      </c>
      <c r="F185" s="1">
        <f t="shared" si="16"/>
        <v>40789</v>
      </c>
      <c r="G185" s="1">
        <f t="shared" si="21"/>
        <v>-3.1069378965185024E-3</v>
      </c>
      <c r="H185" s="34"/>
      <c r="J185" s="1">
        <f>+G185</f>
        <v>-3.1069378965185024E-3</v>
      </c>
      <c r="O185" s="1">
        <f t="shared" ca="1" si="18"/>
        <v>-4.0384990666154806E-3</v>
      </c>
      <c r="Q185" s="88">
        <f t="shared" si="19"/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 t="shared" si="15"/>
        <v>40789.475438977781</v>
      </c>
      <c r="F186" s="1">
        <f t="shared" si="16"/>
        <v>40789.5</v>
      </c>
      <c r="G186" s="1">
        <f t="shared" si="21"/>
        <v>-2.8667534497799352E-3</v>
      </c>
      <c r="H186" s="34"/>
      <c r="J186" s="1">
        <f>+G186</f>
        <v>-2.8667534497799352E-3</v>
      </c>
      <c r="O186" s="1">
        <f t="shared" ca="1" si="18"/>
        <v>-4.0385624495181587E-3</v>
      </c>
      <c r="Q186" s="88">
        <f t="shared" si="19"/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 t="shared" si="15"/>
        <v>40789.973212997917</v>
      </c>
      <c r="F187" s="1">
        <f t="shared" si="16"/>
        <v>40790</v>
      </c>
      <c r="G187" s="1">
        <f t="shared" si="21"/>
        <v>-3.1265689976862632E-3</v>
      </c>
      <c r="H187" s="34"/>
      <c r="J187" s="1">
        <f>+G187</f>
        <v>-3.1265689976862632E-3</v>
      </c>
      <c r="O187" s="1">
        <f t="shared" ca="1" si="18"/>
        <v>-4.0386258324208368E-3</v>
      </c>
      <c r="Q187" s="88">
        <f t="shared" si="19"/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 t="shared" si="15"/>
        <v>40884.972656497732</v>
      </c>
      <c r="F188" s="1">
        <f t="shared" si="16"/>
        <v>40885</v>
      </c>
      <c r="G188" s="1">
        <f t="shared" si="21"/>
        <v>-3.1915234940242954E-3</v>
      </c>
      <c r="I188" s="1">
        <f>+G188</f>
        <v>-3.1915234940242954E-3</v>
      </c>
      <c r="O188" s="1">
        <f t="shared" ca="1" si="18"/>
        <v>-4.0506685839296775E-3</v>
      </c>
      <c r="Q188" s="88">
        <f t="shared" si="19"/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 t="shared" si="15"/>
        <v>40926.970733032045</v>
      </c>
      <c r="F189" s="1">
        <f t="shared" si="16"/>
        <v>40927</v>
      </c>
      <c r="G189" s="1">
        <f t="shared" si="21"/>
        <v>-3.4160297072958201E-3</v>
      </c>
      <c r="I189" s="1">
        <f>+G189</f>
        <v>-3.4160297072958201E-3</v>
      </c>
      <c r="O189" s="1">
        <f t="shared" ca="1" si="18"/>
        <v>-4.0559927477546382E-3</v>
      </c>
      <c r="Q189" s="88">
        <f t="shared" si="19"/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 t="shared" si="15"/>
        <v>40927.973135103595</v>
      </c>
      <c r="F190" s="1">
        <f t="shared" si="16"/>
        <v>40928</v>
      </c>
      <c r="G190" s="1">
        <f t="shared" si="21"/>
        <v>-3.1356608014903031E-3</v>
      </c>
      <c r="I190" s="1">
        <f>+G190</f>
        <v>-3.1356608014903031E-3</v>
      </c>
      <c r="O190" s="1">
        <f t="shared" ca="1" si="18"/>
        <v>-4.0561195135599944E-3</v>
      </c>
      <c r="Q190" s="88">
        <f t="shared" si="19"/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 t="shared" si="15"/>
        <v>40935.975216597508</v>
      </c>
      <c r="F191" s="1">
        <f t="shared" si="16"/>
        <v>40936</v>
      </c>
      <c r="G191" s="1">
        <f t="shared" si="21"/>
        <v>-2.8927095991093665E-3</v>
      </c>
      <c r="I191" s="1">
        <f>+G191</f>
        <v>-2.8927095991093665E-3</v>
      </c>
      <c r="O191" s="1">
        <f t="shared" ca="1" si="18"/>
        <v>-4.0571336400028442E-3</v>
      </c>
      <c r="Q191" s="88">
        <f t="shared" si="19"/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 t="shared" si="15"/>
        <v>40943.977298091348</v>
      </c>
      <c r="F192" s="1">
        <f t="shared" si="16"/>
        <v>40944</v>
      </c>
      <c r="G192" s="1">
        <f t="shared" si="21"/>
        <v>-2.6497584040043876E-3</v>
      </c>
      <c r="I192" s="1">
        <f>+G192</f>
        <v>-2.6497584040043876E-3</v>
      </c>
      <c r="O192" s="1">
        <f t="shared" ca="1" si="18"/>
        <v>-4.058147766445694E-3</v>
      </c>
      <c r="Q192" s="88">
        <f t="shared" si="19"/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 t="shared" si="15"/>
        <v>40960.972725349893</v>
      </c>
      <c r="F193" s="1">
        <f t="shared" si="16"/>
        <v>40961</v>
      </c>
      <c r="G193" s="1">
        <f t="shared" si="21"/>
        <v>-3.1834870969760232E-3</v>
      </c>
      <c r="H193" s="34"/>
      <c r="J193" s="1">
        <f>+G193</f>
        <v>-3.1834870969760232E-3</v>
      </c>
      <c r="O193" s="1">
        <f t="shared" ca="1" si="18"/>
        <v>-4.0603027851367499E-3</v>
      </c>
      <c r="Q193" s="88">
        <f t="shared" si="19"/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 t="shared" si="15"/>
        <v>40961.468785862206</v>
      </c>
      <c r="F194" s="1">
        <f t="shared" si="16"/>
        <v>40961.5</v>
      </c>
      <c r="G194" s="1">
        <f t="shared" si="21"/>
        <v>-3.6433026471058838E-3</v>
      </c>
      <c r="H194" s="34"/>
      <c r="J194" s="1">
        <f>+G194</f>
        <v>-3.6433026471058838E-3</v>
      </c>
      <c r="O194" s="1">
        <f t="shared" ca="1" si="18"/>
        <v>-4.060366168039428E-3</v>
      </c>
      <c r="Q194" s="88">
        <f t="shared" si="19"/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 t="shared" si="15"/>
        <v>40985.975374625727</v>
      </c>
      <c r="F195" s="1">
        <f t="shared" si="16"/>
        <v>40986</v>
      </c>
      <c r="G195" s="1">
        <f t="shared" si="21"/>
        <v>-2.8742646027239971E-3</v>
      </c>
      <c r="I195" s="1">
        <f>+G195</f>
        <v>-2.8742646027239971E-3</v>
      </c>
      <c r="O195" s="1">
        <f t="shared" ca="1" si="18"/>
        <v>-4.0634719302706547E-3</v>
      </c>
      <c r="Q195" s="88">
        <f t="shared" si="19"/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 t="shared" si="15"/>
        <v>40986.977776697218</v>
      </c>
      <c r="F196" s="1">
        <f t="shared" si="16"/>
        <v>40987</v>
      </c>
      <c r="G196" s="1">
        <f t="shared" si="21"/>
        <v>-2.5938957041944377E-3</v>
      </c>
      <c r="I196" s="1">
        <f>+G196</f>
        <v>-2.5938957041944377E-3</v>
      </c>
      <c r="O196" s="1">
        <f t="shared" ca="1" si="18"/>
        <v>-4.0635986960760109E-3</v>
      </c>
      <c r="Q196" s="88">
        <f t="shared" si="19"/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 t="shared" si="15"/>
        <v>40987.971611229666</v>
      </c>
      <c r="F197" s="1">
        <f t="shared" si="16"/>
        <v>40988</v>
      </c>
      <c r="G197" s="1">
        <f t="shared" si="21"/>
        <v>-3.3135268022306263E-3</v>
      </c>
      <c r="I197" s="1">
        <f>+G197</f>
        <v>-3.3135268022306263E-3</v>
      </c>
      <c r="O197" s="1">
        <f t="shared" ca="1" si="18"/>
        <v>-4.0637254618813672E-3</v>
      </c>
      <c r="Q197" s="88">
        <f t="shared" si="19"/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 t="shared" si="15"/>
        <v>40995.973692723572</v>
      </c>
      <c r="F198" s="1">
        <f t="shared" si="16"/>
        <v>40996</v>
      </c>
      <c r="G198" s="1">
        <f t="shared" si="21"/>
        <v>-3.0705755998496898E-3</v>
      </c>
      <c r="I198" s="1">
        <f>+G198</f>
        <v>-3.0705755998496898E-3</v>
      </c>
      <c r="O198" s="1">
        <f t="shared" ca="1" si="18"/>
        <v>-4.064739588324217E-3</v>
      </c>
      <c r="Q198" s="88">
        <f t="shared" si="19"/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 t="shared" si="15"/>
        <v>41003.544827002101</v>
      </c>
      <c r="F199" s="1">
        <f t="shared" si="16"/>
        <v>41003.5</v>
      </c>
      <c r="H199" s="34"/>
      <c r="O199" s="1">
        <f t="shared" ca="1" si="18"/>
        <v>-4.0656903318643887E-3</v>
      </c>
      <c r="Q199" s="88">
        <f t="shared" si="19"/>
        <v>35497.974699999999</v>
      </c>
      <c r="U199" s="1">
        <f>+C199-(C$7+F199*C$8)</f>
        <v>5.2321911498438567E-3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 t="shared" si="15"/>
        <v>41012.971690243779</v>
      </c>
      <c r="F200" s="1">
        <f t="shared" si="16"/>
        <v>41013</v>
      </c>
      <c r="G200" s="1">
        <f t="shared" ref="G200:G231" si="22">+C200-(C$7+F200*C$8)</f>
        <v>-3.3043043003999628E-3</v>
      </c>
      <c r="I200" s="1">
        <f t="shared" ref="I200:I230" si="23">+G200</f>
        <v>-3.3043043003999628E-3</v>
      </c>
      <c r="O200" s="1">
        <f t="shared" ca="1" si="18"/>
        <v>-4.0668946070152728E-3</v>
      </c>
      <c r="Q200" s="88">
        <f t="shared" si="19"/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 t="shared" si="15"/>
        <v>41013.974092315329</v>
      </c>
      <c r="F201" s="1">
        <f t="shared" si="16"/>
        <v>41014</v>
      </c>
      <c r="G201" s="1">
        <f t="shared" si="22"/>
        <v>-3.0239353945944458E-3</v>
      </c>
      <c r="I201" s="1">
        <f t="shared" si="23"/>
        <v>-3.0239353945944458E-3</v>
      </c>
      <c r="O201" s="1">
        <f t="shared" ca="1" si="18"/>
        <v>-4.0670213728206291E-3</v>
      </c>
      <c r="Q201" s="88">
        <f t="shared" si="19"/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 t="shared" si="15"/>
        <v>41020.973771737685</v>
      </c>
      <c r="F202" s="1">
        <f t="shared" si="16"/>
        <v>41021</v>
      </c>
      <c r="G202" s="1">
        <f t="shared" si="22"/>
        <v>-3.0613531052949838E-3</v>
      </c>
      <c r="I202" s="1">
        <f t="shared" si="23"/>
        <v>-3.0613531052949838E-3</v>
      </c>
      <c r="O202" s="1">
        <f t="shared" ca="1" si="18"/>
        <v>-4.0679087334581226E-3</v>
      </c>
      <c r="Q202" s="88">
        <f t="shared" si="19"/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 t="shared" si="15"/>
        <v>41021.984741348278</v>
      </c>
      <c r="F203" s="1">
        <f t="shared" si="16"/>
        <v>41022</v>
      </c>
      <c r="G203" s="1">
        <f t="shared" si="22"/>
        <v>-1.7809842029237188E-3</v>
      </c>
      <c r="I203" s="1">
        <f t="shared" si="23"/>
        <v>-1.7809842029237188E-3</v>
      </c>
      <c r="O203" s="1">
        <f t="shared" ca="1" si="18"/>
        <v>-4.0680354992634789E-3</v>
      </c>
      <c r="Q203" s="88">
        <f t="shared" si="19"/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 t="shared" si="15"/>
        <v>41028.967285692546</v>
      </c>
      <c r="F204" s="1">
        <f t="shared" si="16"/>
        <v>41029</v>
      </c>
      <c r="G204" s="1">
        <f t="shared" si="22"/>
        <v>-3.8184018994797952E-3</v>
      </c>
      <c r="I204" s="1">
        <f t="shared" si="23"/>
        <v>-3.8184018994797952E-3</v>
      </c>
      <c r="O204" s="1">
        <f t="shared" ca="1" si="18"/>
        <v>-4.0689228599009725E-3</v>
      </c>
      <c r="Q204" s="88">
        <f t="shared" si="19"/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 t="shared" si="15"/>
        <v>41030.989224913683</v>
      </c>
      <c r="F205" s="1">
        <f t="shared" si="16"/>
        <v>41031</v>
      </c>
      <c r="G205" s="1">
        <f t="shared" si="22"/>
        <v>-1.2576641020132229E-3</v>
      </c>
      <c r="I205" s="1">
        <f t="shared" si="23"/>
        <v>-1.2576641020132229E-3</v>
      </c>
      <c r="O205" s="1">
        <f t="shared" ca="1" si="18"/>
        <v>-4.0691763915116849E-3</v>
      </c>
      <c r="Q205" s="88">
        <f t="shared" si="19"/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 t="shared" si="15"/>
        <v>41038.974171329442</v>
      </c>
      <c r="F206" s="1">
        <f t="shared" si="16"/>
        <v>41039</v>
      </c>
      <c r="G206" s="1">
        <f t="shared" si="22"/>
        <v>-3.0147129000397399E-3</v>
      </c>
      <c r="I206" s="1">
        <f t="shared" si="23"/>
        <v>-3.0147129000397399E-3</v>
      </c>
      <c r="O206" s="1">
        <f t="shared" ca="1" si="18"/>
        <v>-4.0701905179545347E-3</v>
      </c>
      <c r="Q206" s="88">
        <f t="shared" si="19"/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 t="shared" si="15"/>
        <v>41045.973850751856</v>
      </c>
      <c r="F207" s="1">
        <f t="shared" si="16"/>
        <v>41046</v>
      </c>
      <c r="G207" s="1">
        <f t="shared" si="22"/>
        <v>-3.0521305961883627E-3</v>
      </c>
      <c r="I207" s="1">
        <f t="shared" si="23"/>
        <v>-3.0521305961883627E-3</v>
      </c>
      <c r="O207" s="1">
        <f t="shared" ca="1" si="18"/>
        <v>-4.0710778785920283E-3</v>
      </c>
      <c r="Q207" s="88">
        <f t="shared" si="19"/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 t="shared" si="15"/>
        <v>41071.976331837461</v>
      </c>
      <c r="F208" s="1">
        <f t="shared" si="16"/>
        <v>41072</v>
      </c>
      <c r="G208" s="1">
        <f t="shared" si="22"/>
        <v>-2.7625392031040974E-3</v>
      </c>
      <c r="I208" s="1">
        <f t="shared" si="23"/>
        <v>-2.7625392031040974E-3</v>
      </c>
      <c r="O208" s="1">
        <f t="shared" ca="1" si="18"/>
        <v>-4.0743737895312894E-3</v>
      </c>
      <c r="Q208" s="88">
        <f t="shared" si="19"/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 t="shared" si="15"/>
        <v>41079.969845792264</v>
      </c>
      <c r="F209" s="1">
        <f t="shared" si="16"/>
        <v>41080</v>
      </c>
      <c r="G209" s="1">
        <f t="shared" si="22"/>
        <v>-3.5195880045648664E-3</v>
      </c>
      <c r="I209" s="1">
        <f t="shared" si="23"/>
        <v>-3.5195880045648664E-3</v>
      </c>
      <c r="O209" s="1">
        <f t="shared" ca="1" si="18"/>
        <v>-4.0753879159741392E-3</v>
      </c>
      <c r="Q209" s="88">
        <f t="shared" si="19"/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 t="shared" si="15"/>
        <v>41080.980815402858</v>
      </c>
      <c r="F210" s="1">
        <f t="shared" si="16"/>
        <v>41081</v>
      </c>
      <c r="G210" s="1">
        <f t="shared" si="22"/>
        <v>-2.2392191021936014E-3</v>
      </c>
      <c r="I210" s="1">
        <f t="shared" si="23"/>
        <v>-2.2392191021936014E-3</v>
      </c>
      <c r="O210" s="1">
        <f t="shared" ca="1" si="18"/>
        <v>-4.0755146817794954E-3</v>
      </c>
      <c r="Q210" s="88">
        <f t="shared" si="19"/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 t="shared" si="15"/>
        <v>41081.98321747435</v>
      </c>
      <c r="F211" s="1">
        <f t="shared" si="16"/>
        <v>41082</v>
      </c>
      <c r="G211" s="1">
        <f t="shared" si="22"/>
        <v>-1.9588502036640421E-3</v>
      </c>
      <c r="I211" s="1">
        <f t="shared" si="23"/>
        <v>-1.9588502036640421E-3</v>
      </c>
      <c r="O211" s="1">
        <f t="shared" ca="1" si="18"/>
        <v>-4.0756414475848516E-3</v>
      </c>
      <c r="Q211" s="88">
        <f t="shared" si="19"/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 t="shared" si="15"/>
        <v>41107.968563481867</v>
      </c>
      <c r="F212" s="1">
        <f t="shared" si="16"/>
        <v>41108</v>
      </c>
      <c r="G212" s="1">
        <f t="shared" si="22"/>
        <v>-3.6692587964353152E-3</v>
      </c>
      <c r="I212" s="1">
        <f t="shared" si="23"/>
        <v>-3.6692587964353152E-3</v>
      </c>
      <c r="O212" s="1">
        <f t="shared" ca="1" si="18"/>
        <v>-4.0789373585241135E-3</v>
      </c>
      <c r="Q212" s="88">
        <f t="shared" si="19"/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 t="shared" ref="E213:E276" si="24">+(C213-C$7)/C$8</f>
        <v>41123.981294008729</v>
      </c>
      <c r="F213" s="1">
        <f t="shared" ref="F213:F276" si="25">ROUND(2*E213,0)/2</f>
        <v>41124</v>
      </c>
      <c r="G213" s="1">
        <f t="shared" si="22"/>
        <v>-2.1833564023836516E-3</v>
      </c>
      <c r="I213" s="1">
        <f t="shared" si="23"/>
        <v>-2.1833564023836516E-3</v>
      </c>
      <c r="O213" s="1">
        <f t="shared" ref="O213:O276" ca="1" si="26">+C$11+C$12*F213</f>
        <v>-4.0809656114098132E-3</v>
      </c>
      <c r="Q213" s="88">
        <f t="shared" ref="Q213:Q276" si="27"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 t="shared" si="24"/>
        <v>41175.977688640953</v>
      </c>
      <c r="F214" s="1">
        <f t="shared" si="25"/>
        <v>41176</v>
      </c>
      <c r="G214" s="1">
        <f t="shared" si="22"/>
        <v>-2.6041735982289538E-3</v>
      </c>
      <c r="I214" s="1">
        <f t="shared" si="23"/>
        <v>-2.6041735982289538E-3</v>
      </c>
      <c r="O214" s="1">
        <f t="shared" ca="1" si="26"/>
        <v>-4.0875574332883361E-3</v>
      </c>
      <c r="Q214" s="88">
        <f t="shared" si="27"/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 t="shared" si="24"/>
        <v>41191.973284089661</v>
      </c>
      <c r="F215" s="1">
        <f t="shared" si="25"/>
        <v>41192</v>
      </c>
      <c r="G215" s="1">
        <f t="shared" si="22"/>
        <v>-3.1182711973087862E-3</v>
      </c>
      <c r="I215" s="1">
        <f t="shared" si="23"/>
        <v>-3.1182711973087862E-3</v>
      </c>
      <c r="O215" s="1">
        <f t="shared" ca="1" si="26"/>
        <v>-4.0895856861740357E-3</v>
      </c>
      <c r="Q215" s="88">
        <f t="shared" si="27"/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 t="shared" si="24"/>
        <v>41192.975686161153</v>
      </c>
      <c r="F216" s="1">
        <f t="shared" si="25"/>
        <v>41193</v>
      </c>
      <c r="G216" s="1">
        <f t="shared" si="22"/>
        <v>-2.8379022987792268E-3</v>
      </c>
      <c r="I216" s="1">
        <f t="shared" si="23"/>
        <v>-2.8379022987792268E-3</v>
      </c>
      <c r="O216" s="1">
        <f t="shared" ca="1" si="26"/>
        <v>-4.089712451979392E-3</v>
      </c>
      <c r="Q216" s="88">
        <f t="shared" si="27"/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 t="shared" si="24"/>
        <v>41200.969200115956</v>
      </c>
      <c r="F217" s="1">
        <f t="shared" si="25"/>
        <v>41201</v>
      </c>
      <c r="G217" s="1">
        <f t="shared" si="22"/>
        <v>-3.5949511075159535E-3</v>
      </c>
      <c r="I217" s="1">
        <f t="shared" si="23"/>
        <v>-3.5949511075159535E-3</v>
      </c>
      <c r="O217" s="1">
        <f t="shared" ca="1" si="26"/>
        <v>-4.0907265784222418E-3</v>
      </c>
      <c r="Q217" s="88">
        <f t="shared" si="27"/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 t="shared" si="24"/>
        <v>41200.969200115956</v>
      </c>
      <c r="F218" s="1">
        <f t="shared" si="25"/>
        <v>41201</v>
      </c>
      <c r="G218" s="1">
        <f t="shared" si="22"/>
        <v>-3.5949511075159535E-3</v>
      </c>
      <c r="I218" s="1">
        <f t="shared" si="23"/>
        <v>-3.5949511075159535E-3</v>
      </c>
      <c r="O218" s="1">
        <f t="shared" ca="1" si="26"/>
        <v>-4.0907265784222418E-3</v>
      </c>
      <c r="Q218" s="88">
        <f t="shared" si="27"/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 t="shared" si="24"/>
        <v>41207.96887953837</v>
      </c>
      <c r="F219" s="1">
        <f t="shared" si="25"/>
        <v>41208</v>
      </c>
      <c r="G219" s="1">
        <f t="shared" si="22"/>
        <v>-3.6323688036645763E-3</v>
      </c>
      <c r="I219" s="1">
        <f t="shared" si="23"/>
        <v>-3.6323688036645763E-3</v>
      </c>
      <c r="O219" s="1">
        <f t="shared" ca="1" si="26"/>
        <v>-4.0916139390597354E-3</v>
      </c>
      <c r="Q219" s="88">
        <f t="shared" si="27"/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 t="shared" si="24"/>
        <v>41208.979849148971</v>
      </c>
      <c r="F220" s="1">
        <f t="shared" si="25"/>
        <v>41209</v>
      </c>
      <c r="G220" s="1">
        <f t="shared" si="22"/>
        <v>-2.3519999012933113E-3</v>
      </c>
      <c r="I220" s="1">
        <f t="shared" si="23"/>
        <v>-2.3519999012933113E-3</v>
      </c>
      <c r="O220" s="1">
        <f t="shared" ca="1" si="26"/>
        <v>-4.0917407048650916E-3</v>
      </c>
      <c r="Q220" s="88">
        <f t="shared" si="27"/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 t="shared" si="24"/>
        <v>41216.973363103774</v>
      </c>
      <c r="F221" s="1">
        <f t="shared" si="25"/>
        <v>41217</v>
      </c>
      <c r="G221" s="1">
        <f t="shared" si="22"/>
        <v>-3.1090487027540803E-3</v>
      </c>
      <c r="I221" s="1">
        <f t="shared" si="23"/>
        <v>-3.1090487027540803E-3</v>
      </c>
      <c r="O221" s="1">
        <f t="shared" ca="1" si="26"/>
        <v>-4.0927548313079414E-3</v>
      </c>
      <c r="Q221" s="88">
        <f t="shared" si="27"/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 t="shared" si="24"/>
        <v>41251.971760215733</v>
      </c>
      <c r="F222" s="1">
        <f t="shared" si="25"/>
        <v>41252</v>
      </c>
      <c r="G222" s="1">
        <f t="shared" si="22"/>
        <v>-3.296137205325067E-3</v>
      </c>
      <c r="I222" s="1">
        <f t="shared" si="23"/>
        <v>-3.296137205325067E-3</v>
      </c>
      <c r="O222" s="1">
        <f t="shared" ca="1" si="26"/>
        <v>-4.0971916344954085E-3</v>
      </c>
      <c r="Q222" s="88">
        <f t="shared" si="27"/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 t="shared" si="24"/>
        <v>41259.973841709638</v>
      </c>
      <c r="F223" s="1">
        <f t="shared" si="25"/>
        <v>41260</v>
      </c>
      <c r="G223" s="1">
        <f t="shared" si="22"/>
        <v>-3.0531860029441305E-3</v>
      </c>
      <c r="I223" s="1">
        <f t="shared" si="23"/>
        <v>-3.0531860029441305E-3</v>
      </c>
      <c r="O223" s="1">
        <f t="shared" ca="1" si="26"/>
        <v>-4.0982057609382583E-3</v>
      </c>
      <c r="Q223" s="88">
        <f t="shared" si="27"/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 t="shared" si="24"/>
        <v>41267.97592320355</v>
      </c>
      <c r="F224" s="1">
        <f t="shared" si="25"/>
        <v>41268</v>
      </c>
      <c r="G224" s="1">
        <f t="shared" si="22"/>
        <v>-2.8102348005631939E-3</v>
      </c>
      <c r="I224" s="1">
        <f t="shared" si="23"/>
        <v>-2.8102348005631939E-3</v>
      </c>
      <c r="O224" s="1">
        <f t="shared" ca="1" si="26"/>
        <v>-4.0992198873811081E-3</v>
      </c>
      <c r="Q224" s="88">
        <f t="shared" si="27"/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 t="shared" si="24"/>
        <v>41269.97215980749</v>
      </c>
      <c r="F225" s="1">
        <f t="shared" si="25"/>
        <v>41270</v>
      </c>
      <c r="G225" s="1">
        <f t="shared" si="22"/>
        <v>-3.2494970000698231E-3</v>
      </c>
      <c r="I225" s="1">
        <f t="shared" si="23"/>
        <v>-3.2494970000698231E-3</v>
      </c>
      <c r="O225" s="1">
        <f t="shared" ca="1" si="26"/>
        <v>-4.0994734189918206E-3</v>
      </c>
      <c r="Q225" s="88">
        <f t="shared" si="27"/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 t="shared" si="24"/>
        <v>41277.974241301396</v>
      </c>
      <c r="F226" s="1">
        <f t="shared" si="25"/>
        <v>41278</v>
      </c>
      <c r="G226" s="1">
        <f t="shared" si="22"/>
        <v>-3.0065457976888865E-3</v>
      </c>
      <c r="I226" s="1">
        <f t="shared" si="23"/>
        <v>-3.0065457976888865E-3</v>
      </c>
      <c r="O226" s="1">
        <f t="shared" ca="1" si="26"/>
        <v>-4.1004875454346704E-3</v>
      </c>
      <c r="Q226" s="88">
        <f t="shared" si="27"/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 t="shared" si="24"/>
        <v>41284.956785645663</v>
      </c>
      <c r="F227" s="1">
        <f t="shared" si="25"/>
        <v>41285</v>
      </c>
      <c r="G227" s="1">
        <f t="shared" si="22"/>
        <v>-5.0439634942449629E-3</v>
      </c>
      <c r="I227" s="1">
        <f t="shared" si="23"/>
        <v>-5.0439634942449629E-3</v>
      </c>
      <c r="O227" s="1">
        <f t="shared" ca="1" si="26"/>
        <v>-4.101374906072164E-3</v>
      </c>
      <c r="Q227" s="88">
        <f t="shared" si="27"/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 t="shared" si="24"/>
        <v>41286.987292405836</v>
      </c>
      <c r="F228" s="1">
        <f t="shared" si="25"/>
        <v>41287</v>
      </c>
      <c r="G228" s="1">
        <f t="shared" si="22"/>
        <v>-1.4832257002126426E-3</v>
      </c>
      <c r="I228" s="1">
        <f t="shared" si="23"/>
        <v>-1.4832257002126426E-3</v>
      </c>
      <c r="O228" s="1">
        <f t="shared" ca="1" si="26"/>
        <v>-4.1016284376828764E-3</v>
      </c>
      <c r="Q228" s="88">
        <f t="shared" si="27"/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 t="shared" si="24"/>
        <v>41303.968154847957</v>
      </c>
      <c r="F229" s="1">
        <f t="shared" si="25"/>
        <v>41304</v>
      </c>
      <c r="G229" s="1">
        <f t="shared" si="22"/>
        <v>-3.7169544011703692E-3</v>
      </c>
      <c r="I229" s="1">
        <f t="shared" si="23"/>
        <v>-3.7169544011703692E-3</v>
      </c>
      <c r="O229" s="1">
        <f t="shared" ca="1" si="26"/>
        <v>-4.1037834563739323E-3</v>
      </c>
      <c r="Q229" s="88">
        <f t="shared" si="27"/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 t="shared" si="24"/>
        <v>41310.96783427037</v>
      </c>
      <c r="F230" s="1">
        <f t="shared" si="25"/>
        <v>41311</v>
      </c>
      <c r="G230" s="1">
        <f t="shared" si="22"/>
        <v>-3.754372097318992E-3</v>
      </c>
      <c r="I230" s="1">
        <f t="shared" si="23"/>
        <v>-3.754372097318992E-3</v>
      </c>
      <c r="O230" s="1">
        <f t="shared" ca="1" si="26"/>
        <v>-4.1046708170114259E-3</v>
      </c>
      <c r="Q230" s="88">
        <f t="shared" si="27"/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 t="shared" si="24"/>
        <v>41311.973663357465</v>
      </c>
      <c r="F231" s="1">
        <f t="shared" si="25"/>
        <v>41312</v>
      </c>
      <c r="G231" s="1">
        <f t="shared" si="22"/>
        <v>-3.074003201618325E-3</v>
      </c>
      <c r="H231" s="32"/>
      <c r="J231" s="1">
        <f>+G231</f>
        <v>-3.074003201618325E-3</v>
      </c>
      <c r="O231" s="1">
        <f t="shared" ca="1" si="26"/>
        <v>-4.1047975828167821E-3</v>
      </c>
      <c r="Q231" s="88">
        <f t="shared" si="27"/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 t="shared" si="24"/>
        <v>41319.852372288726</v>
      </c>
      <c r="F232" s="1">
        <f t="shared" si="25"/>
        <v>41320</v>
      </c>
      <c r="O232" s="1">
        <f t="shared" ca="1" si="26"/>
        <v>-4.1058117092596311E-3</v>
      </c>
      <c r="Q232" s="88">
        <f t="shared" si="27"/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 t="shared" si="24"/>
        <v>41336.987450434121</v>
      </c>
      <c r="F233" s="1">
        <f t="shared" si="25"/>
        <v>41337</v>
      </c>
      <c r="G233" s="1">
        <f t="shared" ref="G233:G264" si="28">+C233-(C$7+F233*C$8)</f>
        <v>-1.4647806965513155E-3</v>
      </c>
      <c r="H233" s="1">
        <f>+G233</f>
        <v>-1.4647806965513155E-3</v>
      </c>
      <c r="O233" s="1">
        <f t="shared" ca="1" si="26"/>
        <v>-4.1079667279506869E-3</v>
      </c>
      <c r="Q233" s="88">
        <f t="shared" si="27"/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 t="shared" si="24"/>
        <v>41337.964149888423</v>
      </c>
      <c r="F234" s="1">
        <f t="shared" si="25"/>
        <v>41338</v>
      </c>
      <c r="G234" s="1">
        <f t="shared" si="28"/>
        <v>-4.1844117949949577E-3</v>
      </c>
      <c r="I234" s="1">
        <f t="shared" ref="I234:I248" si="29">+G234</f>
        <v>-4.1844117949949577E-3</v>
      </c>
      <c r="O234" s="1">
        <f t="shared" ca="1" si="26"/>
        <v>-4.1080934937560432E-3</v>
      </c>
      <c r="Q234" s="88">
        <f t="shared" si="27"/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 t="shared" si="24"/>
        <v>41344.97239684988</v>
      </c>
      <c r="F235" s="1">
        <f t="shared" si="25"/>
        <v>41345</v>
      </c>
      <c r="G235" s="1">
        <f t="shared" si="28"/>
        <v>-3.2218295018537901E-3</v>
      </c>
      <c r="I235" s="1">
        <f t="shared" si="29"/>
        <v>-3.2218295018537901E-3</v>
      </c>
      <c r="O235" s="1">
        <f t="shared" ca="1" si="26"/>
        <v>-4.1089808543935367E-3</v>
      </c>
      <c r="Q235" s="88">
        <f t="shared" si="27"/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 t="shared" si="24"/>
        <v>41345.966231382328</v>
      </c>
      <c r="F236" s="1">
        <f t="shared" si="25"/>
        <v>41346</v>
      </c>
      <c r="G236" s="1">
        <f t="shared" si="28"/>
        <v>-3.9414605998899788E-3</v>
      </c>
      <c r="I236" s="1">
        <f t="shared" si="29"/>
        <v>-3.9414605998899788E-3</v>
      </c>
      <c r="O236" s="1">
        <f t="shared" ca="1" si="26"/>
        <v>-4.109107620198893E-3</v>
      </c>
      <c r="Q236" s="88">
        <f t="shared" si="27"/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 t="shared" si="24"/>
        <v>41353.976880415277</v>
      </c>
      <c r="F237" s="1">
        <f t="shared" si="25"/>
        <v>41354</v>
      </c>
      <c r="G237" s="1">
        <f t="shared" si="28"/>
        <v>-2.6985094009432942E-3</v>
      </c>
      <c r="I237" s="1">
        <f t="shared" si="29"/>
        <v>-2.6985094009432942E-3</v>
      </c>
      <c r="O237" s="1">
        <f t="shared" ca="1" si="26"/>
        <v>-4.1101217466417428E-3</v>
      </c>
      <c r="Q237" s="88">
        <f t="shared" si="27"/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 t="shared" si="24"/>
        <v>41354.979282486769</v>
      </c>
      <c r="F238" s="1">
        <f t="shared" si="25"/>
        <v>41355</v>
      </c>
      <c r="G238" s="1">
        <f t="shared" si="28"/>
        <v>-2.4181405024137348E-3</v>
      </c>
      <c r="I238" s="1">
        <f t="shared" si="29"/>
        <v>-2.4181405024137348E-3</v>
      </c>
      <c r="O238" s="1">
        <f t="shared" ca="1" si="26"/>
        <v>-4.110248512447099E-3</v>
      </c>
      <c r="Q238" s="88">
        <f t="shared" si="27"/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 t="shared" si="24"/>
        <v>41396.968791482039</v>
      </c>
      <c r="F239" s="1">
        <f t="shared" si="25"/>
        <v>41397</v>
      </c>
      <c r="G239" s="1">
        <f t="shared" si="28"/>
        <v>-3.6426467049750499E-3</v>
      </c>
      <c r="I239" s="1">
        <f t="shared" si="29"/>
        <v>-3.6426467049750499E-3</v>
      </c>
      <c r="O239" s="1">
        <f t="shared" ca="1" si="26"/>
        <v>-4.1155726762720606E-3</v>
      </c>
      <c r="Q239" s="88">
        <f t="shared" si="27"/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 t="shared" si="24"/>
        <v>41465.971751173573</v>
      </c>
      <c r="F240" s="1">
        <f t="shared" si="25"/>
        <v>41466</v>
      </c>
      <c r="G240" s="1">
        <f t="shared" si="28"/>
        <v>-3.2971925975289196E-3</v>
      </c>
      <c r="I240" s="1">
        <f t="shared" si="29"/>
        <v>-3.2971925975289196E-3</v>
      </c>
      <c r="O240" s="1">
        <f t="shared" ca="1" si="26"/>
        <v>-4.1243195168416394E-3</v>
      </c>
      <c r="Q240" s="88">
        <f t="shared" si="27"/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 t="shared" si="24"/>
        <v>41466.965585706021</v>
      </c>
      <c r="F241" s="1">
        <f t="shared" si="25"/>
        <v>41467</v>
      </c>
      <c r="G241" s="1">
        <f t="shared" si="28"/>
        <v>-4.0168236955651082E-3</v>
      </c>
      <c r="I241" s="1">
        <f t="shared" si="29"/>
        <v>-4.0168236955651082E-3</v>
      </c>
      <c r="O241" s="1">
        <f t="shared" ca="1" si="26"/>
        <v>-4.1244462826469956E-3</v>
      </c>
      <c r="Q241" s="88">
        <f t="shared" si="27"/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 t="shared" si="24"/>
        <v>41473.965265128376</v>
      </c>
      <c r="F242" s="1">
        <f t="shared" si="25"/>
        <v>41474</v>
      </c>
      <c r="G242" s="1">
        <f t="shared" si="28"/>
        <v>-4.0542414062656462E-3</v>
      </c>
      <c r="I242" s="1">
        <f t="shared" si="29"/>
        <v>-4.0542414062656462E-3</v>
      </c>
      <c r="O242" s="1">
        <f t="shared" ca="1" si="26"/>
        <v>-4.1253336432844892E-3</v>
      </c>
      <c r="Q242" s="88">
        <f t="shared" si="27"/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 t="shared" si="24"/>
        <v>41474.967667199933</v>
      </c>
      <c r="F243" s="1">
        <f t="shared" si="25"/>
        <v>41475</v>
      </c>
      <c r="G243" s="1">
        <f t="shared" si="28"/>
        <v>-3.7738725004601292E-3</v>
      </c>
      <c r="I243" s="1">
        <f t="shared" si="29"/>
        <v>-3.7738725004601292E-3</v>
      </c>
      <c r="O243" s="1">
        <f t="shared" ca="1" si="26"/>
        <v>-4.1254604090898454E-3</v>
      </c>
      <c r="Q243" s="88">
        <f t="shared" si="27"/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 t="shared" si="24"/>
        <v>41524.967825228152</v>
      </c>
      <c r="F244" s="1">
        <f t="shared" si="25"/>
        <v>41525</v>
      </c>
      <c r="G244" s="1">
        <f t="shared" si="28"/>
        <v>-3.7554275040747598E-3</v>
      </c>
      <c r="I244" s="1">
        <f t="shared" si="29"/>
        <v>-3.7554275040747598E-3</v>
      </c>
      <c r="O244" s="1">
        <f t="shared" ca="1" si="26"/>
        <v>-4.1317986993576559E-3</v>
      </c>
      <c r="Q244" s="88">
        <f t="shared" si="27"/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 t="shared" si="24"/>
        <v>41525.970227299644</v>
      </c>
      <c r="F245" s="1">
        <f t="shared" si="25"/>
        <v>41526</v>
      </c>
      <c r="G245" s="1">
        <f t="shared" si="28"/>
        <v>-3.4750586055452004E-3</v>
      </c>
      <c r="I245" s="1">
        <f t="shared" si="29"/>
        <v>-3.4750586055452004E-3</v>
      </c>
      <c r="O245" s="1">
        <f t="shared" ca="1" si="26"/>
        <v>-4.1319254651630121E-3</v>
      </c>
      <c r="Q245" s="88">
        <f t="shared" si="27"/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 t="shared" si="24"/>
        <v>41542.993927437099</v>
      </c>
      <c r="F246" s="1">
        <f t="shared" si="25"/>
        <v>41543</v>
      </c>
      <c r="G246" s="1">
        <f t="shared" si="28"/>
        <v>-7.0878730184631422E-4</v>
      </c>
      <c r="I246" s="1">
        <f t="shared" si="29"/>
        <v>-7.0878730184631422E-4</v>
      </c>
      <c r="O246" s="1">
        <f t="shared" ca="1" si="26"/>
        <v>-4.134080483854068E-3</v>
      </c>
      <c r="Q246" s="88">
        <f t="shared" si="27"/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 t="shared" si="24"/>
        <v>41567.968303834015</v>
      </c>
      <c r="F247" s="1">
        <f t="shared" si="25"/>
        <v>41568</v>
      </c>
      <c r="G247" s="1">
        <f t="shared" si="28"/>
        <v>-3.6995648042648099E-3</v>
      </c>
      <c r="I247" s="1">
        <f t="shared" si="29"/>
        <v>-3.6995648042648099E-3</v>
      </c>
      <c r="O247" s="1">
        <f t="shared" ca="1" si="26"/>
        <v>-4.1372496289879728E-3</v>
      </c>
      <c r="Q247" s="88">
        <f t="shared" si="27"/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 t="shared" si="24"/>
        <v>41577.983757010014</v>
      </c>
      <c r="F248" s="1">
        <f t="shared" si="25"/>
        <v>41578</v>
      </c>
      <c r="G248" s="1">
        <f t="shared" si="28"/>
        <v>-1.895875800983049E-3</v>
      </c>
      <c r="I248" s="1">
        <f t="shared" si="29"/>
        <v>-1.895875800983049E-3</v>
      </c>
      <c r="O248" s="1">
        <f t="shared" ca="1" si="26"/>
        <v>-4.138517287041535E-3</v>
      </c>
      <c r="Q248" s="88">
        <f t="shared" si="27"/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 t="shared" si="24"/>
        <v>41670.974112597229</v>
      </c>
      <c r="F249" s="1">
        <f t="shared" si="25"/>
        <v>41671</v>
      </c>
      <c r="G249" s="1">
        <f t="shared" si="28"/>
        <v>-3.0215681035770103E-3</v>
      </c>
      <c r="H249" s="32"/>
      <c r="J249" s="1">
        <f>+G249</f>
        <v>-3.0215681035770103E-3</v>
      </c>
      <c r="O249" s="1">
        <f t="shared" ca="1" si="26"/>
        <v>-4.1503065069396633E-3</v>
      </c>
      <c r="Q249" s="88">
        <f t="shared" si="27"/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 t="shared" si="24"/>
        <v>41670.975826105059</v>
      </c>
      <c r="F250" s="1">
        <f t="shared" si="25"/>
        <v>41671</v>
      </c>
      <c r="G250" s="1">
        <f t="shared" si="28"/>
        <v>-2.8215681013534777E-3</v>
      </c>
      <c r="I250" s="1">
        <f>+G250</f>
        <v>-2.8215681013534777E-3</v>
      </c>
      <c r="O250" s="1">
        <f t="shared" ca="1" si="26"/>
        <v>-4.1503065069396633E-3</v>
      </c>
      <c r="Q250" s="88">
        <f t="shared" si="27"/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 t="shared" si="24"/>
        <v>41696.96973965162</v>
      </c>
      <c r="F251" s="1">
        <f t="shared" si="25"/>
        <v>41697</v>
      </c>
      <c r="G251" s="1">
        <f t="shared" si="28"/>
        <v>-3.5319766975590028E-3</v>
      </c>
      <c r="I251" s="1">
        <f>+G251</f>
        <v>-3.5319766975590028E-3</v>
      </c>
      <c r="O251" s="1">
        <f t="shared" ca="1" si="26"/>
        <v>-4.1536024178789252E-3</v>
      </c>
      <c r="Q251" s="88">
        <f t="shared" si="27"/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 t="shared" si="24"/>
        <v>41713.97630471093</v>
      </c>
      <c r="F252" s="1">
        <f t="shared" si="25"/>
        <v>41714</v>
      </c>
      <c r="G252" s="1">
        <f t="shared" si="28"/>
        <v>-2.7657054015435278E-3</v>
      </c>
      <c r="I252" s="1">
        <f>+G252</f>
        <v>-2.7657054015435278E-3</v>
      </c>
      <c r="O252" s="1">
        <f t="shared" ca="1" si="26"/>
        <v>-4.1557574365699811E-3</v>
      </c>
      <c r="Q252" s="88">
        <f t="shared" si="27"/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 t="shared" si="24"/>
        <v>41756.974213055073</v>
      </c>
      <c r="F253" s="1">
        <f t="shared" si="25"/>
        <v>41757</v>
      </c>
      <c r="G253" s="1">
        <f t="shared" si="28"/>
        <v>-3.0098427014308982E-3</v>
      </c>
      <c r="H253" s="32"/>
      <c r="J253" s="1">
        <f>+G253</f>
        <v>-3.0098427014308982E-3</v>
      </c>
      <c r="O253" s="1">
        <f t="shared" ca="1" si="26"/>
        <v>-4.161208366200298E-3</v>
      </c>
      <c r="Q253" s="88">
        <f t="shared" si="27"/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 t="shared" si="24"/>
        <v>41756.976783316793</v>
      </c>
      <c r="F254" s="1">
        <f t="shared" si="25"/>
        <v>41757</v>
      </c>
      <c r="G254" s="1">
        <f t="shared" si="28"/>
        <v>-2.709842701733578E-3</v>
      </c>
      <c r="I254" s="1">
        <f t="shared" ref="I254:I285" si="30">+G254</f>
        <v>-2.709842701733578E-3</v>
      </c>
      <c r="O254" s="1">
        <f t="shared" ca="1" si="26"/>
        <v>-4.161208366200298E-3</v>
      </c>
      <c r="Q254" s="88">
        <f t="shared" si="27"/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 t="shared" si="24"/>
        <v>41764.961729732553</v>
      </c>
      <c r="F255" s="1">
        <f t="shared" si="25"/>
        <v>41765</v>
      </c>
      <c r="G255" s="1">
        <f t="shared" si="28"/>
        <v>-4.466891499760095E-3</v>
      </c>
      <c r="I255" s="1">
        <f t="shared" si="30"/>
        <v>-4.466891499760095E-3</v>
      </c>
      <c r="O255" s="1">
        <f t="shared" ca="1" si="26"/>
        <v>-4.1622224926431478E-3</v>
      </c>
      <c r="Q255" s="88">
        <f t="shared" si="27"/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 t="shared" si="24"/>
        <v>41765.972699343089</v>
      </c>
      <c r="F256" s="1">
        <f t="shared" si="25"/>
        <v>41766</v>
      </c>
      <c r="G256" s="1">
        <f t="shared" si="28"/>
        <v>-3.1865226046647877E-3</v>
      </c>
      <c r="I256" s="1">
        <f t="shared" si="30"/>
        <v>-3.1865226046647877E-3</v>
      </c>
      <c r="O256" s="1">
        <f t="shared" ca="1" si="26"/>
        <v>-4.162349258448504E-3</v>
      </c>
      <c r="Q256" s="88">
        <f t="shared" si="27"/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 t="shared" si="24"/>
        <v>41773.96621329795</v>
      </c>
      <c r="F257" s="1">
        <f t="shared" si="25"/>
        <v>41774</v>
      </c>
      <c r="G257" s="1">
        <f t="shared" si="28"/>
        <v>-3.9435713988495991E-3</v>
      </c>
      <c r="I257" s="1">
        <f t="shared" si="30"/>
        <v>-3.9435713988495991E-3</v>
      </c>
      <c r="O257" s="1">
        <f t="shared" ca="1" si="26"/>
        <v>-4.1633633848913538E-3</v>
      </c>
      <c r="Q257" s="88">
        <f t="shared" si="27"/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 t="shared" si="24"/>
        <v>42047.981815460014</v>
      </c>
      <c r="F258" s="1">
        <f t="shared" si="25"/>
        <v>42048</v>
      </c>
      <c r="G258" s="1">
        <f t="shared" si="28"/>
        <v>-2.1224927986622788E-3</v>
      </c>
      <c r="I258" s="1">
        <f t="shared" si="30"/>
        <v>-2.1224927986622788E-3</v>
      </c>
      <c r="O258" s="1">
        <f t="shared" ca="1" si="26"/>
        <v>-4.1980972155589574E-3</v>
      </c>
      <c r="Q258" s="88">
        <f t="shared" si="27"/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 t="shared" si="24"/>
        <v>43352.963664395924</v>
      </c>
      <c r="F259" s="1">
        <f t="shared" si="25"/>
        <v>43353</v>
      </c>
      <c r="G259" s="1">
        <f t="shared" si="28"/>
        <v>-4.2410783062223345E-3</v>
      </c>
      <c r="I259" s="1">
        <f t="shared" si="30"/>
        <v>-4.2410783062223345E-3</v>
      </c>
      <c r="O259" s="1">
        <f t="shared" ca="1" si="26"/>
        <v>-4.3635265915488199E-3</v>
      </c>
      <c r="Q259" s="88">
        <f t="shared" si="27"/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 t="shared" si="24"/>
        <v>43369.96166191619</v>
      </c>
      <c r="F260" s="1">
        <f t="shared" si="25"/>
        <v>43370</v>
      </c>
      <c r="G260" s="1">
        <f t="shared" si="28"/>
        <v>-4.47480699949665E-3</v>
      </c>
      <c r="I260" s="1">
        <f t="shared" si="30"/>
        <v>-4.47480699949665E-3</v>
      </c>
      <c r="O260" s="1">
        <f t="shared" ca="1" si="26"/>
        <v>-4.3656816102398757E-3</v>
      </c>
      <c r="Q260" s="88">
        <f t="shared" si="27"/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 t="shared" si="24"/>
        <v>43403.974792034809</v>
      </c>
      <c r="F261" s="1">
        <f t="shared" si="25"/>
        <v>43404</v>
      </c>
      <c r="G261" s="1">
        <f t="shared" si="28"/>
        <v>-2.9422644001897424E-3</v>
      </c>
      <c r="I261" s="1">
        <f t="shared" si="30"/>
        <v>-2.9422644001897424E-3</v>
      </c>
      <c r="O261" s="1">
        <f t="shared" ca="1" si="26"/>
        <v>-4.3699916476219866E-3</v>
      </c>
      <c r="Q261" s="88">
        <f t="shared" si="27"/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 t="shared" si="24"/>
        <v>43592.957568900325</v>
      </c>
      <c r="F262" s="1">
        <f t="shared" si="25"/>
        <v>43593</v>
      </c>
      <c r="G262" s="1">
        <f t="shared" si="28"/>
        <v>-4.9525423019076698E-3</v>
      </c>
      <c r="I262" s="1">
        <f t="shared" si="30"/>
        <v>-4.9525423019076698E-3</v>
      </c>
      <c r="O262" s="1">
        <f t="shared" ca="1" si="26"/>
        <v>-4.3939503848343118E-3</v>
      </c>
      <c r="Q262" s="88">
        <f t="shared" si="27"/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 t="shared" si="24"/>
        <v>43618.977185064141</v>
      </c>
      <c r="F263" s="1">
        <f t="shared" si="25"/>
        <v>43619</v>
      </c>
      <c r="G263" s="1">
        <f t="shared" si="28"/>
        <v>-2.6629508938640356E-3</v>
      </c>
      <c r="I263" s="1">
        <f t="shared" si="30"/>
        <v>-2.6629508938640356E-3</v>
      </c>
      <c r="O263" s="1">
        <f t="shared" ca="1" si="26"/>
        <v>-4.3972462957735737E-3</v>
      </c>
      <c r="Q263" s="88">
        <f t="shared" si="27"/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 t="shared" si="24"/>
        <v>43625.968296947452</v>
      </c>
      <c r="F264" s="1">
        <f t="shared" si="25"/>
        <v>43626</v>
      </c>
      <c r="G264" s="1">
        <f t="shared" si="28"/>
        <v>-3.7003686011303216E-3</v>
      </c>
      <c r="I264" s="1">
        <f t="shared" si="30"/>
        <v>-3.7003686011303216E-3</v>
      </c>
      <c r="O264" s="1">
        <f t="shared" ca="1" si="26"/>
        <v>-4.3981336564110672E-3</v>
      </c>
      <c r="Q264" s="88">
        <f t="shared" si="27"/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 t="shared" si="24"/>
        <v>43626.979266557988</v>
      </c>
      <c r="F265" s="1">
        <f t="shared" si="25"/>
        <v>43627</v>
      </c>
      <c r="G265" s="1">
        <f t="shared" ref="G265:G296" si="31">+C265-(C$7+F265*C$8)</f>
        <v>-2.4199997060350142E-3</v>
      </c>
      <c r="I265" s="1">
        <f t="shared" si="30"/>
        <v>-2.4199997060350142E-3</v>
      </c>
      <c r="O265" s="1">
        <f t="shared" ca="1" si="26"/>
        <v>-4.3982604222164235E-3</v>
      </c>
      <c r="Q265" s="88">
        <f t="shared" si="27"/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 t="shared" si="24"/>
        <v>43634.981348051893</v>
      </c>
      <c r="F266" s="1">
        <f t="shared" si="25"/>
        <v>43635</v>
      </c>
      <c r="G266" s="1">
        <f t="shared" si="31"/>
        <v>-2.1770485036540776E-3</v>
      </c>
      <c r="I266" s="1">
        <f t="shared" si="30"/>
        <v>-2.1770485036540776E-3</v>
      </c>
      <c r="O266" s="1">
        <f t="shared" ca="1" si="26"/>
        <v>-4.3992745486592733E-3</v>
      </c>
      <c r="Q266" s="88">
        <f t="shared" si="27"/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 t="shared" si="24"/>
        <v>43643.985831617298</v>
      </c>
      <c r="F267" s="1">
        <f t="shared" si="25"/>
        <v>43644</v>
      </c>
      <c r="G267" s="1">
        <f t="shared" si="31"/>
        <v>-1.6537284027435817E-3</v>
      </c>
      <c r="I267" s="1">
        <f t="shared" si="30"/>
        <v>-1.6537284027435817E-3</v>
      </c>
      <c r="O267" s="1">
        <f t="shared" ca="1" si="26"/>
        <v>-4.4004154409074793E-3</v>
      </c>
      <c r="Q267" s="88">
        <f t="shared" si="27"/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 t="shared" si="24"/>
        <v>43651.979345572159</v>
      </c>
      <c r="F268" s="1">
        <f t="shared" si="25"/>
        <v>43652</v>
      </c>
      <c r="G268" s="1">
        <f t="shared" si="31"/>
        <v>-2.4107771969283931E-3</v>
      </c>
      <c r="I268" s="1">
        <f t="shared" si="30"/>
        <v>-2.4107771969283931E-3</v>
      </c>
      <c r="O268" s="1">
        <f t="shared" ca="1" si="26"/>
        <v>-4.4014295673503283E-3</v>
      </c>
      <c r="Q268" s="88">
        <f t="shared" si="27"/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 t="shared" si="24"/>
        <v>43652.973180104549</v>
      </c>
      <c r="F269" s="1">
        <f t="shared" si="25"/>
        <v>43653</v>
      </c>
      <c r="G269" s="1">
        <f t="shared" si="31"/>
        <v>-3.1304083022405393E-3</v>
      </c>
      <c r="I269" s="1">
        <f t="shared" si="30"/>
        <v>-3.1304083022405393E-3</v>
      </c>
      <c r="O269" s="1">
        <f t="shared" ca="1" si="26"/>
        <v>-4.4015563331556845E-3</v>
      </c>
      <c r="Q269" s="88">
        <f t="shared" si="27"/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 t="shared" si="24"/>
        <v>43660.975261598454</v>
      </c>
      <c r="F270" s="1">
        <f t="shared" si="25"/>
        <v>43661</v>
      </c>
      <c r="G270" s="1">
        <f t="shared" si="31"/>
        <v>-2.8874570998596027E-3</v>
      </c>
      <c r="I270" s="1">
        <f t="shared" si="30"/>
        <v>-2.8874570998596027E-3</v>
      </c>
      <c r="O270" s="1">
        <f t="shared" ca="1" si="26"/>
        <v>-4.4025704595985343E-3</v>
      </c>
      <c r="Q270" s="88">
        <f t="shared" si="27"/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 t="shared" si="24"/>
        <v>43668.968775553316</v>
      </c>
      <c r="F271" s="1">
        <f t="shared" si="25"/>
        <v>43669</v>
      </c>
      <c r="G271" s="1">
        <f t="shared" si="31"/>
        <v>-3.6445059013203718E-3</v>
      </c>
      <c r="I271" s="1">
        <f t="shared" si="30"/>
        <v>-3.6445059013203718E-3</v>
      </c>
      <c r="O271" s="1">
        <f t="shared" ca="1" si="26"/>
        <v>-4.4035845860413841E-3</v>
      </c>
      <c r="Q271" s="88">
        <f t="shared" si="27"/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 t="shared" si="24"/>
        <v>43669.971177624808</v>
      </c>
      <c r="F272" s="1">
        <f t="shared" si="25"/>
        <v>43670</v>
      </c>
      <c r="G272" s="1">
        <f t="shared" si="31"/>
        <v>-3.3641370027908124E-3</v>
      </c>
      <c r="I272" s="1">
        <f t="shared" si="30"/>
        <v>-3.3641370027908124E-3</v>
      </c>
      <c r="O272" s="1">
        <f t="shared" ca="1" si="26"/>
        <v>-4.4037113518467404E-3</v>
      </c>
      <c r="Q272" s="88">
        <f t="shared" si="27"/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 t="shared" si="24"/>
        <v>43678.958526112059</v>
      </c>
      <c r="F273" s="1">
        <f t="shared" si="25"/>
        <v>43679</v>
      </c>
      <c r="G273" s="1">
        <f t="shared" si="31"/>
        <v>-4.8408169022877701E-3</v>
      </c>
      <c r="I273" s="1">
        <f t="shared" si="30"/>
        <v>-4.8408169022877701E-3</v>
      </c>
      <c r="O273" s="1">
        <f t="shared" ca="1" si="26"/>
        <v>-4.4048522440949464E-3</v>
      </c>
      <c r="Q273" s="88">
        <f t="shared" si="27"/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 t="shared" si="24"/>
        <v>43702.96477059379</v>
      </c>
      <c r="F274" s="1">
        <f t="shared" si="25"/>
        <v>43703</v>
      </c>
      <c r="G274" s="1">
        <f t="shared" si="31"/>
        <v>-4.1119632951449603E-3</v>
      </c>
      <c r="I274" s="1">
        <f t="shared" si="30"/>
        <v>-4.1119632951449603E-3</v>
      </c>
      <c r="O274" s="1">
        <f t="shared" ca="1" si="26"/>
        <v>-4.4078946234234959E-3</v>
      </c>
      <c r="Q274" s="88">
        <f t="shared" si="27"/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 t="shared" si="24"/>
        <v>43703.958605126172</v>
      </c>
      <c r="F275" s="1">
        <f t="shared" si="25"/>
        <v>43704</v>
      </c>
      <c r="G275" s="1">
        <f t="shared" si="31"/>
        <v>-4.8315944004571065E-3</v>
      </c>
      <c r="I275" s="1">
        <f t="shared" si="30"/>
        <v>-4.8315944004571065E-3</v>
      </c>
      <c r="O275" s="1">
        <f t="shared" ca="1" si="26"/>
        <v>-4.4080213892288521E-3</v>
      </c>
      <c r="Q275" s="88">
        <f t="shared" si="27"/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 t="shared" si="24"/>
        <v>43831.966206411387</v>
      </c>
      <c r="F276" s="1">
        <f t="shared" si="25"/>
        <v>43832</v>
      </c>
      <c r="G276" s="1">
        <f t="shared" si="31"/>
        <v>-3.9443751957151107E-3</v>
      </c>
      <c r="I276" s="1">
        <f t="shared" si="30"/>
        <v>-3.9443751957151107E-3</v>
      </c>
      <c r="O276" s="1">
        <f t="shared" ca="1" si="26"/>
        <v>-4.4242474123144474E-3</v>
      </c>
      <c r="Q276" s="88">
        <f t="shared" si="27"/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 t="shared" ref="E277:E340" si="32">+(C277-C$7)/C$8</f>
        <v>43847.97036939914</v>
      </c>
      <c r="F277" s="1">
        <f t="shared" ref="F277:F340" si="33">ROUND(2*E277,0)/2</f>
        <v>43848</v>
      </c>
      <c r="G277" s="1">
        <f t="shared" si="31"/>
        <v>-3.4584728055051528E-3</v>
      </c>
      <c r="I277" s="1">
        <f t="shared" si="30"/>
        <v>-3.4584728055051528E-3</v>
      </c>
      <c r="O277" s="1">
        <f t="shared" ref="O277:O340" ca="1" si="34">+C$11+C$12*F277</f>
        <v>-4.426275665200147E-3</v>
      </c>
      <c r="Q277" s="88">
        <f t="shared" ref="Q277:Q340" si="35"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 t="shared" si="32"/>
        <v>43848.981339009741</v>
      </c>
      <c r="F278" s="1">
        <f t="shared" si="33"/>
        <v>43849</v>
      </c>
      <c r="G278" s="1">
        <f t="shared" si="31"/>
        <v>-2.1781039031338878E-3</v>
      </c>
      <c r="I278" s="1">
        <f t="shared" si="30"/>
        <v>-2.1781039031338878E-3</v>
      </c>
      <c r="O278" s="1">
        <f t="shared" ca="1" si="34"/>
        <v>-4.4264024310055033E-3</v>
      </c>
      <c r="Q278" s="88">
        <f t="shared" si="35"/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 t="shared" si="32"/>
        <v>43849.96660600308</v>
      </c>
      <c r="F279" s="1">
        <f t="shared" si="33"/>
        <v>43850</v>
      </c>
      <c r="G279" s="1">
        <f t="shared" si="31"/>
        <v>-3.8977350050117821E-3</v>
      </c>
      <c r="I279" s="1">
        <f t="shared" si="30"/>
        <v>-3.8977350050117821E-3</v>
      </c>
      <c r="O279" s="1">
        <f t="shared" ca="1" si="34"/>
        <v>-4.4265291968108595E-3</v>
      </c>
      <c r="Q279" s="88">
        <f t="shared" si="35"/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 t="shared" si="32"/>
        <v>43865.962201451795</v>
      </c>
      <c r="F280" s="1">
        <f t="shared" si="33"/>
        <v>43866</v>
      </c>
      <c r="G280" s="1">
        <f t="shared" si="31"/>
        <v>-4.4118326040916145E-3</v>
      </c>
      <c r="I280" s="1">
        <f t="shared" si="30"/>
        <v>-4.4118326040916145E-3</v>
      </c>
      <c r="O280" s="1">
        <f t="shared" ca="1" si="34"/>
        <v>-4.4285574496965591E-3</v>
      </c>
      <c r="Q280" s="88">
        <f t="shared" si="35"/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 t="shared" si="32"/>
        <v>43874.975252556294</v>
      </c>
      <c r="F281" s="1">
        <f t="shared" si="33"/>
        <v>43875</v>
      </c>
      <c r="G281" s="1">
        <f t="shared" si="31"/>
        <v>-2.8885124993394129E-3</v>
      </c>
      <c r="I281" s="1">
        <f t="shared" si="30"/>
        <v>-2.8885124993394129E-3</v>
      </c>
      <c r="O281" s="1">
        <f t="shared" ca="1" si="34"/>
        <v>-4.4296983419447652E-3</v>
      </c>
      <c r="Q281" s="88">
        <f t="shared" si="35"/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 t="shared" si="32"/>
        <v>43875.969087088743</v>
      </c>
      <c r="F282" s="1">
        <f t="shared" si="33"/>
        <v>43876</v>
      </c>
      <c r="G282" s="1">
        <f t="shared" si="31"/>
        <v>-3.6081435973756015E-3</v>
      </c>
      <c r="I282" s="1">
        <f t="shared" si="30"/>
        <v>-3.6081435973756015E-3</v>
      </c>
      <c r="O282" s="1">
        <f t="shared" ca="1" si="34"/>
        <v>-4.4298251077501214E-3</v>
      </c>
      <c r="Q282" s="88">
        <f t="shared" si="35"/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 t="shared" si="32"/>
        <v>43891.964682537458</v>
      </c>
      <c r="F283" s="1">
        <f t="shared" si="33"/>
        <v>43892</v>
      </c>
      <c r="G283" s="1">
        <f t="shared" si="31"/>
        <v>-4.122241196455434E-3</v>
      </c>
      <c r="I283" s="1">
        <f t="shared" si="30"/>
        <v>-4.122241196455434E-3</v>
      </c>
      <c r="O283" s="1">
        <f t="shared" ca="1" si="34"/>
        <v>-4.431853360635821E-3</v>
      </c>
      <c r="Q283" s="88">
        <f t="shared" si="35"/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 t="shared" si="32"/>
        <v>43899.958196492262</v>
      </c>
      <c r="F284" s="1">
        <f t="shared" si="33"/>
        <v>43900</v>
      </c>
      <c r="G284" s="1">
        <f t="shared" si="31"/>
        <v>-4.8792900051921606E-3</v>
      </c>
      <c r="I284" s="1">
        <f t="shared" si="30"/>
        <v>-4.8792900051921606E-3</v>
      </c>
      <c r="O284" s="1">
        <f t="shared" ca="1" si="34"/>
        <v>-4.43286748707867E-3</v>
      </c>
      <c r="Q284" s="88">
        <f t="shared" si="35"/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 t="shared" si="32"/>
        <v>43908.979815135805</v>
      </c>
      <c r="F285" s="1">
        <f t="shared" si="33"/>
        <v>43909</v>
      </c>
      <c r="G285" s="1">
        <f t="shared" si="31"/>
        <v>-2.355969903874211E-3</v>
      </c>
      <c r="I285" s="1">
        <f t="shared" si="30"/>
        <v>-2.355969903874211E-3</v>
      </c>
      <c r="O285" s="1">
        <f t="shared" ca="1" si="34"/>
        <v>-4.434008379326876E-3</v>
      </c>
      <c r="Q285" s="88">
        <f t="shared" si="35"/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 t="shared" si="32"/>
        <v>43909.97364966826</v>
      </c>
      <c r="F286" s="1">
        <f t="shared" si="33"/>
        <v>43910</v>
      </c>
      <c r="G286" s="1">
        <f t="shared" si="31"/>
        <v>-3.0756010019103996E-3</v>
      </c>
      <c r="I286" s="1">
        <f t="shared" ref="I286:I317" si="36">+G286</f>
        <v>-3.0756010019103996E-3</v>
      </c>
      <c r="O286" s="1">
        <f t="shared" ca="1" si="34"/>
        <v>-4.4341351451322323E-3</v>
      </c>
      <c r="Q286" s="88">
        <f t="shared" si="35"/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 t="shared" si="32"/>
        <v>43916.956194012528</v>
      </c>
      <c r="F287" s="1">
        <f t="shared" si="33"/>
        <v>43917</v>
      </c>
      <c r="G287" s="1">
        <f t="shared" si="31"/>
        <v>-5.1130186984664761E-3</v>
      </c>
      <c r="I287" s="1">
        <f t="shared" si="36"/>
        <v>-5.1130186984664761E-3</v>
      </c>
      <c r="O287" s="1">
        <f t="shared" ca="1" si="34"/>
        <v>-4.4350225057697258E-3</v>
      </c>
      <c r="Q287" s="88">
        <f t="shared" si="35"/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 t="shared" si="32"/>
        <v>43925.960677577925</v>
      </c>
      <c r="F288" s="1">
        <f t="shared" si="33"/>
        <v>43926</v>
      </c>
      <c r="G288" s="1">
        <f t="shared" si="31"/>
        <v>-4.5896985975559801E-3</v>
      </c>
      <c r="I288" s="1">
        <f t="shared" si="36"/>
        <v>-4.5896985975559801E-3</v>
      </c>
      <c r="O288" s="1">
        <f t="shared" ca="1" si="34"/>
        <v>-4.4361633980179319E-3</v>
      </c>
      <c r="Q288" s="88">
        <f t="shared" si="35"/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 t="shared" si="32"/>
        <v>43926.971647188519</v>
      </c>
      <c r="F289" s="1">
        <f t="shared" si="33"/>
        <v>43927</v>
      </c>
      <c r="G289" s="1">
        <f t="shared" si="31"/>
        <v>-3.3093296951847151E-3</v>
      </c>
      <c r="I289" s="1">
        <f t="shared" si="36"/>
        <v>-3.3093296951847151E-3</v>
      </c>
      <c r="O289" s="1">
        <f t="shared" ca="1" si="34"/>
        <v>-4.4362901638232881E-3</v>
      </c>
      <c r="Q289" s="88">
        <f t="shared" si="35"/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 t="shared" si="32"/>
        <v>43950.96932413114</v>
      </c>
      <c r="F290" s="1">
        <f t="shared" si="33"/>
        <v>43951</v>
      </c>
      <c r="G290" s="1">
        <f t="shared" si="31"/>
        <v>-3.5804760991595685E-3</v>
      </c>
      <c r="I290" s="1">
        <f t="shared" si="36"/>
        <v>-3.5804760991595685E-3</v>
      </c>
      <c r="O290" s="1">
        <f t="shared" ca="1" si="34"/>
        <v>-4.4393325431518376E-3</v>
      </c>
      <c r="Q290" s="88">
        <f t="shared" si="35"/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 t="shared" si="32"/>
        <v>43967.96732165134</v>
      </c>
      <c r="F291" s="1">
        <f t="shared" si="33"/>
        <v>43968</v>
      </c>
      <c r="G291" s="1">
        <f t="shared" si="31"/>
        <v>-3.8142047997098416E-3</v>
      </c>
      <c r="I291" s="1">
        <f t="shared" si="36"/>
        <v>-3.8142047997098416E-3</v>
      </c>
      <c r="O291" s="1">
        <f t="shared" ca="1" si="34"/>
        <v>-4.4414875618428934E-3</v>
      </c>
      <c r="Q291" s="88">
        <f t="shared" si="35"/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 t="shared" si="32"/>
        <v>43976.971805216745</v>
      </c>
      <c r="F292" s="1">
        <f t="shared" si="33"/>
        <v>43977</v>
      </c>
      <c r="G292" s="1">
        <f t="shared" si="31"/>
        <v>-3.2908846987993456E-3</v>
      </c>
      <c r="I292" s="1">
        <f t="shared" si="36"/>
        <v>-3.2908846987993456E-3</v>
      </c>
      <c r="O292" s="1">
        <f t="shared" ca="1" si="34"/>
        <v>-4.4426284540910995E-3</v>
      </c>
      <c r="Q292" s="88">
        <f t="shared" si="35"/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 t="shared" si="32"/>
        <v>44035.967879271317</v>
      </c>
      <c r="F293" s="1">
        <f t="shared" si="33"/>
        <v>44036</v>
      </c>
      <c r="G293" s="1">
        <f t="shared" si="31"/>
        <v>-3.7491196053451858E-3</v>
      </c>
      <c r="I293" s="1">
        <f t="shared" si="36"/>
        <v>-3.7491196053451858E-3</v>
      </c>
      <c r="O293" s="1">
        <f t="shared" ca="1" si="34"/>
        <v>-4.450107636607116E-3</v>
      </c>
      <c r="Q293" s="88">
        <f t="shared" si="35"/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 t="shared" si="32"/>
        <v>44036.961713803772</v>
      </c>
      <c r="F294" s="1">
        <f t="shared" si="33"/>
        <v>44037</v>
      </c>
      <c r="G294" s="1">
        <f t="shared" si="31"/>
        <v>-4.4687507033813745E-3</v>
      </c>
      <c r="I294" s="1">
        <f t="shared" si="36"/>
        <v>-4.4687507033813745E-3</v>
      </c>
      <c r="O294" s="1">
        <f t="shared" ca="1" si="34"/>
        <v>-4.4502344024124722E-3</v>
      </c>
      <c r="Q294" s="88">
        <f t="shared" si="35"/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 t="shared" si="32"/>
        <v>44044.972362836721</v>
      </c>
      <c r="F295" s="1">
        <f t="shared" si="33"/>
        <v>44045</v>
      </c>
      <c r="G295" s="1">
        <f t="shared" si="31"/>
        <v>-3.2257995044346899E-3</v>
      </c>
      <c r="I295" s="1">
        <f t="shared" si="36"/>
        <v>-3.2257995044346899E-3</v>
      </c>
      <c r="O295" s="1">
        <f t="shared" ca="1" si="34"/>
        <v>-4.451248528855322E-3</v>
      </c>
      <c r="Q295" s="88">
        <f t="shared" si="35"/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 t="shared" si="32"/>
        <v>44045.966197369169</v>
      </c>
      <c r="F296" s="1">
        <f t="shared" si="33"/>
        <v>44046</v>
      </c>
      <c r="G296" s="1">
        <f t="shared" si="31"/>
        <v>-3.9454306024708785E-3</v>
      </c>
      <c r="I296" s="1">
        <f t="shared" si="36"/>
        <v>-3.9454306024708785E-3</v>
      </c>
      <c r="O296" s="1">
        <f t="shared" ca="1" si="34"/>
        <v>-4.4513752946606783E-3</v>
      </c>
      <c r="Q296" s="88">
        <f t="shared" si="35"/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 t="shared" si="32"/>
        <v>44046.968599440661</v>
      </c>
      <c r="F297" s="1">
        <f t="shared" si="33"/>
        <v>44047</v>
      </c>
      <c r="G297" s="1">
        <f t="shared" ref="G297:G328" si="37">+C297-(C$7+F297*C$8)</f>
        <v>-3.6650617039413191E-3</v>
      </c>
      <c r="I297" s="1">
        <f t="shared" si="36"/>
        <v>-3.6650617039413191E-3</v>
      </c>
      <c r="O297" s="1">
        <f t="shared" ca="1" si="34"/>
        <v>-4.4515020604660345E-3</v>
      </c>
      <c r="Q297" s="88">
        <f t="shared" si="35"/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 t="shared" si="32"/>
        <v>44054.953545856421</v>
      </c>
      <c r="F298" s="1">
        <f t="shared" si="33"/>
        <v>44055</v>
      </c>
      <c r="G298" s="1">
        <f t="shared" si="37"/>
        <v>-5.4221105019678362E-3</v>
      </c>
      <c r="I298" s="1">
        <f t="shared" si="36"/>
        <v>-5.4221105019678362E-3</v>
      </c>
      <c r="O298" s="1">
        <f t="shared" ca="1" si="34"/>
        <v>-4.4525161869088843E-3</v>
      </c>
      <c r="Q298" s="88">
        <f t="shared" si="35"/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 t="shared" si="32"/>
        <v>44088.975243514142</v>
      </c>
      <c r="F299" s="1">
        <f t="shared" si="33"/>
        <v>44089</v>
      </c>
      <c r="G299" s="1">
        <f t="shared" si="37"/>
        <v>-2.889567898819223E-3</v>
      </c>
      <c r="I299" s="1">
        <f t="shared" si="36"/>
        <v>-2.889567898819223E-3</v>
      </c>
      <c r="O299" s="1">
        <f t="shared" ca="1" si="34"/>
        <v>-4.4568262242909952E-3</v>
      </c>
      <c r="Q299" s="88">
        <f t="shared" si="35"/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 t="shared" si="32"/>
        <v>44138.966834003317</v>
      </c>
      <c r="F300" s="1">
        <f t="shared" si="33"/>
        <v>44139</v>
      </c>
      <c r="G300" s="1">
        <f t="shared" si="37"/>
        <v>-3.8711228989996016E-3</v>
      </c>
      <c r="I300" s="1">
        <f t="shared" si="36"/>
        <v>-3.8711228989996016E-3</v>
      </c>
      <c r="O300" s="1">
        <f t="shared" ca="1" si="34"/>
        <v>-4.4631645145588065E-3</v>
      </c>
      <c r="Q300" s="88">
        <f t="shared" si="35"/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 t="shared" si="32"/>
        <v>44139.977803613852</v>
      </c>
      <c r="F301" s="1">
        <f t="shared" si="33"/>
        <v>44140</v>
      </c>
      <c r="G301" s="1">
        <f t="shared" si="37"/>
        <v>-2.5907540039042942E-3</v>
      </c>
      <c r="I301" s="1">
        <f t="shared" si="36"/>
        <v>-2.5907540039042942E-3</v>
      </c>
      <c r="O301" s="1">
        <f t="shared" ca="1" si="34"/>
        <v>-4.4632912803641627E-3</v>
      </c>
      <c r="Q301" s="88">
        <f t="shared" si="35"/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 t="shared" si="32"/>
        <v>44215.971875188698</v>
      </c>
      <c r="F302" s="1">
        <f t="shared" si="33"/>
        <v>44216</v>
      </c>
      <c r="G302" s="1">
        <f t="shared" si="37"/>
        <v>-3.2827176037244499E-3</v>
      </c>
      <c r="I302" s="1">
        <f t="shared" si="36"/>
        <v>-3.2827176037244499E-3</v>
      </c>
      <c r="O302" s="1">
        <f t="shared" ca="1" si="34"/>
        <v>-4.4729254815712351E-3</v>
      </c>
      <c r="Q302" s="88">
        <f t="shared" si="35"/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 t="shared" si="32"/>
        <v>44240.954819124658</v>
      </c>
      <c r="F303" s="1">
        <f t="shared" si="33"/>
        <v>44241</v>
      </c>
      <c r="G303" s="1">
        <f t="shared" si="37"/>
        <v>-5.27349510230124E-3</v>
      </c>
      <c r="I303" s="1">
        <f t="shared" si="36"/>
        <v>-5.27349510230124E-3</v>
      </c>
      <c r="O303" s="1">
        <f t="shared" ca="1" si="34"/>
        <v>-4.4760946267051399E-3</v>
      </c>
      <c r="Q303" s="88">
        <f t="shared" si="35"/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 t="shared" si="32"/>
        <v>44241.965788735259</v>
      </c>
      <c r="F304" s="1">
        <f t="shared" si="33"/>
        <v>44242</v>
      </c>
      <c r="G304" s="1">
        <f t="shared" si="37"/>
        <v>-3.993126199929975E-3</v>
      </c>
      <c r="I304" s="1">
        <f t="shared" si="36"/>
        <v>-3.993126199929975E-3</v>
      </c>
      <c r="O304" s="1">
        <f t="shared" ca="1" si="34"/>
        <v>-4.4762213925104962E-3</v>
      </c>
      <c r="Q304" s="88">
        <f t="shared" si="35"/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 t="shared" si="32"/>
        <v>44242.968190806743</v>
      </c>
      <c r="F305" s="1">
        <f t="shared" si="33"/>
        <v>44243</v>
      </c>
      <c r="G305" s="1">
        <f t="shared" si="37"/>
        <v>-3.7127573014004156E-3</v>
      </c>
      <c r="I305" s="1">
        <f t="shared" si="36"/>
        <v>-3.7127573014004156E-3</v>
      </c>
      <c r="O305" s="1">
        <f t="shared" ca="1" si="34"/>
        <v>-4.4763481583158524E-3</v>
      </c>
      <c r="Q305" s="88">
        <f t="shared" si="35"/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 t="shared" si="32"/>
        <v>44266.974435288474</v>
      </c>
      <c r="F306" s="1">
        <f t="shared" si="33"/>
        <v>44267</v>
      </c>
      <c r="G306" s="1">
        <f t="shared" si="37"/>
        <v>-2.9839037015335634E-3</v>
      </c>
      <c r="I306" s="1">
        <f t="shared" si="36"/>
        <v>-2.9839037015335634E-3</v>
      </c>
      <c r="O306" s="1">
        <f t="shared" ca="1" si="34"/>
        <v>-4.4793905376444018E-3</v>
      </c>
      <c r="Q306" s="88">
        <f t="shared" si="35"/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 t="shared" si="32"/>
        <v>44267.959702281812</v>
      </c>
      <c r="F307" s="1">
        <f t="shared" si="33"/>
        <v>44268</v>
      </c>
      <c r="G307" s="1">
        <f t="shared" si="37"/>
        <v>-4.7035348034114577E-3</v>
      </c>
      <c r="I307" s="1">
        <f t="shared" si="36"/>
        <v>-4.7035348034114577E-3</v>
      </c>
      <c r="O307" s="1">
        <f t="shared" ca="1" si="34"/>
        <v>-4.4795173034497581E-3</v>
      </c>
      <c r="Q307" s="88">
        <f t="shared" si="35"/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 t="shared" si="32"/>
        <v>44268.962104353304</v>
      </c>
      <c r="F308" s="1">
        <f t="shared" si="33"/>
        <v>44269</v>
      </c>
      <c r="G308" s="1">
        <f t="shared" si="37"/>
        <v>-4.4231659048818983E-3</v>
      </c>
      <c r="I308" s="1">
        <f t="shared" si="36"/>
        <v>-4.4231659048818983E-3</v>
      </c>
      <c r="O308" s="1">
        <f t="shared" ca="1" si="34"/>
        <v>-4.4796440692551143E-3</v>
      </c>
      <c r="Q308" s="88">
        <f t="shared" si="35"/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 t="shared" si="32"/>
        <v>44275.970351314769</v>
      </c>
      <c r="F309" s="1">
        <f t="shared" si="33"/>
        <v>44276</v>
      </c>
      <c r="G309" s="1">
        <f t="shared" si="37"/>
        <v>-3.4605836044647731E-3</v>
      </c>
      <c r="I309" s="1">
        <f t="shared" si="36"/>
        <v>-3.4605836044647731E-3</v>
      </c>
      <c r="O309" s="1">
        <f t="shared" ca="1" si="34"/>
        <v>-4.4805314298926079E-3</v>
      </c>
      <c r="Q309" s="88">
        <f t="shared" si="35"/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 t="shared" si="32"/>
        <v>44293.970750906519</v>
      </c>
      <c r="F310" s="1">
        <f t="shared" si="33"/>
        <v>44294</v>
      </c>
      <c r="G310" s="1">
        <f t="shared" si="37"/>
        <v>-3.4139433992095292E-3</v>
      </c>
      <c r="I310" s="1">
        <f t="shared" si="36"/>
        <v>-3.4139433992095292E-3</v>
      </c>
      <c r="O310" s="1">
        <f t="shared" ca="1" si="34"/>
        <v>-4.48281321438902E-3</v>
      </c>
      <c r="Q310" s="88">
        <f t="shared" si="35"/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 t="shared" si="32"/>
        <v>44301.972832400432</v>
      </c>
      <c r="F311" s="1">
        <f t="shared" si="33"/>
        <v>44302</v>
      </c>
      <c r="G311" s="1">
        <f t="shared" si="37"/>
        <v>-3.1709921968285926E-3</v>
      </c>
      <c r="H311" s="34"/>
      <c r="I311" s="1">
        <f t="shared" si="36"/>
        <v>-3.1709921968285926E-3</v>
      </c>
      <c r="O311" s="1">
        <f t="shared" ca="1" si="34"/>
        <v>-4.4838273408318698E-3</v>
      </c>
      <c r="Q311" s="88">
        <f t="shared" si="35"/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 t="shared" si="32"/>
        <v>44394.964901495478</v>
      </c>
      <c r="F312" s="1">
        <f t="shared" si="33"/>
        <v>44395</v>
      </c>
      <c r="G312" s="1">
        <f t="shared" si="37"/>
        <v>-4.0966844971990213E-3</v>
      </c>
      <c r="I312" s="1">
        <f t="shared" si="36"/>
        <v>-4.0966844971990213E-3</v>
      </c>
      <c r="O312" s="1">
        <f t="shared" ca="1" si="34"/>
        <v>-4.495616560729998E-3</v>
      </c>
      <c r="Q312" s="88">
        <f t="shared" si="35"/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 t="shared" si="32"/>
        <v>44394.967471757198</v>
      </c>
      <c r="F313" s="1">
        <f t="shared" si="33"/>
        <v>44395</v>
      </c>
      <c r="G313" s="1">
        <f t="shared" si="37"/>
        <v>-3.7966844975017011E-3</v>
      </c>
      <c r="I313" s="1">
        <f t="shared" si="36"/>
        <v>-3.7966844975017011E-3</v>
      </c>
      <c r="O313" s="1">
        <f t="shared" ca="1" si="34"/>
        <v>-4.495616560729998E-3</v>
      </c>
      <c r="Q313" s="88">
        <f t="shared" si="35"/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 t="shared" si="32"/>
        <v>44395.466102531223</v>
      </c>
      <c r="F314" s="1">
        <f t="shared" si="33"/>
        <v>44395.5</v>
      </c>
      <c r="G314" s="1">
        <f t="shared" si="37"/>
        <v>-3.9565000552101992E-3</v>
      </c>
      <c r="I314" s="1">
        <f t="shared" si="36"/>
        <v>-3.9565000552101992E-3</v>
      </c>
      <c r="O314" s="1">
        <f t="shared" ca="1" si="34"/>
        <v>-4.4956799436326762E-3</v>
      </c>
      <c r="Q314" s="88">
        <f t="shared" si="35"/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 t="shared" si="32"/>
        <v>44395.975871106071</v>
      </c>
      <c r="F315" s="1">
        <f t="shared" si="33"/>
        <v>44396</v>
      </c>
      <c r="G315" s="1">
        <f t="shared" si="37"/>
        <v>-2.8163156021037139E-3</v>
      </c>
      <c r="I315" s="1">
        <f t="shared" si="36"/>
        <v>-2.8163156021037139E-3</v>
      </c>
      <c r="O315" s="1">
        <f t="shared" ca="1" si="34"/>
        <v>-4.4957433265353543E-3</v>
      </c>
      <c r="Q315" s="88">
        <f t="shared" si="35"/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 t="shared" si="32"/>
        <v>44489.978909811711</v>
      </c>
      <c r="F316" s="1">
        <f t="shared" si="33"/>
        <v>44490</v>
      </c>
      <c r="G316" s="1">
        <f t="shared" si="37"/>
        <v>-2.4616390001028776E-3</v>
      </c>
      <c r="I316" s="1">
        <f t="shared" si="36"/>
        <v>-2.4616390001028776E-3</v>
      </c>
      <c r="O316" s="1">
        <f t="shared" ca="1" si="34"/>
        <v>-4.5076593122388379E-3</v>
      </c>
      <c r="Q316" s="88">
        <f t="shared" si="35"/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 t="shared" si="32"/>
        <v>44490.972744344101</v>
      </c>
      <c r="F317" s="1">
        <f t="shared" si="33"/>
        <v>44491</v>
      </c>
      <c r="G317" s="1">
        <f t="shared" si="37"/>
        <v>-3.1812701054150239E-3</v>
      </c>
      <c r="I317" s="1">
        <f t="shared" si="36"/>
        <v>-3.1812701054150239E-3</v>
      </c>
      <c r="O317" s="1">
        <f t="shared" ca="1" si="34"/>
        <v>-4.5077860780441941E-3</v>
      </c>
      <c r="Q317" s="88">
        <f t="shared" si="35"/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 t="shared" si="32"/>
        <v>44506.966626285037</v>
      </c>
      <c r="F318" s="1">
        <f t="shared" si="33"/>
        <v>44507</v>
      </c>
      <c r="G318" s="1">
        <f t="shared" si="37"/>
        <v>-3.8953676994424313E-3</v>
      </c>
      <c r="H318" s="34"/>
      <c r="J318" s="1">
        <f>+G318</f>
        <v>-3.8953676994424313E-3</v>
      </c>
      <c r="O318" s="1">
        <f t="shared" ca="1" si="34"/>
        <v>-4.5098143309298937E-3</v>
      </c>
      <c r="Q318" s="88">
        <f t="shared" si="35"/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 t="shared" si="32"/>
        <v>44506.968339792809</v>
      </c>
      <c r="F319" s="1">
        <f t="shared" si="33"/>
        <v>44507</v>
      </c>
      <c r="G319" s="1">
        <f t="shared" si="37"/>
        <v>-3.6953677044948563E-3</v>
      </c>
      <c r="I319" s="1">
        <f>+G319</f>
        <v>-3.6953677044948563E-3</v>
      </c>
      <c r="O319" s="1">
        <f t="shared" ca="1" si="34"/>
        <v>-4.5098143309298937E-3</v>
      </c>
      <c r="Q319" s="88">
        <f t="shared" si="35"/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 t="shared" si="32"/>
        <v>44514.961853747678</v>
      </c>
      <c r="F320" s="1">
        <f t="shared" si="33"/>
        <v>44515</v>
      </c>
      <c r="G320" s="1">
        <f t="shared" si="37"/>
        <v>-4.4524164986796677E-3</v>
      </c>
      <c r="I320" s="1">
        <f>+G320</f>
        <v>-4.4524164986796677E-3</v>
      </c>
      <c r="O320" s="1">
        <f t="shared" ca="1" si="34"/>
        <v>-4.5108284573727436E-3</v>
      </c>
      <c r="Q320" s="88">
        <f t="shared" si="35"/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 t="shared" si="32"/>
        <v>44515.96425581917</v>
      </c>
      <c r="F321" s="1">
        <f t="shared" si="33"/>
        <v>44516</v>
      </c>
      <c r="G321" s="1">
        <f t="shared" si="37"/>
        <v>-4.1720476001501083E-3</v>
      </c>
      <c r="I321" s="1">
        <f>+G321</f>
        <v>-4.1720476001501083E-3</v>
      </c>
      <c r="O321" s="1">
        <f t="shared" ca="1" si="34"/>
        <v>-4.5109552231780998E-3</v>
      </c>
      <c r="Q321" s="88">
        <f t="shared" si="35"/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 t="shared" si="32"/>
        <v>44523.969764328678</v>
      </c>
      <c r="F322" s="1">
        <f t="shared" si="33"/>
        <v>44524</v>
      </c>
      <c r="G322" s="1">
        <f t="shared" si="37"/>
        <v>-3.5290964005980641E-3</v>
      </c>
      <c r="H322" s="34"/>
      <c r="J322" s="1">
        <f>+G322</f>
        <v>-3.5290964005980641E-3</v>
      </c>
      <c r="O322" s="1">
        <f t="shared" ca="1" si="34"/>
        <v>-4.5119693496209496E-3</v>
      </c>
      <c r="Q322" s="88">
        <f t="shared" si="35"/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 t="shared" si="32"/>
        <v>44524.967025876736</v>
      </c>
      <c r="F323" s="1">
        <f t="shared" si="33"/>
        <v>44525</v>
      </c>
      <c r="G323" s="1">
        <f t="shared" si="37"/>
        <v>-3.848727501463145E-3</v>
      </c>
      <c r="H323" s="32"/>
      <c r="J323" s="1">
        <f>+G323</f>
        <v>-3.848727501463145E-3</v>
      </c>
      <c r="O323" s="1">
        <f t="shared" ca="1" si="34"/>
        <v>-4.5120961154263058E-3</v>
      </c>
      <c r="Q323" s="88">
        <f t="shared" si="35"/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 t="shared" si="32"/>
        <v>44532.962253339436</v>
      </c>
      <c r="F324" s="1">
        <f t="shared" si="33"/>
        <v>44533</v>
      </c>
      <c r="G324" s="1">
        <f t="shared" si="37"/>
        <v>-4.4057762934244238E-3</v>
      </c>
      <c r="I324" s="1">
        <f>+G324</f>
        <v>-4.4057762934244238E-3</v>
      </c>
      <c r="O324" s="1">
        <f t="shared" ca="1" si="34"/>
        <v>-4.5131102418691556E-3</v>
      </c>
      <c r="Q324" s="88">
        <f t="shared" si="35"/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 t="shared" si="32"/>
        <v>44574.968897412851</v>
      </c>
      <c r="F325" s="1">
        <f t="shared" si="33"/>
        <v>44575</v>
      </c>
      <c r="G325" s="1">
        <f t="shared" si="37"/>
        <v>-3.6302824955782853E-3</v>
      </c>
      <c r="I325" s="1">
        <f>+G325</f>
        <v>-3.6302824955782853E-3</v>
      </c>
      <c r="O325" s="1">
        <f t="shared" ca="1" si="34"/>
        <v>-4.5184344056941163E-3</v>
      </c>
      <c r="Q325" s="88">
        <f t="shared" si="35"/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 t="shared" si="32"/>
        <v>44575.962731945299</v>
      </c>
      <c r="F326" s="1">
        <f t="shared" si="33"/>
        <v>44576</v>
      </c>
      <c r="G326" s="1">
        <f t="shared" si="37"/>
        <v>-4.3499135936144739E-3</v>
      </c>
      <c r="I326" s="1">
        <f>+G326</f>
        <v>-4.3499135936144739E-3</v>
      </c>
      <c r="O326" s="1">
        <f t="shared" ca="1" si="34"/>
        <v>-4.5185611714994725E-3</v>
      </c>
      <c r="Q326" s="88">
        <f t="shared" si="35"/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 t="shared" si="32"/>
        <v>44584.967215510696</v>
      </c>
      <c r="F327" s="1">
        <f t="shared" si="33"/>
        <v>44585</v>
      </c>
      <c r="G327" s="1">
        <f t="shared" si="37"/>
        <v>-3.8265934999799356E-3</v>
      </c>
      <c r="I327" s="1">
        <f>+G327</f>
        <v>-3.8265934999799356E-3</v>
      </c>
      <c r="O327" s="1">
        <f t="shared" ca="1" si="34"/>
        <v>-4.5197020637476786E-3</v>
      </c>
      <c r="Q327" s="88">
        <f t="shared" si="35"/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 t="shared" si="32"/>
        <v>44660.968141116755</v>
      </c>
      <c r="F328" s="1">
        <f t="shared" si="33"/>
        <v>44661</v>
      </c>
      <c r="G328" s="1">
        <f t="shared" si="37"/>
        <v>-3.7185570981819183E-3</v>
      </c>
      <c r="H328" s="34"/>
      <c r="J328" s="1">
        <f>+G328</f>
        <v>-3.7185570981819183E-3</v>
      </c>
      <c r="O328" s="1">
        <f t="shared" ca="1" si="34"/>
        <v>-4.529336264954751E-3</v>
      </c>
      <c r="Q328" s="88">
        <f t="shared" si="35"/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 t="shared" si="32"/>
        <v>44660.969854624585</v>
      </c>
      <c r="F329" s="1">
        <f t="shared" si="33"/>
        <v>44661</v>
      </c>
      <c r="G329" s="1">
        <f t="shared" ref="G329:G360" si="38">+C329-(C$7+F329*C$8)</f>
        <v>-3.5185570959583856E-3</v>
      </c>
      <c r="I329" s="1">
        <f>+G329</f>
        <v>-3.5185570959583856E-3</v>
      </c>
      <c r="O329" s="1">
        <f t="shared" ca="1" si="34"/>
        <v>-4.529336264954751E-3</v>
      </c>
      <c r="Q329" s="88">
        <f t="shared" si="35"/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 t="shared" si="32"/>
        <v>44661.468485398611</v>
      </c>
      <c r="F330" s="1">
        <f t="shared" si="33"/>
        <v>44661.5</v>
      </c>
      <c r="G330" s="1">
        <f t="shared" si="38"/>
        <v>-3.6783726463909261E-3</v>
      </c>
      <c r="H330" s="34"/>
      <c r="J330" s="1">
        <f>+G330</f>
        <v>-3.6783726463909261E-3</v>
      </c>
      <c r="O330" s="1">
        <f t="shared" ca="1" si="34"/>
        <v>-4.5293996478574291E-3</v>
      </c>
      <c r="Q330" s="88">
        <f t="shared" si="35"/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 t="shared" si="32"/>
        <v>44661.966259418688</v>
      </c>
      <c r="F331" s="1">
        <f t="shared" si="33"/>
        <v>44662</v>
      </c>
      <c r="G331" s="1">
        <f t="shared" si="38"/>
        <v>-3.9381882015732117E-3</v>
      </c>
      <c r="H331" s="34"/>
      <c r="J331" s="1">
        <f>+G331</f>
        <v>-3.9381882015732117E-3</v>
      </c>
      <c r="O331" s="1">
        <f t="shared" ca="1" si="34"/>
        <v>-4.5294630307601072E-3</v>
      </c>
      <c r="Q331" s="88">
        <f t="shared" si="35"/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 t="shared" si="32"/>
        <v>44669.948635572728</v>
      </c>
      <c r="F332" s="1">
        <f t="shared" si="33"/>
        <v>44670</v>
      </c>
      <c r="G332" s="1">
        <f t="shared" si="38"/>
        <v>-5.9952370065730065E-3</v>
      </c>
      <c r="I332" s="1">
        <f>+G332</f>
        <v>-5.9952370065730065E-3</v>
      </c>
      <c r="O332" s="1">
        <f t="shared" ca="1" si="34"/>
        <v>-4.530477157202957E-3</v>
      </c>
      <c r="Q332" s="88">
        <f t="shared" si="35"/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 t="shared" si="32"/>
        <v>44677.959284605742</v>
      </c>
      <c r="F333" s="1">
        <f t="shared" si="33"/>
        <v>44678</v>
      </c>
      <c r="G333" s="1">
        <f t="shared" si="38"/>
        <v>-4.7522858003503643E-3</v>
      </c>
      <c r="I333" s="1">
        <f>+G333</f>
        <v>-4.7522858003503643E-3</v>
      </c>
      <c r="O333" s="1">
        <f t="shared" ca="1" si="34"/>
        <v>-4.5314912836458068E-3</v>
      </c>
      <c r="Q333" s="88">
        <f t="shared" si="35"/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 t="shared" si="32"/>
        <v>44686.967195186749</v>
      </c>
      <c r="F334" s="1">
        <f t="shared" si="33"/>
        <v>44687</v>
      </c>
      <c r="G334" s="1">
        <f t="shared" si="38"/>
        <v>-3.8289657022687607E-3</v>
      </c>
      <c r="H334" s="34"/>
      <c r="J334" s="1">
        <f>+G334</f>
        <v>-3.8289657022687607E-3</v>
      </c>
      <c r="O334" s="1">
        <f t="shared" ca="1" si="34"/>
        <v>-4.5326321758940129E-3</v>
      </c>
      <c r="Q334" s="88">
        <f t="shared" si="35"/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 t="shared" si="32"/>
        <v>44695.968251736544</v>
      </c>
      <c r="F335" s="1">
        <f t="shared" si="33"/>
        <v>44696</v>
      </c>
      <c r="G335" s="1">
        <f t="shared" si="38"/>
        <v>-3.7056455985293724E-3</v>
      </c>
      <c r="H335" s="34"/>
      <c r="J335" s="1">
        <f>+G335</f>
        <v>-3.7056455985293724E-3</v>
      </c>
      <c r="O335" s="1">
        <f t="shared" ca="1" si="34"/>
        <v>-4.5337730681422189E-3</v>
      </c>
      <c r="Q335" s="88">
        <f t="shared" si="35"/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 t="shared" si="32"/>
        <v>44695.968251736544</v>
      </c>
      <c r="F336" s="1">
        <f t="shared" si="33"/>
        <v>44696</v>
      </c>
      <c r="G336" s="1">
        <f t="shared" si="38"/>
        <v>-3.7056455985293724E-3</v>
      </c>
      <c r="H336" s="34"/>
      <c r="J336" s="1">
        <f>+G336</f>
        <v>-3.7056455985293724E-3</v>
      </c>
      <c r="O336" s="1">
        <f t="shared" ca="1" si="34"/>
        <v>-4.5337730681422189E-3</v>
      </c>
      <c r="Q336" s="88">
        <f t="shared" si="35"/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 t="shared" si="32"/>
        <v>44703.966906214788</v>
      </c>
      <c r="F337" s="1">
        <f t="shared" si="33"/>
        <v>44704</v>
      </c>
      <c r="G337" s="1">
        <f t="shared" si="38"/>
        <v>-3.8626944005955011E-3</v>
      </c>
      <c r="H337" s="34"/>
      <c r="J337" s="1">
        <f>+G337</f>
        <v>-3.8626944005955011E-3</v>
      </c>
      <c r="O337" s="1">
        <f t="shared" ca="1" si="34"/>
        <v>-4.5347871945850687E-3</v>
      </c>
      <c r="Q337" s="88">
        <f t="shared" si="35"/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 t="shared" si="32"/>
        <v>44703.966906214788</v>
      </c>
      <c r="F338" s="1">
        <f t="shared" si="33"/>
        <v>44704</v>
      </c>
      <c r="G338" s="1">
        <f t="shared" si="38"/>
        <v>-3.8626944005955011E-3</v>
      </c>
      <c r="H338" s="34"/>
      <c r="J338" s="1">
        <f>+G338</f>
        <v>-3.8626944005955011E-3</v>
      </c>
      <c r="O338" s="1">
        <f t="shared" ca="1" si="34"/>
        <v>-4.5347871945850687E-3</v>
      </c>
      <c r="Q338" s="88">
        <f t="shared" si="35"/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 t="shared" si="32"/>
        <v>44703.970333230449</v>
      </c>
      <c r="F339" s="1">
        <f t="shared" si="33"/>
        <v>44704</v>
      </c>
      <c r="G339" s="1">
        <f t="shared" si="38"/>
        <v>-3.4626943961484358E-3</v>
      </c>
      <c r="I339" s="1">
        <f>+G339</f>
        <v>-3.4626943961484358E-3</v>
      </c>
      <c r="O339" s="1">
        <f t="shared" ca="1" si="34"/>
        <v>-4.5347871945850687E-3</v>
      </c>
      <c r="Q339" s="88">
        <f t="shared" si="35"/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 t="shared" si="32"/>
        <v>44704.964167762839</v>
      </c>
      <c r="F340" s="1">
        <f t="shared" si="33"/>
        <v>44705</v>
      </c>
      <c r="G340" s="1">
        <f t="shared" si="38"/>
        <v>-4.182325501460582E-3</v>
      </c>
      <c r="I340" s="1">
        <f>+G340</f>
        <v>-4.182325501460582E-3</v>
      </c>
      <c r="O340" s="1">
        <f t="shared" ca="1" si="34"/>
        <v>-4.534913960390425E-3</v>
      </c>
      <c r="Q340" s="88">
        <f t="shared" si="35"/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 t="shared" ref="E341:E404" si="39">+(C341-C$7)/C$8</f>
        <v>44712.966249256744</v>
      </c>
      <c r="F341" s="1">
        <f t="shared" ref="F341:F404" si="40">ROUND(2*E341,0)/2</f>
        <v>44713</v>
      </c>
      <c r="G341" s="1">
        <f t="shared" si="38"/>
        <v>-3.9393742990796454E-3</v>
      </c>
      <c r="I341" s="1">
        <f>+G341</f>
        <v>-3.9393742990796454E-3</v>
      </c>
      <c r="O341" s="1">
        <f t="shared" ref="O341:O404" ca="1" si="41">+C$11+C$12*F341</f>
        <v>-4.5359280868332748E-3</v>
      </c>
      <c r="Q341" s="88">
        <f t="shared" ref="Q341:Q404" si="42"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 t="shared" si="39"/>
        <v>44720.959763211613</v>
      </c>
      <c r="F342" s="1">
        <f t="shared" si="40"/>
        <v>44721</v>
      </c>
      <c r="G342" s="1">
        <f t="shared" si="38"/>
        <v>-4.6964231005404145E-3</v>
      </c>
      <c r="I342" s="1">
        <f>+G342</f>
        <v>-4.6964231005404145E-3</v>
      </c>
      <c r="O342" s="1">
        <f t="shared" ca="1" si="41"/>
        <v>-4.5369422132761246E-3</v>
      </c>
      <c r="Q342" s="88">
        <f t="shared" si="42"/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 t="shared" si="39"/>
        <v>44721.962165283105</v>
      </c>
      <c r="F343" s="1">
        <f t="shared" si="40"/>
        <v>44722</v>
      </c>
      <c r="G343" s="1">
        <f t="shared" si="38"/>
        <v>-4.4160542020108551E-3</v>
      </c>
      <c r="I343" s="1">
        <f>+G343</f>
        <v>-4.4160542020108551E-3</v>
      </c>
      <c r="O343" s="1">
        <f t="shared" ca="1" si="41"/>
        <v>-4.5370689790814808E-3</v>
      </c>
      <c r="Q343" s="88">
        <f t="shared" si="42"/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 t="shared" si="39"/>
        <v>44721.967305806538</v>
      </c>
      <c r="F344" s="1">
        <f t="shared" si="40"/>
        <v>44722</v>
      </c>
      <c r="G344" s="1">
        <f t="shared" si="38"/>
        <v>-3.8160542026162148E-3</v>
      </c>
      <c r="H344" s="34"/>
      <c r="J344" s="1">
        <f>+G344</f>
        <v>-3.8160542026162148E-3</v>
      </c>
      <c r="O344" s="1">
        <f t="shared" ca="1" si="41"/>
        <v>-4.5370689790814808E-3</v>
      </c>
      <c r="Q344" s="88">
        <f t="shared" si="42"/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 t="shared" si="39"/>
        <v>44737.957760731813</v>
      </c>
      <c r="F345" s="1">
        <f t="shared" si="40"/>
        <v>44738</v>
      </c>
      <c r="G345" s="1">
        <f t="shared" si="38"/>
        <v>-4.9301518010906875E-3</v>
      </c>
      <c r="I345" s="1">
        <f>+G345</f>
        <v>-4.9301518010906875E-3</v>
      </c>
      <c r="O345" s="1">
        <f t="shared" ca="1" si="41"/>
        <v>-4.5390972319671796E-3</v>
      </c>
      <c r="Q345" s="88">
        <f t="shared" si="42"/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 t="shared" si="39"/>
        <v>44738.960162803305</v>
      </c>
      <c r="F346" s="1">
        <f t="shared" si="40"/>
        <v>44739</v>
      </c>
      <c r="G346" s="1">
        <f t="shared" si="38"/>
        <v>-4.6497829025611281E-3</v>
      </c>
      <c r="I346" s="1">
        <f>+G346</f>
        <v>-4.6497829025611281E-3</v>
      </c>
      <c r="O346" s="1">
        <f t="shared" ca="1" si="41"/>
        <v>-4.5392239977725358E-3</v>
      </c>
      <c r="Q346" s="88">
        <f t="shared" si="42"/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 t="shared" si="39"/>
        <v>44746.96224429721</v>
      </c>
      <c r="F347" s="1">
        <f t="shared" si="40"/>
        <v>44747</v>
      </c>
      <c r="G347" s="1">
        <f t="shared" si="38"/>
        <v>-4.4068317001801915E-3</v>
      </c>
      <c r="I347" s="1">
        <f>+G347</f>
        <v>-4.4068317001801915E-3</v>
      </c>
      <c r="O347" s="1">
        <f t="shared" ca="1" si="41"/>
        <v>-4.5402381242153856E-3</v>
      </c>
      <c r="Q347" s="88">
        <f t="shared" si="42"/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 t="shared" si="39"/>
        <v>44746.966528066769</v>
      </c>
      <c r="F348" s="1">
        <f t="shared" si="40"/>
        <v>44747</v>
      </c>
      <c r="G348" s="1">
        <f t="shared" si="38"/>
        <v>-3.9068316982593387E-3</v>
      </c>
      <c r="H348" s="34"/>
      <c r="J348" s="1">
        <f>+G348</f>
        <v>-3.9068316982593387E-3</v>
      </c>
      <c r="O348" s="1">
        <f t="shared" ca="1" si="41"/>
        <v>-4.5402381242153856E-3</v>
      </c>
      <c r="Q348" s="88">
        <f t="shared" si="42"/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 t="shared" si="39"/>
        <v>44780.97537441583</v>
      </c>
      <c r="F349" s="1">
        <f t="shared" si="40"/>
        <v>44781</v>
      </c>
      <c r="G349" s="1">
        <f t="shared" si="38"/>
        <v>-2.874289100873284E-3</v>
      </c>
      <c r="I349" s="1">
        <f>+G349</f>
        <v>-2.874289100873284E-3</v>
      </c>
      <c r="O349" s="1">
        <f t="shared" ca="1" si="41"/>
        <v>-4.5445481615974974E-3</v>
      </c>
      <c r="Q349" s="88">
        <f t="shared" si="42"/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 t="shared" si="39"/>
        <v>44815.956636449642</v>
      </c>
      <c r="F350" s="1">
        <f t="shared" si="40"/>
        <v>44816</v>
      </c>
      <c r="G350" s="1">
        <f t="shared" si="38"/>
        <v>-5.0613776038517244E-3</v>
      </c>
      <c r="I350" s="1">
        <f>+G350</f>
        <v>-5.0613776038517244E-3</v>
      </c>
      <c r="O350" s="1">
        <f t="shared" ca="1" si="41"/>
        <v>-4.5489849647849653E-3</v>
      </c>
      <c r="Q350" s="88">
        <f t="shared" si="42"/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 t="shared" si="39"/>
        <v>44917.97889172734</v>
      </c>
      <c r="F351" s="1">
        <f t="shared" si="40"/>
        <v>44918</v>
      </c>
      <c r="G351" s="1">
        <f t="shared" si="38"/>
        <v>-2.4637497990624979E-3</v>
      </c>
      <c r="I351" s="1">
        <f>+G351</f>
        <v>-2.4637497990624979E-3</v>
      </c>
      <c r="O351" s="1">
        <f t="shared" ca="1" si="41"/>
        <v>-4.5619150769312987E-3</v>
      </c>
      <c r="Q351" s="88">
        <f t="shared" si="42"/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 t="shared" si="39"/>
        <v>45003.954146321819</v>
      </c>
      <c r="F352" s="1">
        <f t="shared" si="40"/>
        <v>45004</v>
      </c>
      <c r="G352" s="1">
        <f t="shared" si="38"/>
        <v>-5.3520244036917575E-3</v>
      </c>
      <c r="I352" s="1">
        <f>+G352</f>
        <v>-5.3520244036917575E-3</v>
      </c>
      <c r="O352" s="1">
        <f t="shared" ca="1" si="41"/>
        <v>-4.5728169361919334E-3</v>
      </c>
      <c r="Q352" s="88">
        <f t="shared" si="42"/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 t="shared" si="39"/>
        <v>45020.960711381129</v>
      </c>
      <c r="F353" s="1">
        <f t="shared" si="40"/>
        <v>45021</v>
      </c>
      <c r="G353" s="1">
        <f t="shared" si="38"/>
        <v>-4.5857531004003249E-3</v>
      </c>
      <c r="I353" s="1">
        <f>+G353</f>
        <v>-4.5857531004003249E-3</v>
      </c>
      <c r="O353" s="1">
        <f t="shared" ca="1" si="41"/>
        <v>-4.5749719548829892E-3</v>
      </c>
      <c r="Q353" s="88">
        <f t="shared" si="42"/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 t="shared" si="39"/>
        <v>46205.962743143049</v>
      </c>
      <c r="F354" s="1">
        <f t="shared" si="40"/>
        <v>46206</v>
      </c>
      <c r="G354" s="1">
        <f t="shared" si="38"/>
        <v>-4.3486065987963229E-3</v>
      </c>
      <c r="H354" s="1">
        <f t="shared" ref="H354:H379" si="43">+G354</f>
        <v>-4.3486065987963229E-3</v>
      </c>
      <c r="O354" s="1">
        <f t="shared" ca="1" si="41"/>
        <v>-4.7251894342301062E-3</v>
      </c>
      <c r="Q354" s="88">
        <f t="shared" si="42"/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 t="shared" si="39"/>
        <v>46308.970265414086</v>
      </c>
      <c r="F355" s="1">
        <f t="shared" si="40"/>
        <v>46309</v>
      </c>
      <c r="G355" s="1">
        <f t="shared" si="38"/>
        <v>-3.4706098958849907E-3</v>
      </c>
      <c r="H355" s="1">
        <f t="shared" si="43"/>
        <v>-3.4706098958849907E-3</v>
      </c>
      <c r="O355" s="1">
        <f t="shared" ca="1" si="41"/>
        <v>-4.7382463121817967E-3</v>
      </c>
      <c r="Q355" s="88">
        <f t="shared" si="42"/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 t="shared" si="39"/>
        <v>46316.972346907998</v>
      </c>
      <c r="F356" s="1">
        <f t="shared" si="40"/>
        <v>46317</v>
      </c>
      <c r="G356" s="1">
        <f t="shared" si="38"/>
        <v>-3.2276587007800117E-3</v>
      </c>
      <c r="H356" s="1">
        <f t="shared" si="43"/>
        <v>-3.2276587007800117E-3</v>
      </c>
      <c r="O356" s="1">
        <f t="shared" ca="1" si="41"/>
        <v>-4.7392604386246465E-3</v>
      </c>
      <c r="Q356" s="88">
        <f t="shared" si="42"/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 t="shared" si="39"/>
        <v>46513.957205267427</v>
      </c>
      <c r="F357" s="1">
        <f t="shared" si="40"/>
        <v>46514</v>
      </c>
      <c r="G357" s="1">
        <f t="shared" si="38"/>
        <v>-4.9949854001170024E-3</v>
      </c>
      <c r="H357" s="1">
        <f t="shared" si="43"/>
        <v>-4.9949854001170024E-3</v>
      </c>
      <c r="O357" s="1">
        <f t="shared" ca="1" si="41"/>
        <v>-4.7642333022798206E-3</v>
      </c>
      <c r="Q357" s="88">
        <f t="shared" si="42"/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 t="shared" si="39"/>
        <v>46539.959686353031</v>
      </c>
      <c r="F358" s="1">
        <f t="shared" si="40"/>
        <v>46540</v>
      </c>
      <c r="G358" s="1">
        <f t="shared" si="38"/>
        <v>-4.7053939997567795E-3</v>
      </c>
      <c r="H358" s="1">
        <f t="shared" si="43"/>
        <v>-4.7053939997567795E-3</v>
      </c>
      <c r="O358" s="1">
        <f t="shared" ca="1" si="41"/>
        <v>-4.7675292132190825E-3</v>
      </c>
      <c r="Q358" s="88">
        <f t="shared" si="42"/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 t="shared" si="39"/>
        <v>46547.961767846937</v>
      </c>
      <c r="F359" s="1">
        <f t="shared" si="40"/>
        <v>46548</v>
      </c>
      <c r="G359" s="1">
        <f t="shared" si="38"/>
        <v>-4.4624428046518005E-3</v>
      </c>
      <c r="H359" s="1">
        <f t="shared" si="43"/>
        <v>-4.4624428046518005E-3</v>
      </c>
      <c r="O359" s="1">
        <f t="shared" ca="1" si="41"/>
        <v>-4.7685433396619323E-3</v>
      </c>
      <c r="Q359" s="88">
        <f t="shared" si="42"/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 t="shared" si="39"/>
        <v>46556.957683873297</v>
      </c>
      <c r="F360" s="1">
        <f t="shared" si="40"/>
        <v>46557</v>
      </c>
      <c r="G360" s="1">
        <f t="shared" si="38"/>
        <v>-4.9391227003070526E-3</v>
      </c>
      <c r="H360" s="1">
        <f t="shared" si="43"/>
        <v>-4.9391227003070526E-3</v>
      </c>
      <c r="O360" s="1">
        <f t="shared" ca="1" si="41"/>
        <v>-4.7696842319101384E-3</v>
      </c>
      <c r="Q360" s="88">
        <f t="shared" si="42"/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 t="shared" si="39"/>
        <v>46565.962167438694</v>
      </c>
      <c r="F361" s="1">
        <f t="shared" si="40"/>
        <v>46566</v>
      </c>
      <c r="G361" s="1">
        <f t="shared" ref="G361:G392" si="44">+C361-(C$7+F361*C$8)</f>
        <v>-4.4158025993965566E-3</v>
      </c>
      <c r="H361" s="1">
        <f t="shared" si="43"/>
        <v>-4.4158025993965566E-3</v>
      </c>
      <c r="O361" s="1">
        <f t="shared" ca="1" si="41"/>
        <v>-4.7708251241583444E-3</v>
      </c>
      <c r="Q361" s="88">
        <f t="shared" si="42"/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 t="shared" si="39"/>
        <v>46607.977379051219</v>
      </c>
      <c r="F362" s="1">
        <f t="shared" si="40"/>
        <v>46608</v>
      </c>
      <c r="G362" s="1">
        <f t="shared" si="44"/>
        <v>-2.6403087977087125E-3</v>
      </c>
      <c r="H362" s="1">
        <f t="shared" si="43"/>
        <v>-2.6403087977087125E-3</v>
      </c>
      <c r="O362" s="1">
        <f t="shared" ca="1" si="41"/>
        <v>-4.7761492879833051E-3</v>
      </c>
      <c r="Q362" s="88">
        <f t="shared" si="42"/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 t="shared" si="39"/>
        <v>46650.969290117981</v>
      </c>
      <c r="F363" s="1">
        <f t="shared" si="40"/>
        <v>46651</v>
      </c>
      <c r="G363" s="1">
        <f t="shared" si="44"/>
        <v>-3.5844461017404683E-3</v>
      </c>
      <c r="H363" s="1">
        <f t="shared" si="43"/>
        <v>-3.5844461017404683E-3</v>
      </c>
      <c r="O363" s="1">
        <f t="shared" ca="1" si="41"/>
        <v>-4.781600217613622E-3</v>
      </c>
      <c r="Q363" s="88">
        <f t="shared" si="42"/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 t="shared" si="39"/>
        <v>46651.963124650429</v>
      </c>
      <c r="F364" s="1">
        <f t="shared" si="40"/>
        <v>46652</v>
      </c>
      <c r="G364" s="1">
        <f t="shared" si="44"/>
        <v>-4.3040771997766569E-3</v>
      </c>
      <c r="H364" s="1">
        <f t="shared" si="43"/>
        <v>-4.3040771997766569E-3</v>
      </c>
      <c r="O364" s="1">
        <f t="shared" ca="1" si="41"/>
        <v>-4.7817269834189782E-3</v>
      </c>
      <c r="Q364" s="88">
        <f t="shared" si="42"/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 t="shared" si="39"/>
        <v>46658.962804072784</v>
      </c>
      <c r="F365" s="1">
        <f t="shared" si="40"/>
        <v>46659</v>
      </c>
      <c r="G365" s="1">
        <f t="shared" si="44"/>
        <v>-4.3414949032012373E-3</v>
      </c>
      <c r="H365" s="1">
        <f t="shared" si="43"/>
        <v>-4.3414949032012373E-3</v>
      </c>
      <c r="O365" s="1">
        <f t="shared" ca="1" si="41"/>
        <v>-4.7826143440564718E-3</v>
      </c>
      <c r="Q365" s="88">
        <f t="shared" si="42"/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 t="shared" si="39"/>
        <v>46659.965206144334</v>
      </c>
      <c r="F366" s="1">
        <f t="shared" si="40"/>
        <v>46660</v>
      </c>
      <c r="G366" s="1">
        <f t="shared" si="44"/>
        <v>-4.0611259973957203E-3</v>
      </c>
      <c r="H366" s="1">
        <f t="shared" si="43"/>
        <v>-4.0611259973957203E-3</v>
      </c>
      <c r="O366" s="1">
        <f t="shared" ca="1" si="41"/>
        <v>-4.782741109861828E-3</v>
      </c>
      <c r="Q366" s="88">
        <f t="shared" si="42"/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 t="shared" si="39"/>
        <v>46667.967287638246</v>
      </c>
      <c r="F367" s="1">
        <f t="shared" si="40"/>
        <v>46668</v>
      </c>
      <c r="G367" s="1">
        <f t="shared" si="44"/>
        <v>-3.8181747950147837E-3</v>
      </c>
      <c r="H367" s="1">
        <f t="shared" si="43"/>
        <v>-3.8181747950147837E-3</v>
      </c>
      <c r="O367" s="1">
        <f t="shared" ca="1" si="41"/>
        <v>-4.7837552363046779E-3</v>
      </c>
      <c r="Q367" s="88">
        <f t="shared" si="42"/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 t="shared" si="39"/>
        <v>46668.961122170629</v>
      </c>
      <c r="F368" s="1">
        <f t="shared" si="40"/>
        <v>46669</v>
      </c>
      <c r="G368" s="1">
        <f t="shared" si="44"/>
        <v>-4.53780590032693E-3</v>
      </c>
      <c r="H368" s="1">
        <f t="shared" si="43"/>
        <v>-4.53780590032693E-3</v>
      </c>
      <c r="O368" s="1">
        <f t="shared" ca="1" si="41"/>
        <v>-4.7838820021100341E-3</v>
      </c>
      <c r="Q368" s="88">
        <f t="shared" si="42"/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 t="shared" si="39"/>
        <v>46676.971771203644</v>
      </c>
      <c r="F369" s="1">
        <f t="shared" si="40"/>
        <v>46677</v>
      </c>
      <c r="G369" s="1">
        <f t="shared" si="44"/>
        <v>-3.2948546941042878E-3</v>
      </c>
      <c r="H369" s="1">
        <f t="shared" si="43"/>
        <v>-3.2948546941042878E-3</v>
      </c>
      <c r="O369" s="1">
        <f t="shared" ca="1" si="41"/>
        <v>-4.7848961285528839E-3</v>
      </c>
      <c r="Q369" s="88">
        <f t="shared" si="42"/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 t="shared" si="39"/>
        <v>46693.9612011848</v>
      </c>
      <c r="F370" s="1">
        <f t="shared" si="40"/>
        <v>46694</v>
      </c>
      <c r="G370" s="1">
        <f t="shared" si="44"/>
        <v>-4.5285833984962665E-3</v>
      </c>
      <c r="H370" s="1">
        <f t="shared" si="43"/>
        <v>-4.5285833984962665E-3</v>
      </c>
      <c r="O370" s="1">
        <f t="shared" ca="1" si="41"/>
        <v>-4.7870511472439398E-3</v>
      </c>
      <c r="Q370" s="88">
        <f t="shared" si="42"/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 t="shared" si="39"/>
        <v>46719.972249809507</v>
      </c>
      <c r="F371" s="1">
        <f t="shared" si="40"/>
        <v>46720</v>
      </c>
      <c r="G371" s="1">
        <f t="shared" si="44"/>
        <v>-3.2389919942943379E-3</v>
      </c>
      <c r="H371" s="1">
        <f t="shared" si="43"/>
        <v>-3.2389919942943379E-3</v>
      </c>
      <c r="O371" s="1">
        <f t="shared" ca="1" si="41"/>
        <v>-4.7903470581832017E-3</v>
      </c>
      <c r="Q371" s="88">
        <f t="shared" si="42"/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 t="shared" si="39"/>
        <v>46727.957196225208</v>
      </c>
      <c r="F372" s="1">
        <f t="shared" si="40"/>
        <v>46728</v>
      </c>
      <c r="G372" s="1">
        <f t="shared" si="44"/>
        <v>-4.9960407995968126E-3</v>
      </c>
      <c r="H372" s="1">
        <f t="shared" si="43"/>
        <v>-4.9960407995968126E-3</v>
      </c>
      <c r="O372" s="1">
        <f t="shared" ca="1" si="41"/>
        <v>-4.7913611846260515E-3</v>
      </c>
      <c r="Q372" s="88">
        <f t="shared" si="42"/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 t="shared" si="39"/>
        <v>46728.959598296758</v>
      </c>
      <c r="F373" s="1">
        <f t="shared" si="40"/>
        <v>46729</v>
      </c>
      <c r="G373" s="1">
        <f t="shared" si="44"/>
        <v>-4.7156718937912956E-3</v>
      </c>
      <c r="H373" s="1">
        <f t="shared" si="43"/>
        <v>-4.7156718937912956E-3</v>
      </c>
      <c r="O373" s="1">
        <f t="shared" ca="1" si="41"/>
        <v>-4.7914879504314077E-3</v>
      </c>
      <c r="Q373" s="88">
        <f t="shared" si="42"/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 t="shared" si="39"/>
        <v>46735.959277719114</v>
      </c>
      <c r="F374" s="1">
        <f t="shared" si="40"/>
        <v>46736</v>
      </c>
      <c r="G374" s="1">
        <f t="shared" si="44"/>
        <v>-4.7530896044918336E-3</v>
      </c>
      <c r="H374" s="1">
        <f t="shared" si="43"/>
        <v>-4.7530896044918336E-3</v>
      </c>
      <c r="O374" s="1">
        <f t="shared" ca="1" si="41"/>
        <v>-4.7923753110689004E-3</v>
      </c>
      <c r="Q374" s="88">
        <f t="shared" si="42"/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 t="shared" si="39"/>
        <v>46736.961679790671</v>
      </c>
      <c r="F375" s="1">
        <f t="shared" si="40"/>
        <v>46737</v>
      </c>
      <c r="G375" s="1">
        <f t="shared" si="44"/>
        <v>-4.4727206986863166E-3</v>
      </c>
      <c r="H375" s="1">
        <f t="shared" si="43"/>
        <v>-4.4727206986863166E-3</v>
      </c>
      <c r="O375" s="1">
        <f t="shared" ca="1" si="41"/>
        <v>-4.7925020768742567E-3</v>
      </c>
      <c r="Q375" s="88">
        <f t="shared" si="42"/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 t="shared" si="39"/>
        <v>46822.96263700234</v>
      </c>
      <c r="F376" s="1">
        <f t="shared" si="40"/>
        <v>46823</v>
      </c>
      <c r="G376" s="1">
        <f t="shared" si="44"/>
        <v>-4.3609953063423745E-3</v>
      </c>
      <c r="H376" s="1">
        <f t="shared" si="43"/>
        <v>-4.3609953063423745E-3</v>
      </c>
      <c r="O376" s="1">
        <f t="shared" ca="1" si="41"/>
        <v>-4.8034039361348913E-3</v>
      </c>
      <c r="Q376" s="88">
        <f t="shared" si="42"/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 t="shared" si="39"/>
        <v>46838.949664912012</v>
      </c>
      <c r="F377" s="1">
        <f t="shared" si="40"/>
        <v>46839</v>
      </c>
      <c r="G377" s="1">
        <f t="shared" si="44"/>
        <v>-5.875092901987955E-3</v>
      </c>
      <c r="H377" s="1">
        <f t="shared" si="43"/>
        <v>-5.875092901987955E-3</v>
      </c>
      <c r="O377" s="1">
        <f t="shared" ca="1" si="41"/>
        <v>-4.805432189020591E-3</v>
      </c>
      <c r="Q377" s="88">
        <f t="shared" si="42"/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 t="shared" si="39"/>
        <v>46839.960634522606</v>
      </c>
      <c r="F378" s="1">
        <f t="shared" si="40"/>
        <v>46840</v>
      </c>
      <c r="G378" s="1">
        <f t="shared" si="44"/>
        <v>-4.59472399961669E-3</v>
      </c>
      <c r="H378" s="1">
        <f t="shared" si="43"/>
        <v>-4.59472399961669E-3</v>
      </c>
      <c r="O378" s="1">
        <f t="shared" ca="1" si="41"/>
        <v>-4.8055589548259472E-3</v>
      </c>
      <c r="Q378" s="88">
        <f t="shared" si="42"/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 t="shared" si="39"/>
        <v>46855.964797510424</v>
      </c>
      <c r="F379" s="1">
        <f t="shared" si="40"/>
        <v>46856</v>
      </c>
      <c r="G379" s="1">
        <f t="shared" si="44"/>
        <v>-4.1088215948548168E-3</v>
      </c>
      <c r="H379" s="1">
        <f t="shared" si="43"/>
        <v>-4.1088215948548168E-3</v>
      </c>
      <c r="O379" s="1">
        <f t="shared" ca="1" si="41"/>
        <v>-4.8075872077116468E-3</v>
      </c>
      <c r="Q379" s="88">
        <f t="shared" si="42"/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 t="shared" si="39"/>
        <v>46856.658768175294</v>
      </c>
      <c r="F380" s="1">
        <f t="shared" si="40"/>
        <v>46856.5</v>
      </c>
      <c r="O380" s="1">
        <f t="shared" ca="1" si="41"/>
        <v>-4.8076505906143249E-3</v>
      </c>
      <c r="Q380" s="88">
        <f t="shared" si="42"/>
        <v>36181.148000000001</v>
      </c>
      <c r="U380" s="1">
        <f>+C380-(C$7+F380*C$8)</f>
        <v>1.8531362853536848E-2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 t="shared" si="39"/>
        <v>46864.969281075821</v>
      </c>
      <c r="F381" s="1">
        <f t="shared" si="40"/>
        <v>46865</v>
      </c>
      <c r="G381" s="1">
        <f t="shared" ref="G381:G412" si="45">+C381-(C$7+F381*C$8)</f>
        <v>-3.5855015012202784E-3</v>
      </c>
      <c r="H381" s="1">
        <f t="shared" ref="H381:H391" si="46">+G381</f>
        <v>-3.5855015012202784E-3</v>
      </c>
      <c r="O381" s="1">
        <f t="shared" ca="1" si="41"/>
        <v>-4.8087280999598529E-3</v>
      </c>
      <c r="Q381" s="88">
        <f t="shared" si="42"/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 t="shared" si="39"/>
        <v>46882.961113128476</v>
      </c>
      <c r="F382" s="1">
        <f t="shared" si="40"/>
        <v>46883</v>
      </c>
      <c r="G382" s="1">
        <f t="shared" si="45"/>
        <v>-4.5388612998067401E-3</v>
      </c>
      <c r="H382" s="1">
        <f t="shared" si="46"/>
        <v>-4.5388612998067401E-3</v>
      </c>
      <c r="O382" s="1">
        <f t="shared" ca="1" si="41"/>
        <v>-4.8110098844562649E-3</v>
      </c>
      <c r="Q382" s="88">
        <f t="shared" si="42"/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 t="shared" si="39"/>
        <v>46889.96079255089</v>
      </c>
      <c r="F383" s="1">
        <f t="shared" si="40"/>
        <v>46890</v>
      </c>
      <c r="G383" s="1">
        <f t="shared" si="45"/>
        <v>-4.5762789959553629E-3</v>
      </c>
      <c r="H383" s="1">
        <f t="shared" si="46"/>
        <v>-4.5762789959553629E-3</v>
      </c>
      <c r="O383" s="1">
        <f t="shared" ca="1" si="41"/>
        <v>-4.8118972450937585E-3</v>
      </c>
      <c r="Q383" s="88">
        <f t="shared" si="42"/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 t="shared" si="39"/>
        <v>46890.963194622382</v>
      </c>
      <c r="F384" s="1">
        <f t="shared" si="40"/>
        <v>46891</v>
      </c>
      <c r="G384" s="1">
        <f t="shared" si="45"/>
        <v>-4.2959100974258035E-3</v>
      </c>
      <c r="H384" s="1">
        <f t="shared" si="46"/>
        <v>-4.2959100974258035E-3</v>
      </c>
      <c r="O384" s="1">
        <f t="shared" ca="1" si="41"/>
        <v>-4.8120240108991148E-3</v>
      </c>
      <c r="Q384" s="88">
        <f t="shared" si="42"/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 t="shared" si="39"/>
        <v>46950.961670748453</v>
      </c>
      <c r="F385" s="1">
        <f t="shared" si="40"/>
        <v>46951</v>
      </c>
      <c r="G385" s="1">
        <f t="shared" si="45"/>
        <v>-4.4737760981661268E-3</v>
      </c>
      <c r="H385" s="1">
        <f t="shared" si="46"/>
        <v>-4.4737760981661268E-3</v>
      </c>
      <c r="O385" s="1">
        <f t="shared" ca="1" si="41"/>
        <v>-4.8196299592204875E-3</v>
      </c>
      <c r="Q385" s="88">
        <f t="shared" si="42"/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 t="shared" si="39"/>
        <v>47043.962307382601</v>
      </c>
      <c r="F386" s="1">
        <f t="shared" si="40"/>
        <v>47044</v>
      </c>
      <c r="G386" s="1">
        <f t="shared" si="45"/>
        <v>-4.3994684019708075E-3</v>
      </c>
      <c r="H386" s="1">
        <f t="shared" si="46"/>
        <v>-4.3994684019708075E-3</v>
      </c>
      <c r="O386" s="1">
        <f t="shared" ca="1" si="41"/>
        <v>-4.8314191791186158E-3</v>
      </c>
      <c r="Q386" s="88">
        <f t="shared" si="42"/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 t="shared" si="39"/>
        <v>47172.955175661096</v>
      </c>
      <c r="F387" s="1">
        <f t="shared" si="40"/>
        <v>47173</v>
      </c>
      <c r="G387" s="1">
        <f t="shared" si="45"/>
        <v>-5.2318802991067059E-3</v>
      </c>
      <c r="H387" s="1">
        <f t="shared" si="46"/>
        <v>-5.2318802991067059E-3</v>
      </c>
      <c r="O387" s="1">
        <f t="shared" ca="1" si="41"/>
        <v>-4.8477719680095673E-3</v>
      </c>
      <c r="Q387" s="88">
        <f t="shared" si="42"/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 t="shared" si="39"/>
        <v>47173.957577732588</v>
      </c>
      <c r="F388" s="1">
        <f t="shared" si="40"/>
        <v>47174</v>
      </c>
      <c r="G388" s="1">
        <f t="shared" si="45"/>
        <v>-4.9515114005771466E-3</v>
      </c>
      <c r="H388" s="1">
        <f t="shared" si="46"/>
        <v>-4.9515114005771466E-3</v>
      </c>
      <c r="O388" s="1">
        <f t="shared" ca="1" si="41"/>
        <v>-4.8478987338149235E-3</v>
      </c>
      <c r="Q388" s="88">
        <f t="shared" si="42"/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 t="shared" si="39"/>
        <v>47181.959659226493</v>
      </c>
      <c r="F389" s="1">
        <f t="shared" si="40"/>
        <v>47182</v>
      </c>
      <c r="G389" s="1">
        <f t="shared" si="45"/>
        <v>-4.70856019819621E-3</v>
      </c>
      <c r="H389" s="1">
        <f t="shared" si="46"/>
        <v>-4.70856019819621E-3</v>
      </c>
      <c r="O389" s="1">
        <f t="shared" ca="1" si="41"/>
        <v>-4.8489128602577734E-3</v>
      </c>
      <c r="Q389" s="88">
        <f t="shared" si="42"/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 t="shared" si="39"/>
        <v>47265.964379834288</v>
      </c>
      <c r="F390" s="1">
        <f t="shared" si="40"/>
        <v>47266</v>
      </c>
      <c r="G390" s="1">
        <f t="shared" si="45"/>
        <v>-4.157572599069681E-3</v>
      </c>
      <c r="H390" s="1">
        <f t="shared" si="46"/>
        <v>-4.157572599069681E-3</v>
      </c>
      <c r="O390" s="1">
        <f t="shared" ca="1" si="41"/>
        <v>-4.8595611879076956E-3</v>
      </c>
      <c r="Q390" s="88">
        <f t="shared" si="42"/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 t="shared" si="39"/>
        <v>47291.958293380849</v>
      </c>
      <c r="F391" s="1">
        <f t="shared" si="40"/>
        <v>47292</v>
      </c>
      <c r="G391" s="1">
        <f t="shared" si="45"/>
        <v>-4.8679812025511637E-3</v>
      </c>
      <c r="H391" s="1">
        <f t="shared" si="46"/>
        <v>-4.8679812025511637E-3</v>
      </c>
      <c r="O391" s="1">
        <f t="shared" ca="1" si="41"/>
        <v>-4.8628570988469575E-3</v>
      </c>
      <c r="Q391" s="88">
        <f t="shared" si="42"/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 t="shared" si="39"/>
        <v>47291.977141966832</v>
      </c>
      <c r="F392" s="1">
        <f t="shared" si="40"/>
        <v>47292</v>
      </c>
      <c r="G392" s="1">
        <f t="shared" si="45"/>
        <v>-2.6679811999201775E-3</v>
      </c>
      <c r="H392" s="34"/>
      <c r="J392" s="1">
        <f>+G392</f>
        <v>-2.6679811999201775E-3</v>
      </c>
      <c r="O392" s="1">
        <f t="shared" ca="1" si="41"/>
        <v>-4.8628570988469575E-3</v>
      </c>
      <c r="Q392" s="88">
        <f t="shared" si="42"/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 t="shared" si="39"/>
        <v>47293.971665062934</v>
      </c>
      <c r="F393" s="1">
        <f t="shared" si="40"/>
        <v>47294</v>
      </c>
      <c r="G393" s="1">
        <f t="shared" si="45"/>
        <v>-3.3072434016503394E-3</v>
      </c>
      <c r="H393" s="1">
        <f t="shared" ref="H393:H411" si="47">+G393</f>
        <v>-3.3072434016503394E-3</v>
      </c>
      <c r="O393" s="1">
        <f t="shared" ca="1" si="41"/>
        <v>-4.8631106304576699E-3</v>
      </c>
      <c r="Q393" s="88">
        <f t="shared" si="42"/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 t="shared" si="39"/>
        <v>47299.960374874754</v>
      </c>
      <c r="F394" s="1">
        <f t="shared" si="40"/>
        <v>47300</v>
      </c>
      <c r="G394" s="1">
        <f t="shared" si="45"/>
        <v>-4.6250300001702271E-3</v>
      </c>
      <c r="H394" s="1">
        <f t="shared" si="47"/>
        <v>-4.6250300001702271E-3</v>
      </c>
      <c r="O394" s="1">
        <f t="shared" ca="1" si="41"/>
        <v>-4.8638712252898073E-3</v>
      </c>
      <c r="Q394" s="88">
        <f t="shared" si="42"/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 t="shared" si="39"/>
        <v>47300.954209407202</v>
      </c>
      <c r="F395" s="1">
        <f t="shared" si="40"/>
        <v>47301</v>
      </c>
      <c r="G395" s="1">
        <f t="shared" si="45"/>
        <v>-5.3446610982064158E-3</v>
      </c>
      <c r="H395" s="1">
        <f t="shared" si="47"/>
        <v>-5.3446610982064158E-3</v>
      </c>
      <c r="O395" s="1">
        <f t="shared" ca="1" si="41"/>
        <v>-4.8639979910951635E-3</v>
      </c>
      <c r="Q395" s="88">
        <f t="shared" si="42"/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 t="shared" si="39"/>
        <v>47301.956611478694</v>
      </c>
      <c r="F396" s="1">
        <f t="shared" si="40"/>
        <v>47302</v>
      </c>
      <c r="G396" s="1">
        <f t="shared" si="45"/>
        <v>-5.0642921996768564E-3</v>
      </c>
      <c r="H396" s="1">
        <f t="shared" si="47"/>
        <v>-5.0642921996768564E-3</v>
      </c>
      <c r="O396" s="1">
        <f t="shared" ca="1" si="41"/>
        <v>-4.8641247569005197E-3</v>
      </c>
      <c r="Q396" s="88">
        <f t="shared" si="42"/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 t="shared" si="39"/>
        <v>47309.950125433497</v>
      </c>
      <c r="F397" s="1">
        <f t="shared" si="40"/>
        <v>47310</v>
      </c>
      <c r="G397" s="1">
        <f t="shared" si="45"/>
        <v>-5.8213410011376254E-3</v>
      </c>
      <c r="H397" s="1">
        <f t="shared" si="47"/>
        <v>-5.8213410011376254E-3</v>
      </c>
      <c r="O397" s="1">
        <f t="shared" ca="1" si="41"/>
        <v>-4.8651388833433696E-3</v>
      </c>
      <c r="Q397" s="88">
        <f t="shared" si="42"/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 t="shared" si="39"/>
        <v>47335.969741597313</v>
      </c>
      <c r="F398" s="1">
        <f t="shared" si="40"/>
        <v>47336</v>
      </c>
      <c r="G398" s="1">
        <f t="shared" si="45"/>
        <v>-3.5317496003699489E-3</v>
      </c>
      <c r="H398" s="1">
        <f t="shared" si="47"/>
        <v>-3.5317496003699489E-3</v>
      </c>
      <c r="O398" s="1">
        <f t="shared" ca="1" si="41"/>
        <v>-4.8684347942826306E-3</v>
      </c>
      <c r="Q398" s="88">
        <f t="shared" si="42"/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 t="shared" si="39"/>
        <v>47387.957568690428</v>
      </c>
      <c r="F399" s="1">
        <f t="shared" si="40"/>
        <v>47388</v>
      </c>
      <c r="G399" s="1">
        <f t="shared" si="45"/>
        <v>-4.9525668000569567E-3</v>
      </c>
      <c r="H399" s="1">
        <f t="shared" si="47"/>
        <v>-4.9525668000569567E-3</v>
      </c>
      <c r="O399" s="1">
        <f t="shared" ca="1" si="41"/>
        <v>-4.8750266161611544E-3</v>
      </c>
      <c r="Q399" s="88">
        <f t="shared" si="42"/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 t="shared" si="39"/>
        <v>47394.965815651893</v>
      </c>
      <c r="F400" s="1">
        <f t="shared" si="40"/>
        <v>47395</v>
      </c>
      <c r="G400" s="1">
        <f t="shared" si="45"/>
        <v>-3.9899844996398315E-3</v>
      </c>
      <c r="H400" s="1">
        <f t="shared" si="47"/>
        <v>-3.9899844996398315E-3</v>
      </c>
      <c r="O400" s="1">
        <f t="shared" ca="1" si="41"/>
        <v>-4.875913976798648E-3</v>
      </c>
      <c r="Q400" s="88">
        <f t="shared" si="42"/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 t="shared" si="39"/>
        <v>47395.959650184341</v>
      </c>
      <c r="F401" s="1">
        <f t="shared" si="40"/>
        <v>47396</v>
      </c>
      <c r="G401" s="1">
        <f t="shared" si="45"/>
        <v>-4.7096155976760201E-3</v>
      </c>
      <c r="H401" s="1">
        <f t="shared" si="47"/>
        <v>-4.7096155976760201E-3</v>
      </c>
      <c r="O401" s="1">
        <f t="shared" ca="1" si="41"/>
        <v>-4.8760407426040042E-3</v>
      </c>
      <c r="Q401" s="88">
        <f t="shared" si="42"/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 t="shared" si="39"/>
        <v>47496.962368312335</v>
      </c>
      <c r="F402" s="1">
        <f t="shared" si="40"/>
        <v>47497</v>
      </c>
      <c r="G402" s="1">
        <f t="shared" si="45"/>
        <v>-4.3923566990997642E-3</v>
      </c>
      <c r="H402" s="1">
        <f t="shared" si="47"/>
        <v>-4.3923566990997642E-3</v>
      </c>
      <c r="O402" s="1">
        <f t="shared" ca="1" si="41"/>
        <v>-4.8888440889449814E-3</v>
      </c>
      <c r="Q402" s="88">
        <f t="shared" si="42"/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 t="shared" si="39"/>
        <v>47497.956202844784</v>
      </c>
      <c r="F403" s="1">
        <f t="shared" si="40"/>
        <v>47498</v>
      </c>
      <c r="G403" s="1">
        <f t="shared" si="45"/>
        <v>-5.1119877971359529E-3</v>
      </c>
      <c r="H403" s="1">
        <f t="shared" si="47"/>
        <v>-5.1119877971359529E-3</v>
      </c>
      <c r="O403" s="1">
        <f t="shared" ca="1" si="41"/>
        <v>-4.8889708547503376E-3</v>
      </c>
      <c r="Q403" s="88">
        <f t="shared" si="42"/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 t="shared" si="39"/>
        <v>47531.960765424294</v>
      </c>
      <c r="F404" s="1">
        <f t="shared" si="40"/>
        <v>47532</v>
      </c>
      <c r="G404" s="1">
        <f t="shared" si="45"/>
        <v>-4.579445201670751E-3</v>
      </c>
      <c r="H404" s="1">
        <f t="shared" si="47"/>
        <v>-4.579445201670751E-3</v>
      </c>
      <c r="O404" s="1">
        <f t="shared" ca="1" si="41"/>
        <v>-4.8932808921324494E-3</v>
      </c>
      <c r="Q404" s="88">
        <f t="shared" si="42"/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 t="shared" ref="E405:E468" si="48">+(C405-C$7)/C$8</f>
        <v>47532.963167495851</v>
      </c>
      <c r="F405" s="1">
        <f t="shared" ref="F405:F468" si="49">ROUND(2*E405,0)/2</f>
        <v>47533</v>
      </c>
      <c r="G405" s="1">
        <f t="shared" si="45"/>
        <v>-4.299076295865234E-3</v>
      </c>
      <c r="H405" s="1">
        <f t="shared" si="47"/>
        <v>-4.299076295865234E-3</v>
      </c>
      <c r="O405" s="1">
        <f t="shared" ref="O405:O468" ca="1" si="50">+C$11+C$12*F405</f>
        <v>-4.8934076579378056E-3</v>
      </c>
      <c r="Q405" s="88">
        <f t="shared" ref="Q405:Q468" si="51"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 t="shared" si="48"/>
        <v>47600.946590037674</v>
      </c>
      <c r="F406" s="1">
        <f t="shared" si="49"/>
        <v>47601</v>
      </c>
      <c r="G406" s="1">
        <f t="shared" si="45"/>
        <v>-6.2339911019080319E-3</v>
      </c>
      <c r="H406" s="1">
        <f t="shared" si="47"/>
        <v>-6.2339911019080319E-3</v>
      </c>
      <c r="O406" s="1">
        <f t="shared" ca="1" si="50"/>
        <v>-4.9020277327020282E-3</v>
      </c>
      <c r="Q406" s="88">
        <f t="shared" si="51"/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 t="shared" si="48"/>
        <v>47617.961722636028</v>
      </c>
      <c r="F407" s="1">
        <f t="shared" si="49"/>
        <v>47618</v>
      </c>
      <c r="G407" s="1">
        <f t="shared" si="45"/>
        <v>-4.4677198020508513E-3</v>
      </c>
      <c r="H407" s="1">
        <f t="shared" si="47"/>
        <v>-4.4677198020508513E-3</v>
      </c>
      <c r="O407" s="1">
        <f t="shared" ca="1" si="50"/>
        <v>-4.904182751393084E-3</v>
      </c>
      <c r="Q407" s="88">
        <f t="shared" si="51"/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 t="shared" si="48"/>
        <v>47642.953234111097</v>
      </c>
      <c r="F408" s="1">
        <f t="shared" si="49"/>
        <v>47643</v>
      </c>
      <c r="G408" s="1">
        <f t="shared" si="45"/>
        <v>-5.4584973040618934E-3</v>
      </c>
      <c r="H408" s="1">
        <f t="shared" si="47"/>
        <v>-5.4584973040618934E-3</v>
      </c>
      <c r="O408" s="1">
        <f t="shared" ca="1" si="50"/>
        <v>-4.9073518965269897E-3</v>
      </c>
      <c r="Q408" s="88">
        <f t="shared" si="51"/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 t="shared" si="48"/>
        <v>47667.95331312521</v>
      </c>
      <c r="F409" s="1">
        <f t="shared" si="49"/>
        <v>47668</v>
      </c>
      <c r="G409" s="1">
        <f t="shared" si="45"/>
        <v>-5.4492748022312298E-3</v>
      </c>
      <c r="H409" s="1">
        <f t="shared" si="47"/>
        <v>-5.4492748022312298E-3</v>
      </c>
      <c r="O409" s="1">
        <f t="shared" ca="1" si="50"/>
        <v>-4.9105210416608945E-3</v>
      </c>
      <c r="Q409" s="88">
        <f t="shared" si="51"/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 t="shared" si="48"/>
        <v>47668.947147657658</v>
      </c>
      <c r="F410" s="1">
        <f t="shared" si="49"/>
        <v>47669</v>
      </c>
      <c r="G410" s="1">
        <f t="shared" si="45"/>
        <v>-6.1689059002674185E-3</v>
      </c>
      <c r="H410" s="1">
        <f t="shared" si="47"/>
        <v>-6.1689059002674185E-3</v>
      </c>
      <c r="O410" s="1">
        <f t="shared" ca="1" si="50"/>
        <v>-4.9106478074662507E-3</v>
      </c>
      <c r="Q410" s="88">
        <f t="shared" si="51"/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 t="shared" si="48"/>
        <v>47719.958275296471</v>
      </c>
      <c r="F411" s="1">
        <f t="shared" si="49"/>
        <v>47720</v>
      </c>
      <c r="G411" s="1">
        <f t="shared" si="45"/>
        <v>-4.870092001510784E-3</v>
      </c>
      <c r="H411" s="1">
        <f t="shared" si="47"/>
        <v>-4.870092001510784E-3</v>
      </c>
      <c r="O411" s="1">
        <f t="shared" ca="1" si="50"/>
        <v>-4.9171128635394183E-3</v>
      </c>
      <c r="Q411" s="88">
        <f t="shared" si="51"/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 t="shared" si="48"/>
        <v>47719.962559066029</v>
      </c>
      <c r="F412" s="1">
        <f t="shared" si="49"/>
        <v>47720</v>
      </c>
      <c r="G412" s="1">
        <f t="shared" si="45"/>
        <v>-4.3700919995899312E-3</v>
      </c>
      <c r="H412" s="32"/>
      <c r="J412" s="1">
        <f>+G412</f>
        <v>-4.3700919995899312E-3</v>
      </c>
      <c r="O412" s="1">
        <f t="shared" ca="1" si="50"/>
        <v>-4.9171128635394183E-3</v>
      </c>
      <c r="Q412" s="88">
        <f t="shared" si="51"/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 t="shared" si="48"/>
        <v>47727.960356790383</v>
      </c>
      <c r="F413" s="1">
        <f t="shared" si="49"/>
        <v>47728</v>
      </c>
      <c r="G413" s="1">
        <f t="shared" ref="G413:G444" si="52">+C413-(C$7+F413*C$8)</f>
        <v>-4.6271407991298474E-3</v>
      </c>
      <c r="H413" s="32"/>
      <c r="J413" s="1">
        <f>+G413</f>
        <v>-4.6271407991298474E-3</v>
      </c>
      <c r="O413" s="1">
        <f t="shared" ca="1" si="50"/>
        <v>-4.9181269899822681E-3</v>
      </c>
      <c r="Q413" s="88">
        <f t="shared" si="51"/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 t="shared" si="48"/>
        <v>47727.968924329485</v>
      </c>
      <c r="F414" s="1">
        <f t="shared" si="49"/>
        <v>47728</v>
      </c>
      <c r="G414" s="1">
        <f t="shared" si="52"/>
        <v>-3.6271407952881418E-3</v>
      </c>
      <c r="H414" s="1">
        <f>+G414</f>
        <v>-3.6271407952881418E-3</v>
      </c>
      <c r="O414" s="1">
        <f t="shared" ca="1" si="50"/>
        <v>-4.9181269899822681E-3</v>
      </c>
      <c r="Q414" s="88">
        <f t="shared" si="51"/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 t="shared" si="48"/>
        <v>47728.961902107985</v>
      </c>
      <c r="F415" s="1">
        <f t="shared" si="49"/>
        <v>47729</v>
      </c>
      <c r="G415" s="1">
        <f t="shared" si="52"/>
        <v>-4.4467718980740756E-3</v>
      </c>
      <c r="H415" s="32"/>
      <c r="J415" s="1">
        <f>+G415</f>
        <v>-4.4467718980740756E-3</v>
      </c>
      <c r="O415" s="1">
        <f t="shared" ca="1" si="50"/>
        <v>-4.9182537557876244E-3</v>
      </c>
      <c r="Q415" s="88">
        <f t="shared" si="51"/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 t="shared" si="48"/>
        <v>47736.961413340177</v>
      </c>
      <c r="F416" s="1">
        <f t="shared" si="49"/>
        <v>47737</v>
      </c>
      <c r="G416" s="1">
        <f t="shared" si="52"/>
        <v>-4.5038207026664168E-3</v>
      </c>
      <c r="H416" s="34"/>
      <c r="J416" s="1">
        <f>+G416</f>
        <v>-4.5038207026664168E-3</v>
      </c>
      <c r="O416" s="1">
        <f t="shared" ca="1" si="50"/>
        <v>-4.9192678822304733E-3</v>
      </c>
      <c r="Q416" s="88">
        <f t="shared" si="51"/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 t="shared" si="48"/>
        <v>47737.460044114203</v>
      </c>
      <c r="F417" s="1">
        <f t="shared" si="49"/>
        <v>47737.5</v>
      </c>
      <c r="G417" s="1">
        <f t="shared" si="52"/>
        <v>-4.6636362530989572E-3</v>
      </c>
      <c r="H417" s="34"/>
      <c r="J417" s="1">
        <f>+G417</f>
        <v>-4.6636362530989572E-3</v>
      </c>
      <c r="O417" s="1">
        <f t="shared" ca="1" si="50"/>
        <v>-4.9193312651331514E-3</v>
      </c>
      <c r="Q417" s="88">
        <f t="shared" si="51"/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 t="shared" si="48"/>
        <v>47744.966921849693</v>
      </c>
      <c r="F418" s="1">
        <f t="shared" si="49"/>
        <v>47745</v>
      </c>
      <c r="G418" s="1">
        <f t="shared" si="52"/>
        <v>-3.8608695031143725E-3</v>
      </c>
      <c r="H418" s="1">
        <f t="shared" ref="H418:H462" si="53">+G418</f>
        <v>-3.8608695031143725E-3</v>
      </c>
      <c r="O418" s="1">
        <f t="shared" ca="1" si="50"/>
        <v>-4.9202820086733231E-3</v>
      </c>
      <c r="Q418" s="88">
        <f t="shared" si="51"/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 t="shared" si="48"/>
        <v>47745.960756382141</v>
      </c>
      <c r="F419" s="1">
        <f t="shared" si="49"/>
        <v>47746</v>
      </c>
      <c r="G419" s="1">
        <f t="shared" si="52"/>
        <v>-4.5805006011505611E-3</v>
      </c>
      <c r="H419" s="1">
        <f t="shared" si="53"/>
        <v>-4.5805006011505611E-3</v>
      </c>
      <c r="O419" s="1">
        <f t="shared" ca="1" si="50"/>
        <v>-4.9204087744786794E-3</v>
      </c>
      <c r="Q419" s="88">
        <f t="shared" si="51"/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 t="shared" si="48"/>
        <v>47762.941618824188</v>
      </c>
      <c r="F420" s="1">
        <f t="shared" si="49"/>
        <v>47763</v>
      </c>
      <c r="G420" s="1">
        <f t="shared" si="52"/>
        <v>-6.8142293021082878E-3</v>
      </c>
      <c r="H420" s="1">
        <f t="shared" si="53"/>
        <v>-6.8142293021082878E-3</v>
      </c>
      <c r="O420" s="1">
        <f t="shared" ca="1" si="50"/>
        <v>-4.9225637931697352E-3</v>
      </c>
      <c r="Q420" s="88">
        <f t="shared" si="51"/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 t="shared" si="48"/>
        <v>47763.95258843479</v>
      </c>
      <c r="F421" s="1">
        <f t="shared" si="49"/>
        <v>47764</v>
      </c>
      <c r="G421" s="1">
        <f t="shared" si="52"/>
        <v>-5.5338603997370228E-3</v>
      </c>
      <c r="H421" s="1">
        <f t="shared" si="53"/>
        <v>-5.5338603997370228E-3</v>
      </c>
      <c r="O421" s="1">
        <f t="shared" ca="1" si="50"/>
        <v>-4.9226905589750914E-3</v>
      </c>
      <c r="Q421" s="88">
        <f t="shared" si="51"/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 t="shared" si="48"/>
        <v>47787.958832916513</v>
      </c>
      <c r="F422" s="1">
        <f t="shared" si="49"/>
        <v>47788</v>
      </c>
      <c r="G422" s="1">
        <f t="shared" si="52"/>
        <v>-4.8050067998701707E-3</v>
      </c>
      <c r="H422" s="1">
        <f t="shared" si="53"/>
        <v>-4.8050067998701707E-3</v>
      </c>
      <c r="O422" s="1">
        <f t="shared" ca="1" si="50"/>
        <v>-4.9257329383036409E-3</v>
      </c>
      <c r="Q422" s="88">
        <f t="shared" si="51"/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 t="shared" si="48"/>
        <v>47788.952667448903</v>
      </c>
      <c r="F423" s="1">
        <f t="shared" si="49"/>
        <v>47789</v>
      </c>
      <c r="G423" s="1">
        <f t="shared" si="52"/>
        <v>-5.5246379051823169E-3</v>
      </c>
      <c r="H423" s="1">
        <f t="shared" si="53"/>
        <v>-5.5246379051823169E-3</v>
      </c>
      <c r="O423" s="1">
        <f t="shared" ca="1" si="50"/>
        <v>-4.9258597041089971E-3</v>
      </c>
      <c r="Q423" s="88">
        <f t="shared" si="51"/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 t="shared" si="48"/>
        <v>47848.951143575032</v>
      </c>
      <c r="F424" s="1">
        <f t="shared" si="49"/>
        <v>47849</v>
      </c>
      <c r="G424" s="1">
        <f t="shared" si="52"/>
        <v>-5.7025038986466825E-3</v>
      </c>
      <c r="H424" s="1">
        <f t="shared" si="53"/>
        <v>-5.7025038986466825E-3</v>
      </c>
      <c r="O424" s="1">
        <f t="shared" ca="1" si="50"/>
        <v>-4.9334656524303699E-3</v>
      </c>
      <c r="Q424" s="88">
        <f t="shared" si="51"/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 t="shared" si="48"/>
        <v>47856.953225068937</v>
      </c>
      <c r="F425" s="1">
        <f t="shared" si="49"/>
        <v>47857</v>
      </c>
      <c r="G425" s="1">
        <f t="shared" si="52"/>
        <v>-5.4595526962657459E-3</v>
      </c>
      <c r="H425" s="1">
        <f t="shared" si="53"/>
        <v>-5.4595526962657459E-3</v>
      </c>
      <c r="O425" s="1">
        <f t="shared" ca="1" si="50"/>
        <v>-4.9344797788732197E-3</v>
      </c>
      <c r="Q425" s="88">
        <f t="shared" si="51"/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 t="shared" si="48"/>
        <v>47857.955627140429</v>
      </c>
      <c r="F426" s="1">
        <f t="shared" si="49"/>
        <v>47858</v>
      </c>
      <c r="G426" s="1">
        <f t="shared" si="52"/>
        <v>-5.1791837977361865E-3</v>
      </c>
      <c r="H426" s="1">
        <f t="shared" si="53"/>
        <v>-5.1791837977361865E-3</v>
      </c>
      <c r="O426" s="1">
        <f t="shared" ca="1" si="50"/>
        <v>-4.9346065446785759E-3</v>
      </c>
      <c r="Q426" s="88">
        <f t="shared" si="51"/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 t="shared" si="48"/>
        <v>47864.963874101893</v>
      </c>
      <c r="F427" s="1">
        <f t="shared" si="49"/>
        <v>47865</v>
      </c>
      <c r="G427" s="1">
        <f t="shared" si="52"/>
        <v>-4.2166014973190613E-3</v>
      </c>
      <c r="H427" s="1">
        <f t="shared" si="53"/>
        <v>-4.2166014973190613E-3</v>
      </c>
      <c r="O427" s="1">
        <f t="shared" ca="1" si="50"/>
        <v>-4.9354939053160695E-3</v>
      </c>
      <c r="Q427" s="88">
        <f t="shared" si="51"/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 t="shared" si="48"/>
        <v>47873.951222589145</v>
      </c>
      <c r="F428" s="1">
        <f t="shared" si="49"/>
        <v>47874</v>
      </c>
      <c r="G428" s="1">
        <f t="shared" si="52"/>
        <v>-5.6932814040919766E-3</v>
      </c>
      <c r="H428" s="1">
        <f t="shared" si="53"/>
        <v>-5.6932814040919766E-3</v>
      </c>
      <c r="O428" s="1">
        <f t="shared" ca="1" si="50"/>
        <v>-4.9366347975642755E-3</v>
      </c>
      <c r="Q428" s="88">
        <f t="shared" si="51"/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 t="shared" si="48"/>
        <v>47950.956263774584</v>
      </c>
      <c r="F429" s="1">
        <f t="shared" si="49"/>
        <v>47951</v>
      </c>
      <c r="G429" s="1">
        <f t="shared" si="52"/>
        <v>-5.1048760942649096E-3</v>
      </c>
      <c r="H429" s="1">
        <f t="shared" si="53"/>
        <v>-5.1048760942649096E-3</v>
      </c>
      <c r="O429" s="1">
        <f t="shared" ca="1" si="50"/>
        <v>-4.9463957645767042E-3</v>
      </c>
      <c r="Q429" s="88">
        <f t="shared" si="51"/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 t="shared" si="48"/>
        <v>47959.969314879025</v>
      </c>
      <c r="F430" s="1">
        <f t="shared" si="49"/>
        <v>47960</v>
      </c>
      <c r="G430" s="1">
        <f t="shared" si="52"/>
        <v>-3.5815560040646233E-3</v>
      </c>
      <c r="H430" s="1">
        <f t="shared" si="53"/>
        <v>-3.5815560040646233E-3</v>
      </c>
      <c r="O430" s="1">
        <f t="shared" ca="1" si="50"/>
        <v>-4.9475366568249102E-3</v>
      </c>
      <c r="Q430" s="88">
        <f t="shared" si="51"/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 t="shared" si="48"/>
        <v>47967.945693755741</v>
      </c>
      <c r="F431" s="1">
        <f t="shared" si="49"/>
        <v>47968</v>
      </c>
      <c r="G431" s="1">
        <f t="shared" si="52"/>
        <v>-6.3386047986568883E-3</v>
      </c>
      <c r="H431" s="1">
        <f t="shared" si="53"/>
        <v>-6.3386047986568883E-3</v>
      </c>
      <c r="O431" s="1">
        <f t="shared" ca="1" si="50"/>
        <v>-4.94855078326776E-3</v>
      </c>
      <c r="Q431" s="88">
        <f t="shared" si="51"/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 t="shared" si="48"/>
        <v>48070.944648487675</v>
      </c>
      <c r="F432" s="1">
        <f t="shared" si="49"/>
        <v>48071</v>
      </c>
      <c r="G432" s="1">
        <f t="shared" si="52"/>
        <v>-6.4606080995872617E-3</v>
      </c>
      <c r="H432" s="1">
        <f t="shared" si="53"/>
        <v>-6.4606080995872617E-3</v>
      </c>
      <c r="O432" s="1">
        <f t="shared" ca="1" si="50"/>
        <v>-4.9616076612194497E-3</v>
      </c>
      <c r="Q432" s="88">
        <f t="shared" si="51"/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 t="shared" si="48"/>
        <v>49572.962761017523</v>
      </c>
      <c r="F433" s="1">
        <f t="shared" si="49"/>
        <v>49573</v>
      </c>
      <c r="G433" s="1">
        <f t="shared" si="52"/>
        <v>-4.3465202979859896E-3</v>
      </c>
      <c r="H433" s="1">
        <f t="shared" si="53"/>
        <v>-4.3465202979859896E-3</v>
      </c>
      <c r="O433" s="1">
        <f t="shared" ca="1" si="50"/>
        <v>-5.1520099008644871E-3</v>
      </c>
      <c r="Q433" s="88">
        <f t="shared" si="51"/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 t="shared" si="48"/>
        <v>49589.960758537731</v>
      </c>
      <c r="F434" s="1">
        <f t="shared" si="49"/>
        <v>49590</v>
      </c>
      <c r="G434" s="1">
        <f t="shared" si="52"/>
        <v>-4.5802489985362627E-3</v>
      </c>
      <c r="H434" s="1">
        <f t="shared" si="53"/>
        <v>-4.5802489985362627E-3</v>
      </c>
      <c r="O434" s="1">
        <f t="shared" ca="1" si="50"/>
        <v>-5.154164919555543E-3</v>
      </c>
      <c r="Q434" s="88">
        <f t="shared" si="51"/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 t="shared" si="48"/>
        <v>49597.954272492534</v>
      </c>
      <c r="F435" s="1">
        <f t="shared" si="49"/>
        <v>49598</v>
      </c>
      <c r="G435" s="1">
        <f t="shared" si="52"/>
        <v>-5.3372977999970317E-3</v>
      </c>
      <c r="H435" s="1">
        <f t="shared" si="53"/>
        <v>-5.3372977999970317E-3</v>
      </c>
      <c r="O435" s="1">
        <f t="shared" ca="1" si="50"/>
        <v>-5.1551790459983928E-3</v>
      </c>
      <c r="Q435" s="88">
        <f t="shared" si="51"/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 t="shared" si="48"/>
        <v>49598.965242103128</v>
      </c>
      <c r="F436" s="1">
        <f t="shared" si="49"/>
        <v>49599</v>
      </c>
      <c r="G436" s="1">
        <f t="shared" si="52"/>
        <v>-4.0569288976257667E-3</v>
      </c>
      <c r="H436" s="1">
        <f t="shared" si="53"/>
        <v>-4.0569288976257667E-3</v>
      </c>
      <c r="O436" s="1">
        <f t="shared" ca="1" si="50"/>
        <v>-5.155305811803749E-3</v>
      </c>
      <c r="Q436" s="88">
        <f t="shared" si="51"/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 t="shared" si="48"/>
        <v>49615.954672084285</v>
      </c>
      <c r="F437" s="1">
        <f t="shared" si="49"/>
        <v>49616</v>
      </c>
      <c r="G437" s="1">
        <f t="shared" si="52"/>
        <v>-5.2906576020177454E-3</v>
      </c>
      <c r="H437" s="1">
        <f t="shared" si="53"/>
        <v>-5.2906576020177454E-3</v>
      </c>
      <c r="O437" s="1">
        <f t="shared" ca="1" si="50"/>
        <v>-5.1574608304948049E-3</v>
      </c>
      <c r="Q437" s="88">
        <f t="shared" si="51"/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 t="shared" si="48"/>
        <v>49632.95266960455</v>
      </c>
      <c r="F438" s="1">
        <f t="shared" si="49"/>
        <v>49633</v>
      </c>
      <c r="G438" s="1">
        <f t="shared" si="52"/>
        <v>-5.5243862952920608E-3</v>
      </c>
      <c r="H438" s="1">
        <f t="shared" si="53"/>
        <v>-5.5243862952920608E-3</v>
      </c>
      <c r="O438" s="1">
        <f t="shared" ca="1" si="50"/>
        <v>-5.1596158491858607E-3</v>
      </c>
      <c r="Q438" s="88">
        <f t="shared" si="51"/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 t="shared" si="48"/>
        <v>49683.955229704268</v>
      </c>
      <c r="F439" s="1">
        <f t="shared" si="49"/>
        <v>49684</v>
      </c>
      <c r="G439" s="1">
        <f t="shared" si="52"/>
        <v>-5.225572400377132E-3</v>
      </c>
      <c r="H439" s="1">
        <f t="shared" si="53"/>
        <v>-5.225572400377132E-3</v>
      </c>
      <c r="O439" s="1">
        <f t="shared" ca="1" si="50"/>
        <v>-5.1660809052590274E-3</v>
      </c>
      <c r="Q439" s="88">
        <f t="shared" si="51"/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 t="shared" si="48"/>
        <v>49726.947140771088</v>
      </c>
      <c r="F440" s="1">
        <f t="shared" si="49"/>
        <v>49727</v>
      </c>
      <c r="G440" s="1">
        <f t="shared" si="52"/>
        <v>-6.1697096971329302E-3</v>
      </c>
      <c r="H440" s="1">
        <f t="shared" si="53"/>
        <v>-6.1697096971329302E-3</v>
      </c>
      <c r="O440" s="1">
        <f t="shared" ca="1" si="50"/>
        <v>-5.1715318348893452E-3</v>
      </c>
      <c r="Q440" s="88">
        <f t="shared" si="51"/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 t="shared" si="48"/>
        <v>49795.958668001666</v>
      </c>
      <c r="F441" s="1">
        <f t="shared" si="49"/>
        <v>49796</v>
      </c>
      <c r="G441" s="1">
        <f t="shared" si="52"/>
        <v>-4.8242556003970094E-3</v>
      </c>
      <c r="H441" s="1">
        <f t="shared" si="53"/>
        <v>-4.8242556003970094E-3</v>
      </c>
      <c r="O441" s="1">
        <f t="shared" ca="1" si="50"/>
        <v>-5.180278675458924E-3</v>
      </c>
      <c r="Q441" s="88">
        <f t="shared" si="51"/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 t="shared" si="48"/>
        <v>49820.958747015771</v>
      </c>
      <c r="F442" s="1">
        <f t="shared" si="49"/>
        <v>49821</v>
      </c>
      <c r="G442" s="1">
        <f t="shared" si="52"/>
        <v>-4.8150330985663459E-3</v>
      </c>
      <c r="H442" s="1">
        <f t="shared" si="53"/>
        <v>-4.8150330985663459E-3</v>
      </c>
      <c r="O442" s="1">
        <f t="shared" ca="1" si="50"/>
        <v>-5.1834478205928288E-3</v>
      </c>
      <c r="Q442" s="88">
        <f t="shared" si="51"/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 t="shared" si="48"/>
        <v>49821.952581548219</v>
      </c>
      <c r="F443" s="1">
        <f t="shared" si="49"/>
        <v>49822</v>
      </c>
      <c r="G443" s="1">
        <f t="shared" si="52"/>
        <v>-5.5346641966025345E-3</v>
      </c>
      <c r="H443" s="1">
        <f t="shared" si="53"/>
        <v>-5.5346641966025345E-3</v>
      </c>
      <c r="O443" s="1">
        <f t="shared" ca="1" si="50"/>
        <v>-5.183574586398185E-3</v>
      </c>
      <c r="Q443" s="88">
        <f t="shared" si="51"/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 t="shared" si="48"/>
        <v>49829.954663042132</v>
      </c>
      <c r="F444" s="1">
        <f t="shared" si="49"/>
        <v>49830</v>
      </c>
      <c r="G444" s="1">
        <f t="shared" si="52"/>
        <v>-5.2917129942215979E-3</v>
      </c>
      <c r="H444" s="1">
        <f t="shared" si="53"/>
        <v>-5.2917129942215979E-3</v>
      </c>
      <c r="O444" s="1">
        <f t="shared" ca="1" si="50"/>
        <v>-5.1845887128410349E-3</v>
      </c>
      <c r="Q444" s="88">
        <f t="shared" si="51"/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 t="shared" si="48"/>
        <v>49838.950579068427</v>
      </c>
      <c r="F445" s="1">
        <f t="shared" si="49"/>
        <v>49839</v>
      </c>
      <c r="G445" s="1">
        <f t="shared" ref="G445:G476" si="54">+C445-(C$7+F445*C$8)</f>
        <v>-5.7683929044287652E-3</v>
      </c>
      <c r="H445" s="1">
        <f t="shared" si="53"/>
        <v>-5.7683929044287652E-3</v>
      </c>
      <c r="O445" s="1">
        <f t="shared" ca="1" si="50"/>
        <v>-5.1857296050892409E-3</v>
      </c>
      <c r="Q445" s="88">
        <f t="shared" si="51"/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 t="shared" si="48"/>
        <v>49872.955141647995</v>
      </c>
      <c r="F446" s="1">
        <f t="shared" si="49"/>
        <v>49873</v>
      </c>
      <c r="G446" s="1">
        <f t="shared" si="54"/>
        <v>-5.2358502944116481E-3</v>
      </c>
      <c r="H446" s="1">
        <f t="shared" si="53"/>
        <v>-5.2358502944116481E-3</v>
      </c>
      <c r="O446" s="1">
        <f t="shared" ca="1" si="50"/>
        <v>-5.1900396424713526E-3</v>
      </c>
      <c r="Q446" s="88">
        <f t="shared" si="51"/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 t="shared" si="48"/>
        <v>49949.96875037242</v>
      </c>
      <c r="F447" s="1">
        <f t="shared" si="49"/>
        <v>49950</v>
      </c>
      <c r="G447" s="1">
        <f t="shared" si="54"/>
        <v>-3.6474450025707483E-3</v>
      </c>
      <c r="H447" s="1">
        <f t="shared" si="53"/>
        <v>-3.6474450025707483E-3</v>
      </c>
      <c r="O447" s="1">
        <f t="shared" ca="1" si="50"/>
        <v>-5.1998006094837812E-3</v>
      </c>
      <c r="Q447" s="88">
        <f t="shared" si="51"/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 t="shared" si="48"/>
        <v>49974.943126769336</v>
      </c>
      <c r="F448" s="1">
        <f t="shared" si="49"/>
        <v>49975</v>
      </c>
      <c r="G448" s="1">
        <f t="shared" si="54"/>
        <v>-6.638222504989244E-3</v>
      </c>
      <c r="H448" s="1">
        <f t="shared" si="53"/>
        <v>-6.638222504989244E-3</v>
      </c>
      <c r="O448" s="1">
        <f t="shared" ca="1" si="50"/>
        <v>-5.2029697546176869E-3</v>
      </c>
      <c r="Q448" s="88">
        <f t="shared" si="51"/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 t="shared" si="48"/>
        <v>49975.962663919039</v>
      </c>
      <c r="F449" s="1">
        <f t="shared" si="49"/>
        <v>49976</v>
      </c>
      <c r="G449" s="1">
        <f t="shared" si="54"/>
        <v>-4.3578535987762734E-3</v>
      </c>
      <c r="H449" s="1">
        <f t="shared" si="53"/>
        <v>-4.3578535987762734E-3</v>
      </c>
      <c r="O449" s="1">
        <f t="shared" ca="1" si="50"/>
        <v>-5.2030965204230431E-3</v>
      </c>
      <c r="Q449" s="88">
        <f t="shared" si="51"/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 t="shared" si="48"/>
        <v>50042.952251928422</v>
      </c>
      <c r="F450" s="1">
        <f t="shared" si="49"/>
        <v>50043</v>
      </c>
      <c r="G450" s="1">
        <f t="shared" si="54"/>
        <v>-5.573137299506925E-3</v>
      </c>
      <c r="H450" s="1">
        <f t="shared" si="53"/>
        <v>-5.573137299506925E-3</v>
      </c>
      <c r="O450" s="1">
        <f t="shared" ca="1" si="50"/>
        <v>-5.2115898293819095E-3</v>
      </c>
      <c r="Q450" s="88">
        <f t="shared" si="51"/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 t="shared" si="48"/>
        <v>50069.957135085577</v>
      </c>
      <c r="F451" s="1">
        <f t="shared" si="49"/>
        <v>50070</v>
      </c>
      <c r="G451" s="1">
        <f t="shared" si="54"/>
        <v>-5.0031770006171428E-3</v>
      </c>
      <c r="H451" s="1">
        <f t="shared" si="53"/>
        <v>-5.0031770006171428E-3</v>
      </c>
      <c r="O451" s="1">
        <f t="shared" ca="1" si="50"/>
        <v>-5.2150125061265267E-3</v>
      </c>
      <c r="Q451" s="88">
        <f t="shared" si="51"/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 t="shared" si="48"/>
        <v>50076.956814507932</v>
      </c>
      <c r="F452" s="1">
        <f t="shared" si="49"/>
        <v>50077</v>
      </c>
      <c r="G452" s="1">
        <f t="shared" si="54"/>
        <v>-5.0405947040417232E-3</v>
      </c>
      <c r="H452" s="1">
        <f t="shared" si="53"/>
        <v>-5.0405947040417232E-3</v>
      </c>
      <c r="O452" s="1">
        <f t="shared" ca="1" si="50"/>
        <v>-5.2158998667640203E-3</v>
      </c>
      <c r="Q452" s="88">
        <f t="shared" si="51"/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 t="shared" si="48"/>
        <v>50103.953130126043</v>
      </c>
      <c r="F453" s="1">
        <f t="shared" si="49"/>
        <v>50104</v>
      </c>
      <c r="G453" s="1">
        <f t="shared" si="54"/>
        <v>-5.4706343944417313E-3</v>
      </c>
      <c r="H453" s="1">
        <f t="shared" si="53"/>
        <v>-5.4706343944417313E-3</v>
      </c>
      <c r="O453" s="1">
        <f t="shared" ca="1" si="50"/>
        <v>-5.2193225435086385E-3</v>
      </c>
      <c r="Q453" s="88">
        <f t="shared" si="51"/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 t="shared" si="48"/>
        <v>50119.948725574752</v>
      </c>
      <c r="F454" s="1">
        <f t="shared" si="49"/>
        <v>50120</v>
      </c>
      <c r="G454" s="1">
        <f t="shared" si="54"/>
        <v>-5.9847320007975213E-3</v>
      </c>
      <c r="H454" s="1">
        <f t="shared" si="53"/>
        <v>-5.9847320007975213E-3</v>
      </c>
      <c r="O454" s="1">
        <f t="shared" ca="1" si="50"/>
        <v>-5.2213507963943381E-3</v>
      </c>
      <c r="Q454" s="88">
        <f t="shared" si="51"/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 t="shared" si="48"/>
        <v>50189.962654876821</v>
      </c>
      <c r="F455" s="1">
        <f t="shared" si="49"/>
        <v>50190</v>
      </c>
      <c r="G455" s="1">
        <f t="shared" si="54"/>
        <v>-4.3589089982560836E-3</v>
      </c>
      <c r="H455" s="1">
        <f t="shared" si="53"/>
        <v>-4.3589089982560836E-3</v>
      </c>
      <c r="O455" s="1">
        <f t="shared" ca="1" si="50"/>
        <v>-5.2302244027692731E-3</v>
      </c>
      <c r="Q455" s="88">
        <f t="shared" si="51"/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 t="shared" si="48"/>
        <v>50248.9587289314</v>
      </c>
      <c r="F456" s="1">
        <f t="shared" si="49"/>
        <v>50249</v>
      </c>
      <c r="G456" s="1">
        <f t="shared" si="54"/>
        <v>-4.8171439048019238E-3</v>
      </c>
      <c r="H456" s="1">
        <f t="shared" si="53"/>
        <v>-4.8171439048019238E-3</v>
      </c>
      <c r="O456" s="1">
        <f t="shared" ca="1" si="50"/>
        <v>-5.2377035852852897E-3</v>
      </c>
      <c r="Q456" s="88">
        <f t="shared" si="51"/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 t="shared" si="48"/>
        <v>50300.955123563625</v>
      </c>
      <c r="F457" s="1">
        <f t="shared" si="49"/>
        <v>50301</v>
      </c>
      <c r="G457" s="1">
        <f t="shared" si="54"/>
        <v>-5.237961100647226E-3</v>
      </c>
      <c r="H457" s="1">
        <f t="shared" si="53"/>
        <v>-5.237961100647226E-3</v>
      </c>
      <c r="O457" s="1">
        <f t="shared" ca="1" si="50"/>
        <v>-5.2442954071638135E-3</v>
      </c>
      <c r="Q457" s="88">
        <f t="shared" si="51"/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 t="shared" si="48"/>
        <v>50308.95720505753</v>
      </c>
      <c r="F458" s="1">
        <f t="shared" si="49"/>
        <v>50309</v>
      </c>
      <c r="G458" s="1">
        <f t="shared" si="54"/>
        <v>-4.9950098982662894E-3</v>
      </c>
      <c r="H458" s="1">
        <f t="shared" si="53"/>
        <v>-4.9950098982662894E-3</v>
      </c>
      <c r="O458" s="1">
        <f t="shared" ca="1" si="50"/>
        <v>-5.2453095336066633E-3</v>
      </c>
      <c r="Q458" s="88">
        <f t="shared" si="51"/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 t="shared" si="48"/>
        <v>50342.96176763704</v>
      </c>
      <c r="F459" s="1">
        <f t="shared" si="49"/>
        <v>50343</v>
      </c>
      <c r="G459" s="1">
        <f t="shared" si="54"/>
        <v>-4.4624673028010875E-3</v>
      </c>
      <c r="H459" s="1">
        <f t="shared" si="53"/>
        <v>-4.4624673028010875E-3</v>
      </c>
      <c r="O459" s="1">
        <f t="shared" ca="1" si="50"/>
        <v>-5.2496195709887741E-3</v>
      </c>
      <c r="Q459" s="88">
        <f t="shared" si="51"/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 t="shared" si="48"/>
        <v>50367.961846651153</v>
      </c>
      <c r="F460" s="1">
        <f t="shared" si="49"/>
        <v>50368</v>
      </c>
      <c r="G460" s="1">
        <f t="shared" si="54"/>
        <v>-4.453244800970424E-3</v>
      </c>
      <c r="H460" s="1">
        <f t="shared" si="53"/>
        <v>-4.453244800970424E-3</v>
      </c>
      <c r="O460" s="1">
        <f t="shared" ca="1" si="50"/>
        <v>-5.2527887161226798E-3</v>
      </c>
      <c r="Q460" s="88">
        <f t="shared" si="51"/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 t="shared" si="48"/>
        <v>50376.949195138463</v>
      </c>
      <c r="F461" s="1">
        <f t="shared" si="49"/>
        <v>50377</v>
      </c>
      <c r="G461" s="1">
        <f t="shared" si="54"/>
        <v>-5.929924693191424E-3</v>
      </c>
      <c r="H461" s="1">
        <f t="shared" si="53"/>
        <v>-5.929924693191424E-3</v>
      </c>
      <c r="O461" s="1">
        <f t="shared" ca="1" si="50"/>
        <v>-5.2539296083708859E-3</v>
      </c>
      <c r="Q461" s="88">
        <f t="shared" si="51"/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 t="shared" si="48"/>
        <v>50410.962325257016</v>
      </c>
      <c r="F462" s="1">
        <f t="shared" si="49"/>
        <v>50411</v>
      </c>
      <c r="G462" s="1">
        <f t="shared" si="54"/>
        <v>-4.3973821011604741E-3</v>
      </c>
      <c r="H462" s="1">
        <f t="shared" si="53"/>
        <v>-4.3973821011604741E-3</v>
      </c>
      <c r="O462" s="1">
        <f t="shared" ca="1" si="50"/>
        <v>-5.2582396457529967E-3</v>
      </c>
      <c r="Q462" s="88">
        <f t="shared" si="51"/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 t="shared" si="48"/>
        <v>50427.955182253841</v>
      </c>
      <c r="F463" s="1">
        <f t="shared" si="49"/>
        <v>50428</v>
      </c>
      <c r="G463" s="1">
        <f t="shared" si="54"/>
        <v>-5.2311108011053875E-3</v>
      </c>
      <c r="H463" s="34"/>
      <c r="J463" s="1">
        <f>+G463</f>
        <v>-5.2311108011053875E-3</v>
      </c>
      <c r="O463" s="1">
        <f t="shared" ca="1" si="50"/>
        <v>-5.2603946644440526E-3</v>
      </c>
      <c r="Q463" s="88">
        <f t="shared" si="51"/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 t="shared" si="48"/>
        <v>50428.95415730973</v>
      </c>
      <c r="F464" s="1">
        <f t="shared" si="49"/>
        <v>50429</v>
      </c>
      <c r="G464" s="1">
        <f t="shared" si="54"/>
        <v>-5.3507418997469358E-3</v>
      </c>
      <c r="H464" s="1">
        <f>+G464</f>
        <v>-5.3507418997469358E-3</v>
      </c>
      <c r="O464" s="1">
        <f t="shared" ca="1" si="50"/>
        <v>-5.2605214302494088E-3</v>
      </c>
      <c r="Q464" s="88">
        <f t="shared" si="51"/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 t="shared" si="48"/>
        <v>50505.959198495111</v>
      </c>
      <c r="F465" s="1">
        <f t="shared" si="49"/>
        <v>50506</v>
      </c>
      <c r="G465" s="1">
        <f t="shared" si="54"/>
        <v>-4.7623365971958265E-3</v>
      </c>
      <c r="H465" s="1">
        <f>+G465</f>
        <v>-4.7623365971958265E-3</v>
      </c>
      <c r="O465" s="1">
        <f t="shared" ca="1" si="50"/>
        <v>-5.2702823972618374E-3</v>
      </c>
      <c r="Q465" s="88">
        <f t="shared" si="51"/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 t="shared" si="48"/>
        <v>50521.956421776231</v>
      </c>
      <c r="F466" s="1">
        <f t="shared" si="49"/>
        <v>50522</v>
      </c>
      <c r="G466" s="1">
        <f t="shared" si="54"/>
        <v>-5.0864342047134414E-3</v>
      </c>
      <c r="H466" s="34"/>
      <c r="J466" s="1">
        <f>+G466</f>
        <v>-5.0864342047134414E-3</v>
      </c>
      <c r="O466" s="1">
        <f t="shared" ca="1" si="50"/>
        <v>-5.272310650147537E-3</v>
      </c>
      <c r="Q466" s="88">
        <f t="shared" si="51"/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 t="shared" si="48"/>
        <v>50521.956593127012</v>
      </c>
      <c r="F467" s="1">
        <f t="shared" si="49"/>
        <v>50522</v>
      </c>
      <c r="G467" s="1">
        <f t="shared" si="54"/>
        <v>-5.0664342052186839E-3</v>
      </c>
      <c r="H467" s="34"/>
      <c r="J467" s="1">
        <f>+G467</f>
        <v>-5.0664342052186839E-3</v>
      </c>
      <c r="O467" s="1">
        <f t="shared" ca="1" si="50"/>
        <v>-5.272310650147537E-3</v>
      </c>
      <c r="Q467" s="88">
        <f t="shared" si="51"/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 t="shared" si="48"/>
        <v>50522.452310937762</v>
      </c>
      <c r="F468" s="1">
        <f t="shared" si="49"/>
        <v>50522.5</v>
      </c>
      <c r="G468" s="1">
        <f t="shared" si="54"/>
        <v>-5.5662497543380596E-3</v>
      </c>
      <c r="H468" s="34"/>
      <c r="J468" s="1">
        <f>+G468</f>
        <v>-5.5662497543380596E-3</v>
      </c>
      <c r="O468" s="1">
        <f t="shared" ca="1" si="50"/>
        <v>-5.2723740330502152E-3</v>
      </c>
      <c r="Q468" s="88">
        <f t="shared" si="51"/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 t="shared" ref="E469:E532" si="55">+(C469-C$7)/C$8</f>
        <v>50522.458222539732</v>
      </c>
      <c r="F469" s="1">
        <f t="shared" ref="F469:F532" si="56">ROUND(2*E469,0)/2</f>
        <v>50522.5</v>
      </c>
      <c r="G469" s="1">
        <f t="shared" si="54"/>
        <v>-4.8762497535790317E-3</v>
      </c>
      <c r="H469" s="34"/>
      <c r="J469" s="1">
        <f>+G469</f>
        <v>-4.8762497535790317E-3</v>
      </c>
      <c r="O469" s="1">
        <f t="shared" ref="O469:O532" ca="1" si="57">+C$11+C$12*F469</f>
        <v>-5.2723740330502152E-3</v>
      </c>
      <c r="Q469" s="88">
        <f t="shared" ref="Q469:Q532" si="58"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 t="shared" si="55"/>
        <v>50598.959835129193</v>
      </c>
      <c r="F470" s="1">
        <f t="shared" si="56"/>
        <v>50599</v>
      </c>
      <c r="G470" s="1">
        <f t="shared" si="54"/>
        <v>-4.6880289010005072E-3</v>
      </c>
      <c r="H470" s="1">
        <f t="shared" ref="H470:H482" si="59">+G470</f>
        <v>-4.6880289010005072E-3</v>
      </c>
      <c r="O470" s="1">
        <f t="shared" ca="1" si="57"/>
        <v>-5.2820716171599657E-3</v>
      </c>
      <c r="Q470" s="88">
        <f t="shared" si="58"/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 t="shared" si="55"/>
        <v>50599.953669661641</v>
      </c>
      <c r="F471" s="1">
        <f t="shared" si="56"/>
        <v>50600</v>
      </c>
      <c r="G471" s="1">
        <f t="shared" si="54"/>
        <v>-5.4076599990366958E-3</v>
      </c>
      <c r="H471" s="1">
        <f t="shared" si="59"/>
        <v>-5.4076599990366958E-3</v>
      </c>
      <c r="O471" s="1">
        <f t="shared" ca="1" si="57"/>
        <v>-5.2821983829653219E-3</v>
      </c>
      <c r="Q471" s="88">
        <f t="shared" si="58"/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 t="shared" si="55"/>
        <v>50616.951667181907</v>
      </c>
      <c r="F472" s="1">
        <f t="shared" si="56"/>
        <v>50617</v>
      </c>
      <c r="G472" s="1">
        <f t="shared" si="54"/>
        <v>-5.6413886995869689E-3</v>
      </c>
      <c r="H472" s="1">
        <f t="shared" si="59"/>
        <v>-5.6413886995869689E-3</v>
      </c>
      <c r="O472" s="1">
        <f t="shared" ca="1" si="57"/>
        <v>-5.2843534016563777E-3</v>
      </c>
      <c r="Q472" s="88">
        <f t="shared" si="58"/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 t="shared" si="55"/>
        <v>50642.962715806614</v>
      </c>
      <c r="F473" s="1">
        <f t="shared" si="56"/>
        <v>50643</v>
      </c>
      <c r="G473" s="1">
        <f t="shared" si="54"/>
        <v>-4.3517972953850403E-3</v>
      </c>
      <c r="H473" s="1">
        <f t="shared" si="59"/>
        <v>-4.3517972953850403E-3</v>
      </c>
      <c r="O473" s="1">
        <f t="shared" ca="1" si="57"/>
        <v>-5.2876493125956396E-3</v>
      </c>
      <c r="Q473" s="88">
        <f t="shared" si="58"/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 t="shared" si="55"/>
        <v>50650.947662222374</v>
      </c>
      <c r="F474" s="1">
        <f t="shared" si="56"/>
        <v>50651</v>
      </c>
      <c r="G474" s="1">
        <f t="shared" si="54"/>
        <v>-6.1088460934115574E-3</v>
      </c>
      <c r="H474" s="1">
        <f t="shared" si="59"/>
        <v>-6.1088460934115574E-3</v>
      </c>
      <c r="O474" s="1">
        <f t="shared" ca="1" si="57"/>
        <v>-5.2886634390384895E-3</v>
      </c>
      <c r="Q474" s="88">
        <f t="shared" si="58"/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 t="shared" si="55"/>
        <v>50752.955352683581</v>
      </c>
      <c r="F475" s="1">
        <f t="shared" si="56"/>
        <v>50753</v>
      </c>
      <c r="G475" s="1">
        <f t="shared" si="54"/>
        <v>-5.2112183038843796E-3</v>
      </c>
      <c r="H475" s="1">
        <f t="shared" si="59"/>
        <v>-5.2112183038843796E-3</v>
      </c>
      <c r="O475" s="1">
        <f t="shared" ca="1" si="57"/>
        <v>-5.3015935511848229E-3</v>
      </c>
      <c r="Q475" s="88">
        <f t="shared" si="58"/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 t="shared" si="55"/>
        <v>50760.954863915773</v>
      </c>
      <c r="F476" s="1">
        <f t="shared" si="56"/>
        <v>50761</v>
      </c>
      <c r="G476" s="1">
        <f t="shared" si="54"/>
        <v>-5.2682671012007631E-3</v>
      </c>
      <c r="H476" s="1">
        <f t="shared" si="59"/>
        <v>-5.2682671012007631E-3</v>
      </c>
      <c r="O476" s="1">
        <f t="shared" ca="1" si="57"/>
        <v>-5.3026076776276727E-3</v>
      </c>
      <c r="Q476" s="88">
        <f t="shared" si="58"/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 t="shared" si="55"/>
        <v>50761.454351443688</v>
      </c>
      <c r="F477" s="1">
        <f t="shared" si="56"/>
        <v>50761.5</v>
      </c>
      <c r="G477" s="1">
        <f t="shared" ref="G477:G508" si="60">+C477-(C$7+F477*C$8)</f>
        <v>-5.3280826541595161E-3</v>
      </c>
      <c r="H477" s="1">
        <f t="shared" si="59"/>
        <v>-5.3280826541595161E-3</v>
      </c>
      <c r="O477" s="1">
        <f t="shared" ca="1" si="57"/>
        <v>-5.3026710605303508E-3</v>
      </c>
      <c r="Q477" s="88">
        <f t="shared" si="58"/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 t="shared" si="55"/>
        <v>50769.950779942126</v>
      </c>
      <c r="F478" s="1">
        <f t="shared" si="56"/>
        <v>50770</v>
      </c>
      <c r="G478" s="1">
        <f t="shared" si="60"/>
        <v>-5.7449469968560152E-3</v>
      </c>
      <c r="H478" s="1">
        <f t="shared" si="59"/>
        <v>-5.7449469968560152E-3</v>
      </c>
      <c r="O478" s="1">
        <f t="shared" ca="1" si="57"/>
        <v>-5.3037485698758787E-3</v>
      </c>
      <c r="Q478" s="88">
        <f t="shared" si="58"/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 t="shared" si="55"/>
        <v>50777.952861435973</v>
      </c>
      <c r="F479" s="1">
        <f t="shared" si="56"/>
        <v>50778</v>
      </c>
      <c r="G479" s="1">
        <f t="shared" si="60"/>
        <v>-5.5019958017510362E-3</v>
      </c>
      <c r="H479" s="1">
        <f t="shared" si="59"/>
        <v>-5.5019958017510362E-3</v>
      </c>
      <c r="O479" s="1">
        <f t="shared" ca="1" si="57"/>
        <v>-5.3047626963187286E-3</v>
      </c>
      <c r="Q479" s="88">
        <f t="shared" si="58"/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 t="shared" si="55"/>
        <v>50804.949177054092</v>
      </c>
      <c r="F480" s="1">
        <f t="shared" si="56"/>
        <v>50805</v>
      </c>
      <c r="G480" s="1">
        <f t="shared" si="60"/>
        <v>-5.9320354994270019E-3</v>
      </c>
      <c r="H480" s="1">
        <f t="shared" si="59"/>
        <v>-5.9320354994270019E-3</v>
      </c>
      <c r="O480" s="1">
        <f t="shared" ca="1" si="57"/>
        <v>-5.3081853730633467E-3</v>
      </c>
      <c r="Q480" s="88">
        <f t="shared" si="58"/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 t="shared" si="55"/>
        <v>50846.955821127507</v>
      </c>
      <c r="F481" s="1">
        <f t="shared" si="56"/>
        <v>50847</v>
      </c>
      <c r="G481" s="1">
        <f t="shared" si="60"/>
        <v>-5.1565417015808634E-3</v>
      </c>
      <c r="H481" s="1">
        <f t="shared" si="59"/>
        <v>-5.1565417015808634E-3</v>
      </c>
      <c r="O481" s="1">
        <f t="shared" ca="1" si="57"/>
        <v>-5.3135095368883074E-3</v>
      </c>
      <c r="Q481" s="88">
        <f t="shared" si="58"/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 t="shared" si="55"/>
        <v>50855.960304692904</v>
      </c>
      <c r="F482" s="1">
        <f t="shared" si="56"/>
        <v>50856</v>
      </c>
      <c r="G482" s="1">
        <f t="shared" si="60"/>
        <v>-4.6332216006703675E-3</v>
      </c>
      <c r="H482" s="1">
        <f t="shared" si="59"/>
        <v>-4.6332216006703675E-3</v>
      </c>
      <c r="O482" s="1">
        <f t="shared" ca="1" si="57"/>
        <v>-5.3146504291365134E-3</v>
      </c>
      <c r="Q482" s="88">
        <f t="shared" si="58"/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 t="shared" si="55"/>
        <v>50880.913262242124</v>
      </c>
      <c r="F483" s="1">
        <f t="shared" si="56"/>
        <v>50881</v>
      </c>
      <c r="H483" s="34"/>
      <c r="O483" s="1">
        <f t="shared" ca="1" si="57"/>
        <v>-5.3178195742704191E-3</v>
      </c>
      <c r="Q483" s="88">
        <f t="shared" si="58"/>
        <v>36650.857499999998</v>
      </c>
      <c r="U483" s="1">
        <f>+C483-(C$7+F483*C$8)</f>
        <v>-1.012399910541717E-2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 t="shared" si="55"/>
        <v>50898.960783298775</v>
      </c>
      <c r="F484" s="1">
        <f t="shared" si="56"/>
        <v>50899</v>
      </c>
      <c r="G484" s="1">
        <f t="shared" ref="G484:G490" si="61">+C484-(C$7+F484*C$8)</f>
        <v>-4.5773589008604176E-3</v>
      </c>
      <c r="H484" s="1">
        <f t="shared" ref="H484:H490" si="62">+G484</f>
        <v>-4.5773589008604176E-3</v>
      </c>
      <c r="O484" s="1">
        <f t="shared" ca="1" si="57"/>
        <v>-5.3201013587668312E-3</v>
      </c>
      <c r="Q484" s="88">
        <f t="shared" si="58"/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 t="shared" si="55"/>
        <v>50923.955721789447</v>
      </c>
      <c r="F485" s="1">
        <f t="shared" si="56"/>
        <v>50924</v>
      </c>
      <c r="G485" s="1">
        <f t="shared" si="61"/>
        <v>-5.1681363984243944E-3</v>
      </c>
      <c r="H485" s="1">
        <f t="shared" si="62"/>
        <v>-5.1681363984243944E-3</v>
      </c>
      <c r="O485" s="1">
        <f t="shared" ca="1" si="57"/>
        <v>-5.323270503900736E-3</v>
      </c>
      <c r="Q485" s="88">
        <f t="shared" si="58"/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 t="shared" si="55"/>
        <v>51120.945720672375</v>
      </c>
      <c r="F486" s="1">
        <f t="shared" si="56"/>
        <v>51121</v>
      </c>
      <c r="G486" s="1">
        <f t="shared" si="61"/>
        <v>-6.3354630983667448E-3</v>
      </c>
      <c r="H486" s="1">
        <f t="shared" si="62"/>
        <v>-6.3354630983667448E-3</v>
      </c>
      <c r="O486" s="1">
        <f t="shared" ca="1" si="57"/>
        <v>-5.348243367555911E-3</v>
      </c>
      <c r="Q486" s="88">
        <f t="shared" si="58"/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 t="shared" si="55"/>
        <v>51129.94163669867</v>
      </c>
      <c r="F487" s="1">
        <f t="shared" si="56"/>
        <v>51130</v>
      </c>
      <c r="G487" s="1">
        <f t="shared" si="61"/>
        <v>-6.8121430012979545E-3</v>
      </c>
      <c r="H487" s="1">
        <f t="shared" si="62"/>
        <v>-6.8121430012979545E-3</v>
      </c>
      <c r="O487" s="1">
        <f t="shared" ca="1" si="57"/>
        <v>-5.349384259804117E-3</v>
      </c>
      <c r="Q487" s="88">
        <f t="shared" si="58"/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 t="shared" si="55"/>
        <v>51180.944196798446</v>
      </c>
      <c r="F488" s="1">
        <f t="shared" si="56"/>
        <v>51181</v>
      </c>
      <c r="G488" s="1">
        <f t="shared" si="61"/>
        <v>-6.513329099107068E-3</v>
      </c>
      <c r="H488" s="1">
        <f t="shared" si="62"/>
        <v>-6.513329099107068E-3</v>
      </c>
      <c r="O488" s="1">
        <f t="shared" ca="1" si="57"/>
        <v>-5.3558493158772837E-3</v>
      </c>
      <c r="Q488" s="88">
        <f t="shared" si="58"/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 t="shared" si="55"/>
        <v>52665.955744268984</v>
      </c>
      <c r="F489" s="1">
        <f t="shared" si="56"/>
        <v>52666</v>
      </c>
      <c r="G489" s="1">
        <f t="shared" si="61"/>
        <v>-5.1655126007972285E-3</v>
      </c>
      <c r="H489" s="1">
        <f t="shared" si="62"/>
        <v>-5.1655126007972285E-3</v>
      </c>
      <c r="O489" s="1">
        <f t="shared" ca="1" si="57"/>
        <v>-5.5440965368312653E-3</v>
      </c>
      <c r="Q489" s="88">
        <f t="shared" si="58"/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 t="shared" si="55"/>
        <v>52716.966871907804</v>
      </c>
      <c r="F490" s="1">
        <f t="shared" si="56"/>
        <v>52717</v>
      </c>
      <c r="G490" s="1">
        <f t="shared" si="61"/>
        <v>-3.8666987020405941E-3</v>
      </c>
      <c r="H490" s="1">
        <f t="shared" si="62"/>
        <v>-3.8666987020405941E-3</v>
      </c>
      <c r="O490" s="1">
        <f t="shared" ca="1" si="57"/>
        <v>-5.5505615929044329E-3</v>
      </c>
      <c r="Q490" s="88">
        <f t="shared" si="58"/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 t="shared" si="55"/>
        <v>52759.855972505735</v>
      </c>
      <c r="F491" s="1">
        <f t="shared" si="56"/>
        <v>52760</v>
      </c>
      <c r="O491" s="1">
        <f t="shared" ca="1" si="57"/>
        <v>-5.5560125225347498E-3</v>
      </c>
      <c r="Q491" s="88">
        <f t="shared" si="58"/>
        <v>36870.167000000001</v>
      </c>
      <c r="U491" s="1">
        <f>+C491-(C$7+F491*C$8)</f>
        <v>-1.6810836001241114E-2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 t="shared" si="55"/>
        <v>52827.959340594607</v>
      </c>
      <c r="F492" s="1">
        <f t="shared" si="56"/>
        <v>52828</v>
      </c>
      <c r="G492" s="1">
        <f t="shared" ref="G492:G523" si="63">+C492-(C$7+F492*C$8)</f>
        <v>-4.7457507971557789E-3</v>
      </c>
      <c r="H492" s="1">
        <f t="shared" ref="H492:H504" si="64">+G492</f>
        <v>-4.7457507971557789E-3</v>
      </c>
      <c r="O492" s="1">
        <f t="shared" ca="1" si="57"/>
        <v>-5.5646325972989723E-3</v>
      </c>
      <c r="Q492" s="88">
        <f t="shared" si="58"/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 t="shared" si="55"/>
        <v>52828.944607587953</v>
      </c>
      <c r="F493" s="1">
        <f t="shared" si="56"/>
        <v>52829</v>
      </c>
      <c r="G493" s="1">
        <f t="shared" si="63"/>
        <v>-6.4653818990336731E-3</v>
      </c>
      <c r="H493" s="1">
        <f t="shared" si="64"/>
        <v>-6.4653818990336731E-3</v>
      </c>
      <c r="O493" s="1">
        <f t="shared" ca="1" si="57"/>
        <v>-5.5647593631043286E-3</v>
      </c>
      <c r="Q493" s="88">
        <f t="shared" si="58"/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 t="shared" si="55"/>
        <v>52871.936518654773</v>
      </c>
      <c r="F494" s="1">
        <f t="shared" si="56"/>
        <v>52872</v>
      </c>
      <c r="G494" s="1">
        <f t="shared" si="63"/>
        <v>-7.4095191957894713E-3</v>
      </c>
      <c r="H494" s="1">
        <f t="shared" si="64"/>
        <v>-7.4095191957894713E-3</v>
      </c>
      <c r="O494" s="1">
        <f t="shared" ca="1" si="57"/>
        <v>-5.5702102927346463E-3</v>
      </c>
      <c r="Q494" s="88">
        <f t="shared" si="58"/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 t="shared" si="55"/>
        <v>52982.946122419664</v>
      </c>
      <c r="F495" s="1">
        <f t="shared" si="56"/>
        <v>52983</v>
      </c>
      <c r="G495" s="1">
        <f t="shared" si="63"/>
        <v>-6.2885713050491177E-3</v>
      </c>
      <c r="H495" s="1">
        <f t="shared" si="64"/>
        <v>-6.2885713050491177E-3</v>
      </c>
      <c r="O495" s="1">
        <f t="shared" ca="1" si="57"/>
        <v>-5.5842812971291867E-3</v>
      </c>
      <c r="Q495" s="88">
        <f t="shared" si="58"/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 t="shared" si="55"/>
        <v>53085.9536446907</v>
      </c>
      <c r="F496" s="1">
        <f t="shared" si="56"/>
        <v>53086</v>
      </c>
      <c r="G496" s="1">
        <f t="shared" si="63"/>
        <v>-5.4105746021377854E-3</v>
      </c>
      <c r="H496" s="1">
        <f t="shared" si="64"/>
        <v>-5.4105746021377854E-3</v>
      </c>
      <c r="O496" s="1">
        <f t="shared" ca="1" si="57"/>
        <v>-5.5973381750808763E-3</v>
      </c>
      <c r="Q496" s="88">
        <f t="shared" si="58"/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 t="shared" si="55"/>
        <v>53144.94971874528</v>
      </c>
      <c r="F497" s="1">
        <f t="shared" si="56"/>
        <v>53145</v>
      </c>
      <c r="G497" s="1">
        <f t="shared" si="63"/>
        <v>-5.868809501407668E-3</v>
      </c>
      <c r="H497" s="1">
        <f t="shared" si="64"/>
        <v>-5.868809501407668E-3</v>
      </c>
      <c r="O497" s="1">
        <f t="shared" ca="1" si="57"/>
        <v>-5.6048173575968937E-3</v>
      </c>
      <c r="Q497" s="88">
        <f t="shared" si="58"/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 t="shared" si="55"/>
        <v>53153.94563477164</v>
      </c>
      <c r="F498" s="1">
        <f t="shared" si="56"/>
        <v>53154</v>
      </c>
      <c r="G498" s="1">
        <f t="shared" si="63"/>
        <v>-6.34548939706292E-3</v>
      </c>
      <c r="H498" s="1">
        <f t="shared" si="64"/>
        <v>-6.34548939706292E-3</v>
      </c>
      <c r="O498" s="1">
        <f t="shared" ca="1" si="57"/>
        <v>-5.6059582498450998E-3</v>
      </c>
      <c r="Q498" s="88">
        <f t="shared" si="58"/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 t="shared" si="55"/>
        <v>53179.939548318194</v>
      </c>
      <c r="F499" s="1">
        <f t="shared" si="56"/>
        <v>53180</v>
      </c>
      <c r="G499" s="1">
        <f t="shared" si="63"/>
        <v>-7.0558980005444027E-3</v>
      </c>
      <c r="H499" s="1">
        <f t="shared" si="64"/>
        <v>-7.0558980005444027E-3</v>
      </c>
      <c r="O499" s="1">
        <f t="shared" ca="1" si="57"/>
        <v>-5.6092541607843608E-3</v>
      </c>
      <c r="Q499" s="88">
        <f t="shared" si="58"/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 t="shared" si="55"/>
        <v>53205.950596942901</v>
      </c>
      <c r="F500" s="1">
        <f t="shared" si="56"/>
        <v>53206</v>
      </c>
      <c r="G500" s="1">
        <f t="shared" si="63"/>
        <v>-5.7663065963424742E-3</v>
      </c>
      <c r="H500" s="1">
        <f t="shared" si="64"/>
        <v>-5.7663065963424742E-3</v>
      </c>
      <c r="O500" s="1">
        <f t="shared" ca="1" si="57"/>
        <v>-5.6125500717236227E-3</v>
      </c>
      <c r="Q500" s="88">
        <f t="shared" si="58"/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 t="shared" si="55"/>
        <v>53307.947149603351</v>
      </c>
      <c r="F501" s="1">
        <f t="shared" si="56"/>
        <v>53308</v>
      </c>
      <c r="G501" s="1">
        <f t="shared" si="63"/>
        <v>-6.1686788030783646E-3</v>
      </c>
      <c r="H501" s="1">
        <f t="shared" si="64"/>
        <v>-6.1686788030783646E-3</v>
      </c>
      <c r="O501" s="1">
        <f t="shared" ca="1" si="57"/>
        <v>-5.625480183869957E-3</v>
      </c>
      <c r="Q501" s="88">
        <f t="shared" si="58"/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 t="shared" si="55"/>
        <v>53333.949630689014</v>
      </c>
      <c r="F502" s="1">
        <f t="shared" si="56"/>
        <v>53334</v>
      </c>
      <c r="G502" s="1">
        <f t="shared" si="63"/>
        <v>-5.8790873954421841E-3</v>
      </c>
      <c r="H502" s="1">
        <f t="shared" si="64"/>
        <v>-5.8790873954421841E-3</v>
      </c>
      <c r="O502" s="1">
        <f t="shared" ca="1" si="57"/>
        <v>-5.628776094809218E-3</v>
      </c>
      <c r="Q502" s="88">
        <f t="shared" si="58"/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 t="shared" si="55"/>
        <v>53341.951712182861</v>
      </c>
      <c r="F503" s="1">
        <f t="shared" si="56"/>
        <v>53342</v>
      </c>
      <c r="G503" s="1">
        <f t="shared" si="63"/>
        <v>-5.6361362003372051E-3</v>
      </c>
      <c r="H503" s="1">
        <f t="shared" si="64"/>
        <v>-5.6361362003372051E-3</v>
      </c>
      <c r="O503" s="1">
        <f t="shared" ca="1" si="57"/>
        <v>-5.6297902212520678E-3</v>
      </c>
      <c r="Q503" s="88">
        <f t="shared" si="58"/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 t="shared" si="55"/>
        <v>53682.939767276213</v>
      </c>
      <c r="F504" s="1">
        <f t="shared" si="56"/>
        <v>53683</v>
      </c>
      <c r="G504" s="1">
        <f t="shared" si="63"/>
        <v>-7.0303413012879901E-3</v>
      </c>
      <c r="H504" s="1">
        <f t="shared" si="64"/>
        <v>-7.0303413012879901E-3</v>
      </c>
      <c r="O504" s="1">
        <f t="shared" ca="1" si="57"/>
        <v>-5.6730173608785378E-3</v>
      </c>
      <c r="Q504" s="88">
        <f t="shared" si="58"/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 t="shared" si="55"/>
        <v>53725.452752908815</v>
      </c>
      <c r="F505" s="1">
        <f t="shared" si="56"/>
        <v>53725.5</v>
      </c>
      <c r="G505" s="1">
        <f t="shared" si="63"/>
        <v>-5.5146630547824316E-3</v>
      </c>
      <c r="H505" s="34"/>
      <c r="J505" s="1">
        <f>+G505</f>
        <v>-5.5146630547824316E-3</v>
      </c>
      <c r="O505" s="1">
        <f t="shared" ca="1" si="57"/>
        <v>-5.6784049076061775E-3</v>
      </c>
      <c r="Q505" s="88">
        <f t="shared" si="58"/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 t="shared" si="55"/>
        <v>53725.950526928958</v>
      </c>
      <c r="F506" s="1">
        <f t="shared" si="56"/>
        <v>53726</v>
      </c>
      <c r="G506" s="1">
        <f t="shared" si="63"/>
        <v>-5.7744786026887596E-3</v>
      </c>
      <c r="H506" s="34"/>
      <c r="J506" s="1">
        <f>+G506</f>
        <v>-5.7744786026887596E-3</v>
      </c>
      <c r="O506" s="1">
        <f t="shared" ca="1" si="57"/>
        <v>-5.6784682905088556E-3</v>
      </c>
      <c r="Q506" s="88">
        <f t="shared" si="58"/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 t="shared" si="55"/>
        <v>53726.452584718652</v>
      </c>
      <c r="F507" s="1">
        <f t="shared" si="56"/>
        <v>53726.5</v>
      </c>
      <c r="G507" s="1">
        <f t="shared" si="63"/>
        <v>-5.5342941486742347E-3</v>
      </c>
      <c r="H507" s="34"/>
      <c r="J507" s="1">
        <f>+G507</f>
        <v>-5.5342941486742347E-3</v>
      </c>
      <c r="O507" s="1">
        <f t="shared" ca="1" si="57"/>
        <v>-5.6785316734115337E-3</v>
      </c>
      <c r="Q507" s="88">
        <f t="shared" si="58"/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 t="shared" si="55"/>
        <v>53726.951215492678</v>
      </c>
      <c r="F508" s="1">
        <f t="shared" si="56"/>
        <v>53727</v>
      </c>
      <c r="G508" s="1">
        <f t="shared" si="63"/>
        <v>-5.6941096991067752E-3</v>
      </c>
      <c r="H508" s="34"/>
      <c r="J508" s="1">
        <f>+G508</f>
        <v>-5.6941096991067752E-3</v>
      </c>
      <c r="O508" s="1">
        <f t="shared" ca="1" si="57"/>
        <v>-5.6785950563142118E-3</v>
      </c>
      <c r="Q508" s="88">
        <f t="shared" si="58"/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 t="shared" si="55"/>
        <v>53727.448989512755</v>
      </c>
      <c r="F509" s="1">
        <f t="shared" si="56"/>
        <v>53727.5</v>
      </c>
      <c r="G509" s="1">
        <f t="shared" si="63"/>
        <v>-5.9539252542890608E-3</v>
      </c>
      <c r="H509" s="34"/>
      <c r="J509" s="1">
        <f>+G509</f>
        <v>-5.9539252542890608E-3</v>
      </c>
      <c r="O509" s="1">
        <f t="shared" ca="1" si="57"/>
        <v>-5.6786584392168899E-3</v>
      </c>
      <c r="Q509" s="88">
        <f t="shared" si="58"/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 t="shared" si="55"/>
        <v>56075.95624074927</v>
      </c>
      <c r="F510" s="1">
        <f t="shared" si="56"/>
        <v>56076</v>
      </c>
      <c r="G510" s="1">
        <f t="shared" si="63"/>
        <v>-5.1075636001769453E-3</v>
      </c>
      <c r="H510" s="1">
        <f>+G510</f>
        <v>-5.1075636001769453E-3</v>
      </c>
      <c r="O510" s="1">
        <f t="shared" ca="1" si="57"/>
        <v>-5.976367933095964E-3</v>
      </c>
      <c r="Q510" s="88">
        <f t="shared" si="58"/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 t="shared" si="55"/>
        <v>56741.947207884929</v>
      </c>
      <c r="F511" s="1">
        <f t="shared" si="56"/>
        <v>56742</v>
      </c>
      <c r="G511" s="1">
        <f t="shared" si="63"/>
        <v>-6.1618761974386871E-3</v>
      </c>
      <c r="H511" s="34"/>
      <c r="J511" s="1">
        <f>+G511</f>
        <v>-6.1618761974386871E-3</v>
      </c>
      <c r="O511" s="1">
        <f t="shared" ca="1" si="57"/>
        <v>-6.0607939594632043E-3</v>
      </c>
      <c r="Q511" s="88">
        <f t="shared" si="58"/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 t="shared" si="55"/>
        <v>56741.947807612611</v>
      </c>
      <c r="F512" s="1">
        <f t="shared" si="56"/>
        <v>56742</v>
      </c>
      <c r="G512" s="1">
        <f t="shared" si="63"/>
        <v>-6.0918762028450146E-3</v>
      </c>
      <c r="H512" s="34"/>
      <c r="J512" s="1">
        <f>+G512</f>
        <v>-6.0918762028450146E-3</v>
      </c>
      <c r="O512" s="1">
        <f t="shared" ca="1" si="57"/>
        <v>-6.0607939594632043E-3</v>
      </c>
      <c r="Q512" s="88">
        <f t="shared" si="58"/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 t="shared" si="55"/>
        <v>56741.949264094248</v>
      </c>
      <c r="F513" s="1">
        <f t="shared" si="56"/>
        <v>56742</v>
      </c>
      <c r="G513" s="1">
        <f t="shared" si="63"/>
        <v>-5.921876203501597E-3</v>
      </c>
      <c r="H513" s="34"/>
      <c r="J513" s="1">
        <f>+G513</f>
        <v>-5.921876203501597E-3</v>
      </c>
      <c r="O513" s="1">
        <f t="shared" ca="1" si="57"/>
        <v>-6.0607939594632043E-3</v>
      </c>
      <c r="Q513" s="88">
        <f t="shared" si="58"/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 t="shared" si="55"/>
        <v>57101.452970579143</v>
      </c>
      <c r="F514" s="1">
        <f t="shared" si="56"/>
        <v>57101.5</v>
      </c>
      <c r="G514" s="1">
        <f t="shared" si="63"/>
        <v>-5.4892566549824551E-3</v>
      </c>
      <c r="H514" s="34"/>
      <c r="K514" s="1">
        <f>+G514</f>
        <v>-5.4892566549824551E-3</v>
      </c>
      <c r="O514" s="1">
        <f t="shared" ca="1" si="57"/>
        <v>-6.1063662664887644E-3</v>
      </c>
      <c r="Q514" s="88">
        <f t="shared" si="58"/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 t="shared" si="55"/>
        <v>57340.944817293916</v>
      </c>
      <c r="F515" s="1">
        <f t="shared" si="56"/>
        <v>57341</v>
      </c>
      <c r="G515" s="1">
        <f t="shared" si="63"/>
        <v>-6.4409050974063575E-3</v>
      </c>
      <c r="H515" s="1">
        <f>+G515</f>
        <v>-6.4409050974063575E-3</v>
      </c>
      <c r="O515" s="1">
        <f t="shared" ca="1" si="57"/>
        <v>-6.1367266768715782E-3</v>
      </c>
      <c r="Q515" s="88">
        <f t="shared" si="58"/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 t="shared" si="55"/>
        <v>59262.943695167334</v>
      </c>
      <c r="F516" s="1">
        <f t="shared" si="56"/>
        <v>59263</v>
      </c>
      <c r="G516" s="1">
        <f t="shared" si="63"/>
        <v>-6.571879297553096E-3</v>
      </c>
      <c r="H516" s="34"/>
      <c r="I516" s="1">
        <f>+G516</f>
        <v>-6.571879297553096E-3</v>
      </c>
      <c r="O516" s="1">
        <f t="shared" ca="1" si="57"/>
        <v>-6.3803705547662267E-3</v>
      </c>
      <c r="Q516" s="88">
        <f t="shared" si="58"/>
        <v>37629.205000000002</v>
      </c>
    </row>
    <row r="517" spans="1:23">
      <c r="A517" s="95" t="s">
        <v>95</v>
      </c>
      <c r="C517" s="96">
        <v>52716.447767350001</v>
      </c>
      <c r="D517" s="96">
        <v>2.0000000000000002E-5</v>
      </c>
      <c r="E517" s="33">
        <f t="shared" si="55"/>
        <v>59851.900040403751</v>
      </c>
      <c r="F517" s="1">
        <f t="shared" si="56"/>
        <v>59852</v>
      </c>
      <c r="G517" s="1">
        <f t="shared" si="63"/>
        <v>-1.1667247199511621E-2</v>
      </c>
      <c r="H517" s="34"/>
      <c r="L517" s="1">
        <f>+G517</f>
        <v>-1.1667247199511621E-2</v>
      </c>
      <c r="O517" s="1">
        <f t="shared" ca="1" si="57"/>
        <v>-6.4550356141210383E-3</v>
      </c>
      <c r="Q517" s="88">
        <f t="shared" si="58"/>
        <v>37697.947767350001</v>
      </c>
    </row>
    <row r="518" spans="1:23">
      <c r="A518" s="33" t="s">
        <v>200</v>
      </c>
      <c r="B518" s="37" t="s">
        <v>170</v>
      </c>
      <c r="C518" s="36">
        <v>52724.390180000002</v>
      </c>
      <c r="D518" s="36">
        <v>3.6000000000000002E-4</v>
      </c>
      <c r="E518" s="1">
        <f t="shared" si="55"/>
        <v>59919.946971114121</v>
      </c>
      <c r="F518" s="1">
        <f t="shared" si="56"/>
        <v>59920</v>
      </c>
      <c r="G518" s="1">
        <f t="shared" si="63"/>
        <v>-6.1895120015833527E-3</v>
      </c>
      <c r="H518" s="34"/>
      <c r="J518" s="1">
        <f t="shared" ref="J518:J523" si="65">+G518</f>
        <v>-6.1895120015833527E-3</v>
      </c>
      <c r="O518" s="1">
        <f t="shared" ca="1" si="57"/>
        <v>-6.4636556888852609E-3</v>
      </c>
      <c r="Q518" s="88">
        <f t="shared" si="58"/>
        <v>37705.890180000002</v>
      </c>
    </row>
    <row r="519" spans="1:23">
      <c r="A519" s="33" t="s">
        <v>200</v>
      </c>
      <c r="B519" s="37" t="s">
        <v>170</v>
      </c>
      <c r="C519" s="36">
        <v>52724.390209999998</v>
      </c>
      <c r="D519" s="36">
        <v>4.2999999999999999E-4</v>
      </c>
      <c r="E519" s="1">
        <f t="shared" si="55"/>
        <v>59919.947228140249</v>
      </c>
      <c r="F519" s="1">
        <f t="shared" si="56"/>
        <v>59920</v>
      </c>
      <c r="G519" s="1">
        <f t="shared" si="63"/>
        <v>-6.1595120059791952E-3</v>
      </c>
      <c r="H519" s="34"/>
      <c r="J519" s="1">
        <f t="shared" si="65"/>
        <v>-6.1595120059791952E-3</v>
      </c>
      <c r="O519" s="1">
        <f t="shared" ca="1" si="57"/>
        <v>-6.4636556888852609E-3</v>
      </c>
      <c r="Q519" s="88">
        <f t="shared" si="58"/>
        <v>37705.890209999998</v>
      </c>
    </row>
    <row r="520" spans="1:23">
      <c r="A520" s="33" t="s">
        <v>200</v>
      </c>
      <c r="B520" s="37" t="s">
        <v>170</v>
      </c>
      <c r="C520" s="36">
        <v>52724.506829999998</v>
      </c>
      <c r="D520" s="36">
        <v>3.8000000000000002E-4</v>
      </c>
      <c r="E520" s="1">
        <f t="shared" si="55"/>
        <v>59920.946374546918</v>
      </c>
      <c r="F520" s="1">
        <f t="shared" si="56"/>
        <v>59921</v>
      </c>
      <c r="G520" s="1">
        <f t="shared" si="63"/>
        <v>-6.259143105125986E-3</v>
      </c>
      <c r="H520" s="34"/>
      <c r="J520" s="1">
        <f t="shared" si="65"/>
        <v>-6.259143105125986E-3</v>
      </c>
      <c r="O520" s="1">
        <f t="shared" ca="1" si="57"/>
        <v>-6.4637824546906171E-3</v>
      </c>
      <c r="Q520" s="88">
        <f t="shared" si="58"/>
        <v>37706.006829999998</v>
      </c>
    </row>
    <row r="521" spans="1:23">
      <c r="A521" s="33" t="s">
        <v>200</v>
      </c>
      <c r="B521" s="37" t="s">
        <v>170</v>
      </c>
      <c r="C521" s="36">
        <v>52724.506959999999</v>
      </c>
      <c r="D521" s="36">
        <v>4.0000000000000002E-4</v>
      </c>
      <c r="E521" s="1">
        <f t="shared" si="55"/>
        <v>59920.947488327001</v>
      </c>
      <c r="F521" s="1">
        <f t="shared" si="56"/>
        <v>59921</v>
      </c>
      <c r="G521" s="1">
        <f t="shared" si="63"/>
        <v>-6.1291431047720835E-3</v>
      </c>
      <c r="H521" s="34"/>
      <c r="J521" s="1">
        <f t="shared" si="65"/>
        <v>-6.1291431047720835E-3</v>
      </c>
      <c r="O521" s="1">
        <f t="shared" ca="1" si="57"/>
        <v>-6.4637824546906171E-3</v>
      </c>
      <c r="Q521" s="88">
        <f t="shared" si="58"/>
        <v>37706.006959999999</v>
      </c>
    </row>
    <row r="522" spans="1:23">
      <c r="A522" s="33" t="s">
        <v>200</v>
      </c>
      <c r="B522" s="37" t="s">
        <v>170</v>
      </c>
      <c r="C522" s="36">
        <v>52759.406199999998</v>
      </c>
      <c r="D522" s="36">
        <v>4.8000000000000001E-4</v>
      </c>
      <c r="E522" s="1">
        <f t="shared" si="55"/>
        <v>60219.948090634411</v>
      </c>
      <c r="F522" s="1">
        <f t="shared" si="56"/>
        <v>60220</v>
      </c>
      <c r="G522" s="1">
        <f t="shared" si="63"/>
        <v>-6.0588420019485056E-3</v>
      </c>
      <c r="H522" s="34"/>
      <c r="J522" s="1">
        <f t="shared" si="65"/>
        <v>-6.0588420019485056E-3</v>
      </c>
      <c r="O522" s="1">
        <f t="shared" ca="1" si="57"/>
        <v>-6.5016854304921264E-3</v>
      </c>
      <c r="Q522" s="88">
        <f t="shared" si="58"/>
        <v>37740.906199999998</v>
      </c>
    </row>
    <row r="523" spans="1:23">
      <c r="A523" s="33" t="s">
        <v>200</v>
      </c>
      <c r="B523" s="37" t="s">
        <v>170</v>
      </c>
      <c r="C523" s="36">
        <v>52759.406340000001</v>
      </c>
      <c r="D523" s="36">
        <v>5.6999999999999998E-4</v>
      </c>
      <c r="E523" s="1">
        <f t="shared" si="55"/>
        <v>60219.949290089913</v>
      </c>
      <c r="F523" s="1">
        <f t="shared" si="56"/>
        <v>60220</v>
      </c>
      <c r="G523" s="1">
        <f t="shared" si="63"/>
        <v>-5.9188419982092455E-3</v>
      </c>
      <c r="H523" s="34"/>
      <c r="J523" s="1">
        <f t="shared" si="65"/>
        <v>-5.9188419982092455E-3</v>
      </c>
      <c r="O523" s="1">
        <f t="shared" ca="1" si="57"/>
        <v>-6.5016854304921264E-3</v>
      </c>
      <c r="Q523" s="88">
        <f t="shared" si="58"/>
        <v>37740.906340000001</v>
      </c>
    </row>
    <row r="524" spans="1:23">
      <c r="A524" s="95" t="s">
        <v>95</v>
      </c>
      <c r="C524" s="96">
        <v>52761.385109310002</v>
      </c>
      <c r="D524" s="96">
        <v>3.0000000000000001E-5</v>
      </c>
      <c r="E524" s="33">
        <f t="shared" si="55"/>
        <v>60236.902473469192</v>
      </c>
      <c r="F524" s="1">
        <f t="shared" si="56"/>
        <v>60237</v>
      </c>
      <c r="G524" s="1">
        <f t="shared" ref="G524:G555" si="66">+C524-(C$7+F524*C$8)</f>
        <v>-1.138326069485629E-2</v>
      </c>
      <c r="H524" s="34"/>
      <c r="L524" s="1">
        <f>+G524</f>
        <v>-1.138326069485629E-2</v>
      </c>
      <c r="O524" s="1">
        <f t="shared" ca="1" si="57"/>
        <v>-6.5038404491831823E-3</v>
      </c>
      <c r="Q524" s="88">
        <f t="shared" si="58"/>
        <v>37742.885109310002</v>
      </c>
    </row>
    <row r="525" spans="1:23">
      <c r="A525" s="46" t="s">
        <v>208</v>
      </c>
      <c r="B525" s="47"/>
      <c r="C525" s="36">
        <v>52764.424899999998</v>
      </c>
      <c r="D525" s="36"/>
      <c r="E525" s="1">
        <f t="shared" si="55"/>
        <v>60262.945998978554</v>
      </c>
      <c r="F525" s="1">
        <f t="shared" si="56"/>
        <v>60263</v>
      </c>
      <c r="G525" s="1">
        <f t="shared" si="66"/>
        <v>-6.302979301835876E-3</v>
      </c>
      <c r="H525" s="34"/>
      <c r="J525" s="1">
        <f>+G525</f>
        <v>-6.302979301835876E-3</v>
      </c>
      <c r="O525" s="1">
        <f t="shared" ca="1" si="57"/>
        <v>-6.5071363601224433E-3</v>
      </c>
      <c r="Q525" s="88">
        <f t="shared" si="58"/>
        <v>37745.924899999998</v>
      </c>
    </row>
    <row r="526" spans="1:23">
      <c r="A526" s="33" t="s">
        <v>209</v>
      </c>
      <c r="B526" s="42"/>
      <c r="C526" s="36">
        <v>52764.483999999997</v>
      </c>
      <c r="D526" s="36">
        <v>1E-4</v>
      </c>
      <c r="E526" s="1">
        <f t="shared" si="55"/>
        <v>60263.45234053774</v>
      </c>
      <c r="F526" s="1">
        <f t="shared" si="56"/>
        <v>60263.5</v>
      </c>
      <c r="G526" s="1">
        <f t="shared" si="66"/>
        <v>-5.5627948531764559E-3</v>
      </c>
      <c r="H526" s="34"/>
      <c r="J526" s="1">
        <f>+G526</f>
        <v>-5.5627948531764559E-3</v>
      </c>
      <c r="O526" s="1">
        <f t="shared" ca="1" si="57"/>
        <v>-6.5071997430251214E-3</v>
      </c>
      <c r="Q526" s="88">
        <f t="shared" si="58"/>
        <v>37745.983999999997</v>
      </c>
    </row>
    <row r="527" spans="1:23">
      <c r="A527" s="33" t="s">
        <v>209</v>
      </c>
      <c r="B527" s="37"/>
      <c r="C527" s="36">
        <v>52764.541899999997</v>
      </c>
      <c r="D527" s="36">
        <v>2.0000000000000001E-4</v>
      </c>
      <c r="E527" s="1">
        <f t="shared" si="55"/>
        <v>60263.948401050046</v>
      </c>
      <c r="F527" s="1">
        <f t="shared" si="56"/>
        <v>60264</v>
      </c>
      <c r="G527" s="1">
        <f t="shared" si="66"/>
        <v>-6.0226104033063166E-3</v>
      </c>
      <c r="H527" s="34"/>
      <c r="J527" s="1">
        <f>+G527</f>
        <v>-6.0226104033063166E-3</v>
      </c>
      <c r="O527" s="1">
        <f t="shared" ca="1" si="57"/>
        <v>-6.5072631259277995E-3</v>
      </c>
      <c r="Q527" s="88">
        <f t="shared" si="58"/>
        <v>37746.041899999997</v>
      </c>
    </row>
    <row r="528" spans="1:23">
      <c r="A528" s="38" t="s">
        <v>210</v>
      </c>
      <c r="B528" s="37" t="s">
        <v>168</v>
      </c>
      <c r="C528" s="38">
        <v>52983.6829</v>
      </c>
      <c r="D528" s="38">
        <v>2.9999999999999997E-4</v>
      </c>
      <c r="E528" s="1">
        <f t="shared" si="55"/>
        <v>62141.447480979914</v>
      </c>
      <c r="F528" s="1">
        <f t="shared" si="56"/>
        <v>62141.5</v>
      </c>
      <c r="G528" s="1">
        <f t="shared" si="66"/>
        <v>-6.1300006491364911E-3</v>
      </c>
      <c r="H528" s="34"/>
      <c r="K528" s="1">
        <f>+G528</f>
        <v>-6.1300006491364911E-3</v>
      </c>
      <c r="O528" s="1">
        <f t="shared" ca="1" si="57"/>
        <v>-6.7452659254840959E-3</v>
      </c>
      <c r="Q528" s="88">
        <f t="shared" si="58"/>
        <v>37965.1829</v>
      </c>
    </row>
    <row r="529" spans="1:23">
      <c r="A529" s="40" t="s">
        <v>211</v>
      </c>
      <c r="B529" s="48" t="s">
        <v>170</v>
      </c>
      <c r="C529" s="36">
        <v>52997.63</v>
      </c>
      <c r="D529" s="36">
        <v>1E-3</v>
      </c>
      <c r="E529" s="1">
        <f t="shared" si="55"/>
        <v>62260.9398051807</v>
      </c>
      <c r="F529" s="1">
        <f t="shared" si="56"/>
        <v>62261</v>
      </c>
      <c r="G529" s="1">
        <f t="shared" si="66"/>
        <v>-7.0259171043289825E-3</v>
      </c>
      <c r="H529" s="34"/>
      <c r="K529" s="1">
        <f>+G529</f>
        <v>-7.0259171043289825E-3</v>
      </c>
      <c r="O529" s="1">
        <f t="shared" ca="1" si="57"/>
        <v>-6.760414439224165E-3</v>
      </c>
      <c r="Q529" s="88">
        <f t="shared" si="58"/>
        <v>37979.129999999997</v>
      </c>
    </row>
    <row r="530" spans="1:23">
      <c r="A530" s="95" t="s">
        <v>95</v>
      </c>
      <c r="C530" s="96">
        <v>53078.51188495</v>
      </c>
      <c r="D530" s="96">
        <v>2.0000000000000002E-5</v>
      </c>
      <c r="E530" s="33">
        <f t="shared" si="55"/>
        <v>62953.898514763205</v>
      </c>
      <c r="F530" s="1">
        <f t="shared" si="56"/>
        <v>62954</v>
      </c>
      <c r="G530" s="1">
        <f t="shared" si="66"/>
        <v>-1.184531940089073E-2</v>
      </c>
      <c r="H530" s="34"/>
      <c r="L530" s="1">
        <f>+G530</f>
        <v>-1.184531940089073E-2</v>
      </c>
      <c r="O530" s="1">
        <f t="shared" ca="1" si="57"/>
        <v>-6.8482631423360217E-3</v>
      </c>
      <c r="Q530" s="88">
        <f t="shared" si="58"/>
        <v>38060.01188495</v>
      </c>
    </row>
    <row r="531" spans="1:23">
      <c r="A531" s="95" t="s">
        <v>95</v>
      </c>
      <c r="C531" s="96">
        <v>53082.480757370002</v>
      </c>
      <c r="D531" s="96">
        <v>2.0000000000000002E-5</v>
      </c>
      <c r="E531" s="33">
        <f t="shared" si="55"/>
        <v>62987.901984296128</v>
      </c>
      <c r="F531" s="1">
        <f t="shared" si="56"/>
        <v>62988</v>
      </c>
      <c r="G531" s="1">
        <f t="shared" si="66"/>
        <v>-1.1440356800449081E-2</v>
      </c>
      <c r="H531" s="34"/>
      <c r="L531" s="1">
        <f>+G531</f>
        <v>-1.1440356800449081E-2</v>
      </c>
      <c r="O531" s="1">
        <f t="shared" ca="1" si="57"/>
        <v>-6.8525731797181334E-3</v>
      </c>
      <c r="Q531" s="88">
        <f t="shared" si="58"/>
        <v>38063.980757370002</v>
      </c>
    </row>
    <row r="532" spans="1:23">
      <c r="A532" s="40" t="s">
        <v>212</v>
      </c>
      <c r="B532" s="44" t="s">
        <v>170</v>
      </c>
      <c r="C532" s="36">
        <v>53112.716200000003</v>
      </c>
      <c r="D532" s="36">
        <v>1E-4</v>
      </c>
      <c r="E532" s="1">
        <f t="shared" si="55"/>
        <v>63246.945320408937</v>
      </c>
      <c r="F532" s="1">
        <f t="shared" si="56"/>
        <v>63247</v>
      </c>
      <c r="G532" s="1">
        <f t="shared" si="66"/>
        <v>-6.382181694789324E-3</v>
      </c>
      <c r="H532" s="34"/>
      <c r="K532" s="1">
        <f>+G532</f>
        <v>-6.382181694789324E-3</v>
      </c>
      <c r="O532" s="1">
        <f t="shared" ca="1" si="57"/>
        <v>-6.8854055233053945E-3</v>
      </c>
      <c r="Q532" s="88">
        <f t="shared" si="58"/>
        <v>38094.216200000003</v>
      </c>
    </row>
    <row r="533" spans="1:23">
      <c r="A533" s="40" t="s">
        <v>212</v>
      </c>
      <c r="B533" s="44" t="s">
        <v>170</v>
      </c>
      <c r="C533" s="36">
        <v>53112.7745</v>
      </c>
      <c r="D533" s="36">
        <v>2.0000000000000001E-4</v>
      </c>
      <c r="E533" s="1">
        <f t="shared" ref="E533:E596" si="67">+(C533-C$7)/C$8</f>
        <v>63247.444807936852</v>
      </c>
      <c r="F533" s="1">
        <f t="shared" ref="F533:F596" si="68">ROUND(2*E533,0)/2</f>
        <v>63247.5</v>
      </c>
      <c r="G533" s="1">
        <f t="shared" si="66"/>
        <v>-6.4419972477480769E-3</v>
      </c>
      <c r="H533" s="34"/>
      <c r="K533" s="1">
        <f>+G533</f>
        <v>-6.4419972477480769E-3</v>
      </c>
      <c r="O533" s="1">
        <f t="shared" ref="O533:O596" ca="1" si="69">+C$11+C$12*F533</f>
        <v>-6.8854689062080726E-3</v>
      </c>
      <c r="Q533" s="88">
        <f t="shared" ref="Q533:Q596" si="70">+C533-15018.5</f>
        <v>38094.2745</v>
      </c>
    </row>
    <row r="534" spans="1:23">
      <c r="A534" s="40" t="s">
        <v>212</v>
      </c>
      <c r="B534" s="44" t="s">
        <v>170</v>
      </c>
      <c r="C534" s="36">
        <v>53112.832900000001</v>
      </c>
      <c r="D534" s="36">
        <v>2.0000000000000001E-4</v>
      </c>
      <c r="E534" s="1">
        <f t="shared" si="67"/>
        <v>63247.945152218708</v>
      </c>
      <c r="F534" s="1">
        <f t="shared" si="68"/>
        <v>63248</v>
      </c>
      <c r="G534" s="1">
        <f t="shared" si="66"/>
        <v>-6.4018127959570847E-3</v>
      </c>
      <c r="H534" s="34"/>
      <c r="K534" s="1">
        <f>+G534</f>
        <v>-6.4018127959570847E-3</v>
      </c>
      <c r="O534" s="1">
        <f t="shared" ca="1" si="69"/>
        <v>-6.8855322891107507E-3</v>
      </c>
      <c r="Q534" s="88">
        <f t="shared" si="70"/>
        <v>38094.332900000001</v>
      </c>
    </row>
    <row r="535" spans="1:23">
      <c r="A535" s="95" t="s">
        <v>95</v>
      </c>
      <c r="C535" s="96">
        <v>53144.343121400001</v>
      </c>
      <c r="D535" s="96">
        <v>1.0000000000000001E-5</v>
      </c>
      <c r="E535" s="33">
        <f t="shared" si="67"/>
        <v>63517.910205252534</v>
      </c>
      <c r="F535" s="1">
        <f t="shared" si="68"/>
        <v>63518</v>
      </c>
      <c r="G535" s="1">
        <f t="shared" si="66"/>
        <v>-1.0480809796717949E-2</v>
      </c>
      <c r="H535" s="34"/>
      <c r="L535" s="1">
        <f>+G535</f>
        <v>-1.0480809796717949E-2</v>
      </c>
      <c r="O535" s="1">
        <f t="shared" ca="1" si="69"/>
        <v>-6.9197590565569286E-3</v>
      </c>
      <c r="Q535" s="88">
        <f t="shared" si="70"/>
        <v>38125.843121400001</v>
      </c>
      <c r="W535" s="2"/>
    </row>
    <row r="536" spans="1:23">
      <c r="A536" s="95" t="s">
        <v>95</v>
      </c>
      <c r="C536" s="96">
        <v>53152.280696770002</v>
      </c>
      <c r="D536" s="96">
        <v>1.0000000000000001E-5</v>
      </c>
      <c r="E536" s="33">
        <f t="shared" si="67"/>
        <v>63585.915692377486</v>
      </c>
      <c r="F536" s="1">
        <f t="shared" si="68"/>
        <v>63586</v>
      </c>
      <c r="G536" s="1">
        <f t="shared" si="66"/>
        <v>-9.8403545998735353E-3</v>
      </c>
      <c r="H536" s="34"/>
      <c r="L536" s="1">
        <f>+G536</f>
        <v>-9.8403545998735353E-3</v>
      </c>
      <c r="O536" s="1">
        <f t="shared" ca="1" si="69"/>
        <v>-6.928379131321152E-3</v>
      </c>
      <c r="Q536" s="88">
        <f t="shared" si="70"/>
        <v>38133.780696770002</v>
      </c>
      <c r="W536" s="2"/>
    </row>
    <row r="537" spans="1:23">
      <c r="A537" s="95" t="s">
        <v>95</v>
      </c>
      <c r="C537" s="96">
        <v>53177.260869279999</v>
      </c>
      <c r="D537" s="96">
        <v>1.0000000000000001E-5</v>
      </c>
      <c r="E537" s="33">
        <f t="shared" si="67"/>
        <v>63799.934296399595</v>
      </c>
      <c r="F537" s="1">
        <f t="shared" si="68"/>
        <v>63800</v>
      </c>
      <c r="G537" s="1">
        <f t="shared" si="66"/>
        <v>-7.6688999979523942E-3</v>
      </c>
      <c r="H537" s="34"/>
      <c r="L537" s="1">
        <f>+G537</f>
        <v>-7.6688999979523942E-3</v>
      </c>
      <c r="O537" s="1">
        <f t="shared" ca="1" si="69"/>
        <v>-6.9555070136673811E-3</v>
      </c>
      <c r="Q537" s="88">
        <f t="shared" si="70"/>
        <v>38158.760869279999</v>
      </c>
      <c r="W537" s="2"/>
    </row>
    <row r="538" spans="1:23">
      <c r="A538" s="40" t="s">
        <v>210</v>
      </c>
      <c r="B538" s="48" t="s">
        <v>168</v>
      </c>
      <c r="C538" s="40">
        <v>53360.686900000001</v>
      </c>
      <c r="D538" s="40">
        <v>1E-4</v>
      </c>
      <c r="E538" s="1">
        <f t="shared" si="67"/>
        <v>65371.443981542885</v>
      </c>
      <c r="F538" s="1">
        <f t="shared" si="68"/>
        <v>65371.5</v>
      </c>
      <c r="G538" s="1">
        <f t="shared" si="66"/>
        <v>-6.5384536501369439E-3</v>
      </c>
      <c r="H538" s="34"/>
      <c r="K538" s="1">
        <f>+G538</f>
        <v>-6.5384536501369439E-3</v>
      </c>
      <c r="O538" s="1">
        <f t="shared" ca="1" si="69"/>
        <v>-7.1547194767846763E-3</v>
      </c>
      <c r="Q538" s="88">
        <f t="shared" si="70"/>
        <v>38342.186900000001</v>
      </c>
    </row>
    <row r="539" spans="1:23">
      <c r="A539" s="40" t="s">
        <v>210</v>
      </c>
      <c r="B539" s="48" t="s">
        <v>170</v>
      </c>
      <c r="C539" s="40">
        <v>53360.745300000002</v>
      </c>
      <c r="D539" s="40">
        <v>1E-4</v>
      </c>
      <c r="E539" s="1">
        <f t="shared" si="67"/>
        <v>65371.944325824741</v>
      </c>
      <c r="F539" s="1">
        <f t="shared" si="68"/>
        <v>65372</v>
      </c>
      <c r="G539" s="1">
        <f t="shared" si="66"/>
        <v>-6.4982691983459517E-3</v>
      </c>
      <c r="H539" s="34"/>
      <c r="K539" s="1">
        <f>+G539</f>
        <v>-6.4982691983459517E-3</v>
      </c>
      <c r="O539" s="1">
        <f t="shared" ca="1" si="69"/>
        <v>-7.1547828596873544E-3</v>
      </c>
      <c r="Q539" s="88">
        <f t="shared" si="70"/>
        <v>38342.245300000002</v>
      </c>
    </row>
    <row r="540" spans="1:23">
      <c r="A540" s="40" t="s">
        <v>213</v>
      </c>
      <c r="B540" s="48" t="s">
        <v>170</v>
      </c>
      <c r="C540" s="40">
        <v>53370.665999999997</v>
      </c>
      <c r="D540" s="40">
        <v>1E-3</v>
      </c>
      <c r="E540" s="1">
        <f t="shared" si="67"/>
        <v>65456.940310703205</v>
      </c>
      <c r="F540" s="1">
        <f t="shared" si="68"/>
        <v>65457</v>
      </c>
      <c r="G540" s="1">
        <f t="shared" si="66"/>
        <v>-6.9669127042288892E-3</v>
      </c>
      <c r="H540" s="34"/>
      <c r="K540" s="1">
        <f>+G540</f>
        <v>-6.9669127042288892E-3</v>
      </c>
      <c r="O540" s="1">
        <f t="shared" ca="1" si="69"/>
        <v>-7.165557953142632E-3</v>
      </c>
      <c r="Q540" s="88">
        <f t="shared" si="70"/>
        <v>38352.165999999997</v>
      </c>
    </row>
    <row r="541" spans="1:23">
      <c r="A541" s="36" t="s">
        <v>214</v>
      </c>
      <c r="B541" s="37" t="s">
        <v>170</v>
      </c>
      <c r="C541" s="38">
        <v>53410.701399999998</v>
      </c>
      <c r="D541" s="38">
        <v>0</v>
      </c>
      <c r="E541" s="1">
        <f t="shared" si="67"/>
        <v>65799.94516449426</v>
      </c>
      <c r="F541" s="1">
        <f t="shared" si="68"/>
        <v>65800</v>
      </c>
      <c r="G541" s="1">
        <f t="shared" si="66"/>
        <v>-6.4003799998317845E-3</v>
      </c>
      <c r="H541" s="34"/>
      <c r="K541" s="1">
        <f>+G541</f>
        <v>-6.4003799998317845E-3</v>
      </c>
      <c r="O541" s="1">
        <f t="shared" ca="1" si="69"/>
        <v>-7.2090386243798144E-3</v>
      </c>
      <c r="Q541" s="88">
        <f t="shared" si="70"/>
        <v>38392.201399999998</v>
      </c>
    </row>
    <row r="542" spans="1:23">
      <c r="A542" s="95" t="s">
        <v>95</v>
      </c>
      <c r="C542" s="96">
        <v>53423.535922889998</v>
      </c>
      <c r="D542" s="96">
        <v>2.0000000000000002E-5</v>
      </c>
      <c r="E542" s="33">
        <f t="shared" si="67"/>
        <v>65909.905440833754</v>
      </c>
      <c r="F542" s="1">
        <f t="shared" si="68"/>
        <v>65910</v>
      </c>
      <c r="G542" s="1">
        <f t="shared" si="66"/>
        <v>-1.1036911004339345E-2</v>
      </c>
      <c r="H542" s="34"/>
      <c r="L542" s="1">
        <f>+G542</f>
        <v>-1.1036911004339345E-2</v>
      </c>
      <c r="O542" s="1">
        <f t="shared" ca="1" si="69"/>
        <v>-7.2229828629689994E-3</v>
      </c>
      <c r="Q542" s="88">
        <f t="shared" si="70"/>
        <v>38405.035922889998</v>
      </c>
    </row>
    <row r="543" spans="1:23">
      <c r="A543" s="95" t="s">
        <v>95</v>
      </c>
      <c r="C543" s="96">
        <v>53430.538497380003</v>
      </c>
      <c r="D543" s="96">
        <v>2.0000000000000002E-5</v>
      </c>
      <c r="E543" s="33">
        <f t="shared" si="67"/>
        <v>65969.90027138633</v>
      </c>
      <c r="F543" s="1">
        <f t="shared" si="68"/>
        <v>65970</v>
      </c>
      <c r="G543" s="1">
        <f t="shared" si="66"/>
        <v>-1.1640286997135263E-2</v>
      </c>
      <c r="H543" s="34"/>
      <c r="L543" s="1">
        <f>+G543</f>
        <v>-1.1640286997135263E-2</v>
      </c>
      <c r="O543" s="1">
        <f t="shared" ca="1" si="69"/>
        <v>-7.2305888112903713E-3</v>
      </c>
      <c r="Q543" s="88">
        <f t="shared" si="70"/>
        <v>38412.038497380003</v>
      </c>
    </row>
    <row r="544" spans="1:23">
      <c r="A544" s="95" t="s">
        <v>95</v>
      </c>
      <c r="C544" s="96">
        <v>53433.456340709999</v>
      </c>
      <c r="D544" s="96">
        <v>1.0000000000000001E-5</v>
      </c>
      <c r="E544" s="33">
        <f t="shared" si="67"/>
        <v>65994.899008124092</v>
      </c>
      <c r="F544" s="1">
        <f t="shared" si="68"/>
        <v>65995</v>
      </c>
      <c r="G544" s="1">
        <f t="shared" si="66"/>
        <v>-1.1787734496465418E-2</v>
      </c>
      <c r="H544" s="34"/>
      <c r="L544" s="1">
        <f>+G544</f>
        <v>-1.1787734496465418E-2</v>
      </c>
      <c r="O544" s="1">
        <f t="shared" ca="1" si="69"/>
        <v>-7.233757956424277E-3</v>
      </c>
      <c r="Q544" s="88">
        <f t="shared" si="70"/>
        <v>38414.956340709999</v>
      </c>
      <c r="W544" s="2"/>
    </row>
    <row r="545" spans="1:23">
      <c r="A545" s="95" t="s">
        <v>95</v>
      </c>
      <c r="C545" s="96">
        <v>53438.592096079999</v>
      </c>
      <c r="D545" s="96">
        <v>1.0000000000000001E-5</v>
      </c>
      <c r="E545" s="33">
        <f t="shared" si="67"/>
        <v>66038.899792924378</v>
      </c>
      <c r="F545" s="1">
        <f t="shared" si="68"/>
        <v>66039</v>
      </c>
      <c r="G545" s="1">
        <f t="shared" si="66"/>
        <v>-1.1696132904035039E-2</v>
      </c>
      <c r="H545" s="34"/>
      <c r="L545" s="1">
        <f>+G545</f>
        <v>-1.1696132904035039E-2</v>
      </c>
      <c r="O545" s="1">
        <f t="shared" ca="1" si="69"/>
        <v>-7.239335651859951E-3</v>
      </c>
      <c r="Q545" s="88">
        <f t="shared" si="70"/>
        <v>38420.092096079999</v>
      </c>
      <c r="W545" s="2"/>
    </row>
    <row r="546" spans="1:23">
      <c r="A546" s="95" t="s">
        <v>95</v>
      </c>
      <c r="C546" s="96">
        <v>53441.509975430003</v>
      </c>
      <c r="D546" s="96">
        <v>2.0000000000000002E-5</v>
      </c>
      <c r="E546" s="33">
        <f t="shared" si="67"/>
        <v>66063.89883826494</v>
      </c>
      <c r="F546" s="1">
        <f t="shared" si="68"/>
        <v>66064</v>
      </c>
      <c r="G546" s="1">
        <f t="shared" si="66"/>
        <v>-1.1807560396846384E-2</v>
      </c>
      <c r="H546" s="34"/>
      <c r="L546" s="1">
        <f>+G546</f>
        <v>-1.1807560396846384E-2</v>
      </c>
      <c r="O546" s="1">
        <f t="shared" ca="1" si="69"/>
        <v>-7.2425047969938566E-3</v>
      </c>
      <c r="Q546" s="88">
        <f t="shared" si="70"/>
        <v>38423.009975430003</v>
      </c>
      <c r="W546" s="2"/>
    </row>
    <row r="547" spans="1:23">
      <c r="A547" s="29" t="s">
        <v>215</v>
      </c>
      <c r="B547" s="30" t="s">
        <v>170</v>
      </c>
      <c r="C547" s="31">
        <v>53444.083100000003</v>
      </c>
      <c r="D547" s="32"/>
      <c r="E547" s="33">
        <f t="shared" si="67"/>
        <v>66085.944183557338</v>
      </c>
      <c r="F547" s="1">
        <f t="shared" si="68"/>
        <v>66086</v>
      </c>
      <c r="G547" s="1">
        <f t="shared" si="66"/>
        <v>-6.5148745925398543E-3</v>
      </c>
      <c r="H547" s="34"/>
      <c r="K547" s="1">
        <f>+G547</f>
        <v>-6.5148745925398543E-3</v>
      </c>
      <c r="O547" s="1">
        <f t="shared" ca="1" si="69"/>
        <v>-7.2452936447116936E-3</v>
      </c>
      <c r="Q547" s="88">
        <f t="shared" si="70"/>
        <v>38425.583100000003</v>
      </c>
    </row>
    <row r="548" spans="1:23">
      <c r="A548" s="29" t="s">
        <v>215</v>
      </c>
      <c r="B548" s="30" t="s">
        <v>170</v>
      </c>
      <c r="C548" s="31">
        <v>53444.199800000002</v>
      </c>
      <c r="D548" s="32"/>
      <c r="E548" s="33">
        <f t="shared" si="67"/>
        <v>66086.944015367117</v>
      </c>
      <c r="F548" s="1">
        <f t="shared" si="68"/>
        <v>66087</v>
      </c>
      <c r="G548" s="1">
        <f t="shared" si="66"/>
        <v>-6.5345057009835728E-3</v>
      </c>
      <c r="H548" s="34"/>
      <c r="K548" s="1">
        <f>+G548</f>
        <v>-6.5345057009835728E-3</v>
      </c>
      <c r="O548" s="1">
        <f t="shared" ca="1" si="69"/>
        <v>-7.2454204105170499E-3</v>
      </c>
      <c r="Q548" s="88">
        <f t="shared" si="70"/>
        <v>38425.699800000002</v>
      </c>
      <c r="W548" s="2"/>
    </row>
    <row r="549" spans="1:23">
      <c r="A549" s="29" t="s">
        <v>215</v>
      </c>
      <c r="B549" s="30" t="s">
        <v>168</v>
      </c>
      <c r="C549" s="31">
        <v>53449.277000000002</v>
      </c>
      <c r="D549" s="32"/>
      <c r="E549" s="33">
        <f t="shared" si="67"/>
        <v>66130.443124747006</v>
      </c>
      <c r="F549" s="1">
        <f t="shared" si="68"/>
        <v>66130.5</v>
      </c>
      <c r="G549" s="1">
        <f t="shared" si="66"/>
        <v>-6.6384585516061634E-3</v>
      </c>
      <c r="H549" s="34"/>
      <c r="K549" s="1">
        <f>+G549</f>
        <v>-6.6384585516061634E-3</v>
      </c>
      <c r="O549" s="1">
        <f t="shared" ca="1" si="69"/>
        <v>-7.250934723050044E-3</v>
      </c>
      <c r="Q549" s="88">
        <f t="shared" si="70"/>
        <v>38430.777000000002</v>
      </c>
      <c r="W549" s="2"/>
    </row>
    <row r="550" spans="1:23">
      <c r="A550" s="46" t="s">
        <v>216</v>
      </c>
      <c r="B550" s="37"/>
      <c r="C550" s="36">
        <v>53491.354500000001</v>
      </c>
      <c r="D550" s="36">
        <v>5.0000000000000001E-4</v>
      </c>
      <c r="E550" s="1">
        <f t="shared" si="67"/>
        <v>66490.943750078397</v>
      </c>
      <c r="F550" s="1">
        <f t="shared" si="68"/>
        <v>66491</v>
      </c>
      <c r="G550" s="1">
        <f t="shared" si="66"/>
        <v>-6.5654700956656598E-3</v>
      </c>
      <c r="H550" s="34"/>
      <c r="J550" s="1">
        <f>+G550</f>
        <v>-6.5654700956656598E-3</v>
      </c>
      <c r="O550" s="1">
        <f t="shared" ca="1" si="69"/>
        <v>-7.2966337958809604E-3</v>
      </c>
      <c r="Q550" s="88">
        <f t="shared" si="70"/>
        <v>38472.854500000001</v>
      </c>
      <c r="W550" s="2"/>
    </row>
    <row r="551" spans="1:23">
      <c r="A551" s="45" t="s">
        <v>217</v>
      </c>
      <c r="B551" s="42" t="s">
        <v>168</v>
      </c>
      <c r="C551" s="36">
        <v>53548.371599999999</v>
      </c>
      <c r="D551" s="36">
        <v>1E-3</v>
      </c>
      <c r="E551" s="1">
        <f t="shared" si="67"/>
        <v>66979.439982140233</v>
      </c>
      <c r="F551" s="1">
        <f t="shared" si="68"/>
        <v>66979.5</v>
      </c>
      <c r="G551" s="1">
        <f t="shared" si="66"/>
        <v>-7.0052624505478889E-3</v>
      </c>
      <c r="H551" s="34"/>
      <c r="K551" s="1">
        <f>+G551</f>
        <v>-7.0052624505478889E-3</v>
      </c>
      <c r="O551" s="1">
        <f t="shared" ca="1" si="69"/>
        <v>-7.3585588917974721E-3</v>
      </c>
      <c r="Q551" s="88">
        <f t="shared" si="70"/>
        <v>38529.871599999999</v>
      </c>
      <c r="W551" s="2"/>
    </row>
    <row r="552" spans="1:23">
      <c r="A552" s="45" t="s">
        <v>217</v>
      </c>
      <c r="B552" s="42" t="s">
        <v>170</v>
      </c>
      <c r="C552" s="36">
        <v>53548.430800000002</v>
      </c>
      <c r="D552" s="36">
        <v>4.0000000000000002E-4</v>
      </c>
      <c r="E552" s="1">
        <f t="shared" si="67"/>
        <v>66979.947180453368</v>
      </c>
      <c r="F552" s="1">
        <f t="shared" si="68"/>
        <v>66980</v>
      </c>
      <c r="G552" s="1">
        <f t="shared" si="66"/>
        <v>-6.1650779971387237E-3</v>
      </c>
      <c r="H552" s="34"/>
      <c r="K552" s="1">
        <f>+G552</f>
        <v>-6.1650779971387237E-3</v>
      </c>
      <c r="O552" s="1">
        <f t="shared" ca="1" si="69"/>
        <v>-7.3586222747001502E-3</v>
      </c>
      <c r="Q552" s="88">
        <f t="shared" si="70"/>
        <v>38529.930800000002</v>
      </c>
      <c r="W552" s="2"/>
    </row>
    <row r="553" spans="1:23">
      <c r="A553" s="45" t="s">
        <v>218</v>
      </c>
      <c r="B553" s="42" t="s">
        <v>168</v>
      </c>
      <c r="C553" s="36">
        <v>53555.375</v>
      </c>
      <c r="D553" s="36">
        <v>4.0000000000000002E-4</v>
      </c>
      <c r="E553" s="1">
        <f t="shared" si="67"/>
        <v>67039.441885281965</v>
      </c>
      <c r="F553" s="1">
        <f t="shared" si="68"/>
        <v>67039.5</v>
      </c>
      <c r="G553" s="1">
        <f t="shared" si="66"/>
        <v>-6.7831284468411468E-3</v>
      </c>
      <c r="H553" s="34"/>
      <c r="J553" s="1">
        <f>+G553</f>
        <v>-6.7831284468411468E-3</v>
      </c>
      <c r="O553" s="1">
        <f t="shared" ca="1" si="69"/>
        <v>-7.3661648401188457E-3</v>
      </c>
      <c r="Q553" s="88">
        <f t="shared" si="70"/>
        <v>38536.875</v>
      </c>
      <c r="W553" s="2"/>
    </row>
    <row r="554" spans="1:23">
      <c r="A554" s="46" t="s">
        <v>219</v>
      </c>
      <c r="B554" s="37" t="s">
        <v>170</v>
      </c>
      <c r="C554" s="36">
        <v>53731.9133</v>
      </c>
      <c r="D554" s="36">
        <v>1E-3</v>
      </c>
      <c r="E554" s="1">
        <f t="shared" si="67"/>
        <v>68551.940668359428</v>
      </c>
      <c r="F554" s="1">
        <f t="shared" si="68"/>
        <v>68552</v>
      </c>
      <c r="G554" s="1">
        <f t="shared" si="66"/>
        <v>-6.925167195731774E-3</v>
      </c>
      <c r="H554" s="34"/>
      <c r="K554" s="1">
        <f t="shared" ref="K554:K587" si="71">+G554</f>
        <v>-6.925167195731774E-3</v>
      </c>
      <c r="O554" s="1">
        <f t="shared" ca="1" si="69"/>
        <v>-7.5578981207201235E-3</v>
      </c>
      <c r="Q554" s="88">
        <f t="shared" si="70"/>
        <v>38713.4133</v>
      </c>
      <c r="W554" s="2"/>
    </row>
    <row r="555" spans="1:23">
      <c r="A555" s="38" t="s">
        <v>220</v>
      </c>
      <c r="B555" s="37" t="s">
        <v>170</v>
      </c>
      <c r="C555" s="38">
        <v>53773.932399999998</v>
      </c>
      <c r="D555" s="38">
        <v>1E-4</v>
      </c>
      <c r="E555" s="1">
        <f t="shared" si="67"/>
        <v>68911.940949408963</v>
      </c>
      <c r="F555" s="1">
        <f t="shared" si="68"/>
        <v>68912</v>
      </c>
      <c r="G555" s="1">
        <f t="shared" si="66"/>
        <v>-6.8923631988582201E-3</v>
      </c>
      <c r="H555" s="34"/>
      <c r="K555" s="1">
        <f t="shared" si="71"/>
        <v>-6.8923631988582201E-3</v>
      </c>
      <c r="O555" s="1">
        <f t="shared" ca="1" si="69"/>
        <v>-7.6035338106483618E-3</v>
      </c>
      <c r="Q555" s="88">
        <f t="shared" si="70"/>
        <v>38755.432399999998</v>
      </c>
      <c r="W555" s="2"/>
    </row>
    <row r="556" spans="1:23">
      <c r="A556" s="29" t="s">
        <v>221</v>
      </c>
      <c r="B556" s="30" t="s">
        <v>170</v>
      </c>
      <c r="C556" s="31">
        <v>53829.023800000003</v>
      </c>
      <c r="D556" s="32"/>
      <c r="E556" s="33">
        <f t="shared" si="67"/>
        <v>69383.938671478565</v>
      </c>
      <c r="F556" s="1">
        <f t="shared" si="68"/>
        <v>69384</v>
      </c>
      <c r="G556" s="1">
        <f t="shared" ref="G556:G587" si="72">+C556-(C$7+F556*C$8)</f>
        <v>-7.1582423988729715E-3</v>
      </c>
      <c r="H556" s="34"/>
      <c r="K556" s="1">
        <f t="shared" si="71"/>
        <v>-7.1582423988729715E-3</v>
      </c>
      <c r="O556" s="1">
        <f t="shared" ca="1" si="69"/>
        <v>-7.6633672707764958E-3</v>
      </c>
      <c r="Q556" s="88">
        <f t="shared" si="70"/>
        <v>38810.523800000003</v>
      </c>
      <c r="W556" s="2"/>
    </row>
    <row r="557" spans="1:23">
      <c r="A557" s="29" t="s">
        <v>221</v>
      </c>
      <c r="B557" s="30" t="s">
        <v>168</v>
      </c>
      <c r="C557" s="31">
        <v>53829.082399999999</v>
      </c>
      <c r="D557" s="32"/>
      <c r="E557" s="33">
        <f t="shared" si="67"/>
        <v>69384.440729268201</v>
      </c>
      <c r="F557" s="1">
        <f t="shared" si="68"/>
        <v>69384.5</v>
      </c>
      <c r="G557" s="1">
        <f t="shared" si="72"/>
        <v>-6.9180579521344043E-3</v>
      </c>
      <c r="H557" s="34"/>
      <c r="K557" s="1">
        <f t="shared" si="71"/>
        <v>-6.9180579521344043E-3</v>
      </c>
      <c r="O557" s="1">
        <f t="shared" ca="1" si="69"/>
        <v>-7.6634306536791739E-3</v>
      </c>
      <c r="Q557" s="88">
        <f t="shared" si="70"/>
        <v>38810.582399999999</v>
      </c>
      <c r="W557" s="2"/>
    </row>
    <row r="558" spans="1:23">
      <c r="A558" s="29" t="s">
        <v>221</v>
      </c>
      <c r="B558" s="30" t="s">
        <v>170</v>
      </c>
      <c r="C558" s="31">
        <v>53829.140700000004</v>
      </c>
      <c r="D558" s="32"/>
      <c r="E558" s="33">
        <f t="shared" si="67"/>
        <v>69384.940216796182</v>
      </c>
      <c r="F558" s="1">
        <f t="shared" si="68"/>
        <v>69385</v>
      </c>
      <c r="G558" s="1">
        <f t="shared" si="72"/>
        <v>-6.9778734978171997E-3</v>
      </c>
      <c r="H558" s="34"/>
      <c r="K558" s="1">
        <f t="shared" si="71"/>
        <v>-6.9778734978171997E-3</v>
      </c>
      <c r="O558" s="1">
        <f t="shared" ca="1" si="69"/>
        <v>-7.663494036581852E-3</v>
      </c>
      <c r="Q558" s="88">
        <f t="shared" si="70"/>
        <v>38810.640700000004</v>
      </c>
      <c r="W558" s="2"/>
    </row>
    <row r="559" spans="1:23">
      <c r="A559" s="38" t="s">
        <v>220</v>
      </c>
      <c r="B559" s="37" t="s">
        <v>170</v>
      </c>
      <c r="C559" s="38">
        <v>53861.588600000003</v>
      </c>
      <c r="D559" s="38">
        <v>1E-4</v>
      </c>
      <c r="E559" s="1">
        <f t="shared" si="67"/>
        <v>69662.938867873119</v>
      </c>
      <c r="F559" s="1">
        <f t="shared" si="68"/>
        <v>69663</v>
      </c>
      <c r="G559" s="1">
        <f t="shared" si="72"/>
        <v>-7.1353192979586311E-3</v>
      </c>
      <c r="H559" s="34"/>
      <c r="K559" s="1">
        <f t="shared" si="71"/>
        <v>-7.1353192979586311E-3</v>
      </c>
      <c r="O559" s="1">
        <f t="shared" ca="1" si="69"/>
        <v>-7.6987349304708796E-3</v>
      </c>
      <c r="Q559" s="88">
        <f t="shared" si="70"/>
        <v>38843.088600000003</v>
      </c>
      <c r="W559" s="2"/>
    </row>
    <row r="560" spans="1:23">
      <c r="A560" s="29" t="s">
        <v>222</v>
      </c>
      <c r="B560" s="30" t="s">
        <v>170</v>
      </c>
      <c r="C560" s="31">
        <v>54105.182200000003</v>
      </c>
      <c r="D560" s="32"/>
      <c r="E560" s="33">
        <f t="shared" si="67"/>
        <v>71749.936553731983</v>
      </c>
      <c r="F560" s="1">
        <f t="shared" si="68"/>
        <v>71750</v>
      </c>
      <c r="G560" s="1">
        <f t="shared" si="72"/>
        <v>-7.4054249926120974E-3</v>
      </c>
      <c r="H560" s="34"/>
      <c r="K560" s="1">
        <f t="shared" si="71"/>
        <v>-7.4054249926120974E-3</v>
      </c>
      <c r="O560" s="1">
        <f t="shared" ca="1" si="69"/>
        <v>-7.9632951662493047E-3</v>
      </c>
      <c r="Q560" s="88">
        <f t="shared" si="70"/>
        <v>39086.682200000003</v>
      </c>
      <c r="W560" s="2"/>
    </row>
    <row r="561" spans="1:23">
      <c r="A561" s="29" t="s">
        <v>222</v>
      </c>
      <c r="B561" s="30" t="s">
        <v>170</v>
      </c>
      <c r="C561" s="31">
        <v>54108.216899999999</v>
      </c>
      <c r="D561" s="32"/>
      <c r="E561" s="33">
        <f t="shared" si="67"/>
        <v>71775.936464555867</v>
      </c>
      <c r="F561" s="1">
        <f t="shared" si="68"/>
        <v>71776</v>
      </c>
      <c r="G561" s="1">
        <f t="shared" si="72"/>
        <v>-7.4158335992251523E-3</v>
      </c>
      <c r="H561" s="34"/>
      <c r="K561" s="1">
        <f t="shared" si="71"/>
        <v>-7.4158335992251523E-3</v>
      </c>
      <c r="O561" s="1">
        <f t="shared" ca="1" si="69"/>
        <v>-7.9665910771885666E-3</v>
      </c>
      <c r="Q561" s="88">
        <f t="shared" si="70"/>
        <v>39089.716899999999</v>
      </c>
    </row>
    <row r="562" spans="1:23">
      <c r="A562" s="29" t="s">
        <v>222</v>
      </c>
      <c r="B562" s="30" t="s">
        <v>170</v>
      </c>
      <c r="C562" s="31">
        <v>54108.216899999999</v>
      </c>
      <c r="D562" s="32"/>
      <c r="E562" s="33">
        <f t="shared" si="67"/>
        <v>71775.936464555867</v>
      </c>
      <c r="F562" s="1">
        <f t="shared" si="68"/>
        <v>71776</v>
      </c>
      <c r="G562" s="1">
        <f t="shared" si="72"/>
        <v>-7.4158335992251523E-3</v>
      </c>
      <c r="H562" s="34"/>
      <c r="K562" s="1">
        <f t="shared" si="71"/>
        <v>-7.4158335992251523E-3</v>
      </c>
      <c r="O562" s="1">
        <f t="shared" ca="1" si="69"/>
        <v>-7.9665910771885666E-3</v>
      </c>
      <c r="Q562" s="88">
        <f t="shared" si="70"/>
        <v>39089.716899999999</v>
      </c>
    </row>
    <row r="563" spans="1:23">
      <c r="A563" s="29" t="s">
        <v>222</v>
      </c>
      <c r="B563" s="30" t="s">
        <v>168</v>
      </c>
      <c r="C563" s="31">
        <v>54108.274599999997</v>
      </c>
      <c r="D563" s="32"/>
      <c r="E563" s="33">
        <f t="shared" si="67"/>
        <v>71776.430811560349</v>
      </c>
      <c r="F563" s="1">
        <f t="shared" si="68"/>
        <v>71776.5</v>
      </c>
      <c r="G563" s="1">
        <f t="shared" si="72"/>
        <v>-8.0756491515785456E-3</v>
      </c>
      <c r="H563" s="34"/>
      <c r="K563" s="1">
        <f t="shared" si="71"/>
        <v>-8.0756491515785456E-3</v>
      </c>
      <c r="O563" s="1">
        <f t="shared" ca="1" si="69"/>
        <v>-7.9666544600912447E-3</v>
      </c>
      <c r="Q563" s="88">
        <f t="shared" si="70"/>
        <v>39089.774599999997</v>
      </c>
    </row>
    <row r="564" spans="1:23">
      <c r="A564" s="29" t="s">
        <v>222</v>
      </c>
      <c r="B564" s="30" t="s">
        <v>168</v>
      </c>
      <c r="C564" s="31">
        <v>54108.275199999996</v>
      </c>
      <c r="D564" s="32"/>
      <c r="E564" s="33">
        <f t="shared" si="67"/>
        <v>71776.43595208379</v>
      </c>
      <c r="F564" s="1">
        <f t="shared" si="68"/>
        <v>71776.5</v>
      </c>
      <c r="G564" s="1">
        <f t="shared" si="72"/>
        <v>-7.4756491521839052E-3</v>
      </c>
      <c r="H564" s="34"/>
      <c r="K564" s="1">
        <f t="shared" si="71"/>
        <v>-7.4756491521839052E-3</v>
      </c>
      <c r="O564" s="1">
        <f t="shared" ca="1" si="69"/>
        <v>-7.9666544600912447E-3</v>
      </c>
      <c r="Q564" s="88">
        <f t="shared" si="70"/>
        <v>39089.775199999996</v>
      </c>
    </row>
    <row r="565" spans="1:23">
      <c r="A565" s="29" t="s">
        <v>222</v>
      </c>
      <c r="B565" s="30" t="s">
        <v>170</v>
      </c>
      <c r="C565" s="31">
        <v>54108.333700000003</v>
      </c>
      <c r="D565" s="32"/>
      <c r="E565" s="33">
        <f t="shared" si="67"/>
        <v>71776.937153119594</v>
      </c>
      <c r="F565" s="1">
        <f t="shared" si="68"/>
        <v>71777</v>
      </c>
      <c r="G565" s="1">
        <f t="shared" si="72"/>
        <v>-7.3354646956431679E-3</v>
      </c>
      <c r="H565" s="34"/>
      <c r="K565" s="1">
        <f t="shared" si="71"/>
        <v>-7.3354646956431679E-3</v>
      </c>
      <c r="O565" s="1">
        <f t="shared" ca="1" si="69"/>
        <v>-7.9667178429939228E-3</v>
      </c>
      <c r="Q565" s="88">
        <f t="shared" si="70"/>
        <v>39089.833700000003</v>
      </c>
    </row>
    <row r="566" spans="1:23">
      <c r="A566" s="29" t="s">
        <v>222</v>
      </c>
      <c r="B566" s="30" t="s">
        <v>170</v>
      </c>
      <c r="C566" s="31">
        <v>54108.3338</v>
      </c>
      <c r="D566" s="32"/>
      <c r="E566" s="33">
        <f t="shared" si="67"/>
        <v>71776.938009873484</v>
      </c>
      <c r="F566" s="1">
        <f t="shared" si="68"/>
        <v>71777</v>
      </c>
      <c r="G566" s="1">
        <f t="shared" si="72"/>
        <v>-7.2354646981693804E-3</v>
      </c>
      <c r="H566" s="34"/>
      <c r="K566" s="1">
        <f t="shared" si="71"/>
        <v>-7.2354646981693804E-3</v>
      </c>
      <c r="O566" s="1">
        <f t="shared" ca="1" si="69"/>
        <v>-7.9667178429939228E-3</v>
      </c>
      <c r="Q566" s="88">
        <f t="shared" si="70"/>
        <v>39089.8338</v>
      </c>
    </row>
    <row r="567" spans="1:23">
      <c r="A567" s="29" t="s">
        <v>222</v>
      </c>
      <c r="B567" s="30" t="s">
        <v>170</v>
      </c>
      <c r="C567" s="31">
        <v>54143.2327</v>
      </c>
      <c r="D567" s="32"/>
      <c r="E567" s="33">
        <f t="shared" si="67"/>
        <v>72075.935699217618</v>
      </c>
      <c r="F567" s="1">
        <f t="shared" si="68"/>
        <v>72076</v>
      </c>
      <c r="G567" s="1">
        <f t="shared" si="72"/>
        <v>-7.5051636013085954E-3</v>
      </c>
      <c r="H567" s="34"/>
      <c r="K567" s="1">
        <f t="shared" si="71"/>
        <v>-7.5051636013085954E-3</v>
      </c>
      <c r="O567" s="1">
        <f t="shared" ca="1" si="69"/>
        <v>-8.0046208187954312E-3</v>
      </c>
      <c r="Q567" s="88">
        <f t="shared" si="70"/>
        <v>39124.7327</v>
      </c>
      <c r="W567" s="2"/>
    </row>
    <row r="568" spans="1:23">
      <c r="A568" s="29" t="s">
        <v>222</v>
      </c>
      <c r="B568" s="30" t="s">
        <v>168</v>
      </c>
      <c r="C568" s="31">
        <v>54143.290999999997</v>
      </c>
      <c r="D568" s="32"/>
      <c r="E568" s="33">
        <f t="shared" si="67"/>
        <v>72076.435186745526</v>
      </c>
      <c r="F568" s="1">
        <f t="shared" si="68"/>
        <v>72076.5</v>
      </c>
      <c r="G568" s="1">
        <f t="shared" si="72"/>
        <v>-7.5649791542673483E-3</v>
      </c>
      <c r="H568" s="34"/>
      <c r="K568" s="1">
        <f t="shared" si="71"/>
        <v>-7.5649791542673483E-3</v>
      </c>
      <c r="O568" s="1">
        <f t="shared" ca="1" si="69"/>
        <v>-8.0046842016981094E-3</v>
      </c>
      <c r="Q568" s="88">
        <f t="shared" si="70"/>
        <v>39124.790999999997</v>
      </c>
      <c r="W568" s="2"/>
    </row>
    <row r="569" spans="1:23">
      <c r="A569" s="29" t="s">
        <v>222</v>
      </c>
      <c r="B569" s="30" t="s">
        <v>170</v>
      </c>
      <c r="C569" s="31">
        <v>54143.349499999997</v>
      </c>
      <c r="D569" s="32"/>
      <c r="E569" s="33">
        <f t="shared" si="67"/>
        <v>72076.936387781272</v>
      </c>
      <c r="F569" s="1">
        <f t="shared" si="68"/>
        <v>72077</v>
      </c>
      <c r="G569" s="1">
        <f t="shared" si="72"/>
        <v>-7.4247947050025687E-3</v>
      </c>
      <c r="H569" s="34"/>
      <c r="K569" s="1">
        <f t="shared" si="71"/>
        <v>-7.4247947050025687E-3</v>
      </c>
      <c r="O569" s="1">
        <f t="shared" ca="1" si="69"/>
        <v>-8.0047475846007875E-3</v>
      </c>
      <c r="Q569" s="88">
        <f t="shared" si="70"/>
        <v>39124.849499999997</v>
      </c>
      <c r="W569" s="2"/>
    </row>
    <row r="570" spans="1:23">
      <c r="A570" s="29" t="s">
        <v>222</v>
      </c>
      <c r="B570" s="30" t="s">
        <v>170</v>
      </c>
      <c r="C570" s="31">
        <v>54204.976499999997</v>
      </c>
      <c r="D570" s="32"/>
      <c r="E570" s="33">
        <f t="shared" si="67"/>
        <v>72604.92811821436</v>
      </c>
      <c r="F570" s="1">
        <f t="shared" si="68"/>
        <v>72605</v>
      </c>
      <c r="G570" s="1">
        <f t="shared" si="72"/>
        <v>-8.3900155004812405E-3</v>
      </c>
      <c r="H570" s="34"/>
      <c r="K570" s="1">
        <f t="shared" si="71"/>
        <v>-8.3900155004812405E-3</v>
      </c>
      <c r="O570" s="1">
        <f t="shared" ca="1" si="69"/>
        <v>-8.0716799298288702E-3</v>
      </c>
      <c r="Q570" s="88">
        <f t="shared" si="70"/>
        <v>39186.476499999997</v>
      </c>
      <c r="W570" s="2"/>
    </row>
    <row r="571" spans="1:23">
      <c r="A571" s="29" t="s">
        <v>222</v>
      </c>
      <c r="B571" s="30" t="s">
        <v>168</v>
      </c>
      <c r="C571" s="31">
        <v>54205.037199999999</v>
      </c>
      <c r="D571" s="32"/>
      <c r="E571" s="33">
        <f t="shared" si="67"/>
        <v>72605.44816783609</v>
      </c>
      <c r="F571" s="1">
        <f t="shared" si="68"/>
        <v>72605.5</v>
      </c>
      <c r="G571" s="1">
        <f t="shared" si="72"/>
        <v>-6.0498310485854745E-3</v>
      </c>
      <c r="H571" s="34"/>
      <c r="K571" s="1">
        <f t="shared" si="71"/>
        <v>-6.0498310485854745E-3</v>
      </c>
      <c r="O571" s="1">
        <f t="shared" ca="1" si="69"/>
        <v>-8.0717433127315483E-3</v>
      </c>
      <c r="Q571" s="88">
        <f t="shared" si="70"/>
        <v>39186.537199999999</v>
      </c>
      <c r="W571" s="2"/>
    </row>
    <row r="572" spans="1:23">
      <c r="A572" s="29" t="s">
        <v>222</v>
      </c>
      <c r="B572" s="30" t="s">
        <v>170</v>
      </c>
      <c r="C572" s="31">
        <v>54205.094499999999</v>
      </c>
      <c r="D572" s="32"/>
      <c r="E572" s="33">
        <f t="shared" si="67"/>
        <v>72605.939087824954</v>
      </c>
      <c r="F572" s="1">
        <f t="shared" si="68"/>
        <v>72606</v>
      </c>
      <c r="G572" s="1">
        <f t="shared" si="72"/>
        <v>-7.1096465981099755E-3</v>
      </c>
      <c r="H572" s="34"/>
      <c r="K572" s="1">
        <f t="shared" si="71"/>
        <v>-7.1096465981099755E-3</v>
      </c>
      <c r="O572" s="1">
        <f t="shared" ca="1" si="69"/>
        <v>-8.0718066956342264E-3</v>
      </c>
      <c r="Q572" s="88">
        <f t="shared" si="70"/>
        <v>39186.594499999999</v>
      </c>
      <c r="W572" s="2"/>
    </row>
    <row r="573" spans="1:23">
      <c r="A573" s="40" t="s">
        <v>223</v>
      </c>
      <c r="B573" s="48" t="s">
        <v>170</v>
      </c>
      <c r="C573" s="40">
        <v>54213.49755</v>
      </c>
      <c r="D573" s="40">
        <v>1E-4</v>
      </c>
      <c r="E573" s="1">
        <f t="shared" si="67"/>
        <v>72677.932547029792</v>
      </c>
      <c r="F573" s="1">
        <f t="shared" si="68"/>
        <v>72678</v>
      </c>
      <c r="G573" s="1">
        <f t="shared" si="72"/>
        <v>-7.8730858003837056E-3</v>
      </c>
      <c r="H573" s="34"/>
      <c r="K573" s="1">
        <f t="shared" si="71"/>
        <v>-7.8730858003837056E-3</v>
      </c>
      <c r="O573" s="1">
        <f t="shared" ca="1" si="69"/>
        <v>-8.080933833619873E-3</v>
      </c>
      <c r="Q573" s="88">
        <f t="shared" si="70"/>
        <v>39194.99755</v>
      </c>
      <c r="W573" s="2"/>
    </row>
    <row r="574" spans="1:23">
      <c r="A574" s="40" t="s">
        <v>223</v>
      </c>
      <c r="B574" s="48" t="s">
        <v>170</v>
      </c>
      <c r="C574" s="40">
        <v>54216.415739999997</v>
      </c>
      <c r="D574" s="40">
        <v>1E-4</v>
      </c>
      <c r="E574" s="1">
        <f t="shared" si="67"/>
        <v>72702.934253876316</v>
      </c>
      <c r="F574" s="1">
        <f t="shared" si="68"/>
        <v>72703</v>
      </c>
      <c r="G574" s="1">
        <f t="shared" si="72"/>
        <v>-7.6738633069908246E-3</v>
      </c>
      <c r="H574" s="34"/>
      <c r="K574" s="1">
        <f t="shared" si="71"/>
        <v>-7.6738633069908246E-3</v>
      </c>
      <c r="O574" s="1">
        <f t="shared" ca="1" si="69"/>
        <v>-8.0841029787537787E-3</v>
      </c>
      <c r="Q574" s="88">
        <f t="shared" si="70"/>
        <v>39197.915739999997</v>
      </c>
      <c r="W574" s="2"/>
    </row>
    <row r="575" spans="1:23">
      <c r="A575" s="40" t="s">
        <v>223</v>
      </c>
      <c r="B575" s="48" t="s">
        <v>168</v>
      </c>
      <c r="C575" s="40">
        <v>54237.366929999997</v>
      </c>
      <c r="D575" s="40">
        <v>1E-4</v>
      </c>
      <c r="E575" s="1">
        <f t="shared" si="67"/>
        <v>72882.434392820796</v>
      </c>
      <c r="F575" s="1">
        <f t="shared" si="68"/>
        <v>72882.5</v>
      </c>
      <c r="G575" s="1">
        <f t="shared" si="72"/>
        <v>-7.6576457577175461E-3</v>
      </c>
      <c r="H575" s="34"/>
      <c r="K575" s="1">
        <f t="shared" si="71"/>
        <v>-7.6576457577175461E-3</v>
      </c>
      <c r="O575" s="1">
        <f t="shared" ca="1" si="69"/>
        <v>-8.1068574408152197E-3</v>
      </c>
      <c r="Q575" s="88">
        <f t="shared" si="70"/>
        <v>39218.866929999997</v>
      </c>
    </row>
    <row r="576" spans="1:23">
      <c r="A576" s="40" t="s">
        <v>223</v>
      </c>
      <c r="B576" s="48" t="s">
        <v>170</v>
      </c>
      <c r="C576" s="40">
        <v>54239.409729999999</v>
      </c>
      <c r="D576" s="40">
        <v>2.0000000000000001E-4</v>
      </c>
      <c r="E576" s="1">
        <f t="shared" si="67"/>
        <v>72899.936161638529</v>
      </c>
      <c r="F576" s="1">
        <f t="shared" si="68"/>
        <v>72900</v>
      </c>
      <c r="G576" s="1">
        <f t="shared" si="72"/>
        <v>-7.4511900020297617E-3</v>
      </c>
      <c r="H576" s="34"/>
      <c r="K576" s="1">
        <f t="shared" si="71"/>
        <v>-7.4511900020297617E-3</v>
      </c>
      <c r="O576" s="1">
        <f t="shared" ca="1" si="69"/>
        <v>-8.1090758424089537E-3</v>
      </c>
      <c r="Q576" s="88">
        <f t="shared" si="70"/>
        <v>39220.909729999999</v>
      </c>
    </row>
    <row r="577" spans="1:23">
      <c r="A577" s="45" t="s">
        <v>224</v>
      </c>
      <c r="B577" s="42" t="s">
        <v>170</v>
      </c>
      <c r="C577" s="36">
        <v>54498.876900000003</v>
      </c>
      <c r="D577" s="36">
        <v>1E-4</v>
      </c>
      <c r="E577" s="1">
        <f t="shared" si="67"/>
        <v>75122.931278695614</v>
      </c>
      <c r="F577" s="1">
        <f t="shared" si="68"/>
        <v>75123</v>
      </c>
      <c r="G577" s="1">
        <f t="shared" si="72"/>
        <v>-8.021125293453224E-3</v>
      </c>
      <c r="H577" s="34"/>
      <c r="K577" s="1">
        <f t="shared" si="71"/>
        <v>-8.021125293453224E-3</v>
      </c>
      <c r="O577" s="1">
        <f t="shared" ca="1" si="69"/>
        <v>-8.3908762277158239E-3</v>
      </c>
      <c r="Q577" s="88">
        <f t="shared" si="70"/>
        <v>39480.376900000003</v>
      </c>
    </row>
    <row r="578" spans="1:23">
      <c r="A578" s="45" t="s">
        <v>224</v>
      </c>
      <c r="B578" s="42" t="s">
        <v>168</v>
      </c>
      <c r="C578" s="36">
        <v>54498.935299999997</v>
      </c>
      <c r="D578" s="36">
        <v>1E-4</v>
      </c>
      <c r="E578" s="1">
        <f t="shared" si="67"/>
        <v>75123.431622977412</v>
      </c>
      <c r="F578" s="1">
        <f t="shared" si="68"/>
        <v>75123.5</v>
      </c>
      <c r="G578" s="1">
        <f t="shared" si="72"/>
        <v>-7.9809408489381894E-3</v>
      </c>
      <c r="H578" s="34"/>
      <c r="K578" s="1">
        <f t="shared" si="71"/>
        <v>-7.9809408489381894E-3</v>
      </c>
      <c r="O578" s="1">
        <f t="shared" ca="1" si="69"/>
        <v>-8.390939610618502E-3</v>
      </c>
      <c r="Q578" s="88">
        <f t="shared" si="70"/>
        <v>39480.435299999997</v>
      </c>
      <c r="W578" s="2"/>
    </row>
    <row r="579" spans="1:23">
      <c r="A579" s="29" t="s">
        <v>225</v>
      </c>
      <c r="B579" s="30" t="s">
        <v>170</v>
      </c>
      <c r="C579" s="31">
        <v>54533.1924</v>
      </c>
      <c r="D579" s="32"/>
      <c r="E579" s="33">
        <f t="shared" si="67"/>
        <v>75416.930665744716</v>
      </c>
      <c r="F579" s="1">
        <f t="shared" si="68"/>
        <v>75417</v>
      </c>
      <c r="G579" s="1">
        <f t="shared" si="72"/>
        <v>-8.0926687005558051E-3</v>
      </c>
      <c r="H579" s="34"/>
      <c r="K579" s="1">
        <f t="shared" si="71"/>
        <v>-8.0926687005558051E-3</v>
      </c>
      <c r="O579" s="1">
        <f t="shared" ca="1" si="69"/>
        <v>-8.4281453744905512E-3</v>
      </c>
      <c r="Q579" s="88">
        <f t="shared" si="70"/>
        <v>39514.6924</v>
      </c>
      <c r="W579" s="2"/>
    </row>
    <row r="580" spans="1:23">
      <c r="A580" s="29" t="s">
        <v>225</v>
      </c>
      <c r="B580" s="30" t="s">
        <v>168</v>
      </c>
      <c r="C580" s="31">
        <v>54533.25</v>
      </c>
      <c r="D580" s="32"/>
      <c r="E580" s="33">
        <f t="shared" si="67"/>
        <v>75417.424155995293</v>
      </c>
      <c r="F580" s="1">
        <f t="shared" si="68"/>
        <v>75417.5</v>
      </c>
      <c r="G580" s="1">
        <f t="shared" si="72"/>
        <v>-8.8524842503829859E-3</v>
      </c>
      <c r="H580" s="34"/>
      <c r="K580" s="1">
        <f t="shared" si="71"/>
        <v>-8.8524842503829859E-3</v>
      </c>
      <c r="O580" s="1">
        <f t="shared" ca="1" si="69"/>
        <v>-8.4282087573932293E-3</v>
      </c>
      <c r="Q580" s="88">
        <f t="shared" si="70"/>
        <v>39514.75</v>
      </c>
      <c r="W580" s="2"/>
    </row>
    <row r="581" spans="1:23">
      <c r="A581" s="29" t="s">
        <v>225</v>
      </c>
      <c r="B581" s="30" t="s">
        <v>170</v>
      </c>
      <c r="C581" s="31">
        <v>54533.309099999999</v>
      </c>
      <c r="D581" s="32"/>
      <c r="E581" s="33">
        <f t="shared" si="67"/>
        <v>75417.93049755448</v>
      </c>
      <c r="F581" s="1">
        <f t="shared" si="68"/>
        <v>75418</v>
      </c>
      <c r="G581" s="1">
        <f t="shared" si="72"/>
        <v>-8.1122998017235659E-3</v>
      </c>
      <c r="H581" s="34"/>
      <c r="K581" s="1">
        <f t="shared" si="71"/>
        <v>-8.1122998017235659E-3</v>
      </c>
      <c r="O581" s="1">
        <f t="shared" ca="1" si="69"/>
        <v>-8.4282721402959074E-3</v>
      </c>
      <c r="Q581" s="88">
        <f t="shared" si="70"/>
        <v>39514.809099999999</v>
      </c>
    </row>
    <row r="582" spans="1:23">
      <c r="A582" s="29" t="s">
        <v>225</v>
      </c>
      <c r="B582" s="30" t="s">
        <v>170</v>
      </c>
      <c r="C582" s="31">
        <v>54535.176500000001</v>
      </c>
      <c r="D582" s="32"/>
      <c r="E582" s="33">
        <f t="shared" si="67"/>
        <v>75433.929520018864</v>
      </c>
      <c r="F582" s="1">
        <f t="shared" si="68"/>
        <v>75434</v>
      </c>
      <c r="G582" s="1">
        <f t="shared" si="72"/>
        <v>-8.226397396356333E-3</v>
      </c>
      <c r="H582" s="34"/>
      <c r="K582" s="1">
        <f t="shared" si="71"/>
        <v>-8.226397396356333E-3</v>
      </c>
      <c r="O582" s="1">
        <f t="shared" ca="1" si="69"/>
        <v>-8.430300393181607E-3</v>
      </c>
      <c r="Q582" s="88">
        <f t="shared" si="70"/>
        <v>39516.676500000001</v>
      </c>
    </row>
    <row r="583" spans="1:23">
      <c r="A583" s="29" t="s">
        <v>225</v>
      </c>
      <c r="B583" s="30" t="s">
        <v>168</v>
      </c>
      <c r="C583" s="31">
        <v>54535.234900000003</v>
      </c>
      <c r="D583" s="32"/>
      <c r="E583" s="33">
        <f t="shared" si="67"/>
        <v>75434.429864300721</v>
      </c>
      <c r="F583" s="1">
        <f t="shared" si="68"/>
        <v>75434.5</v>
      </c>
      <c r="G583" s="1">
        <f t="shared" si="72"/>
        <v>-8.1862129445653409E-3</v>
      </c>
      <c r="H583" s="34"/>
      <c r="K583" s="1">
        <f t="shared" si="71"/>
        <v>-8.1862129445653409E-3</v>
      </c>
      <c r="O583" s="1">
        <f t="shared" ca="1" si="69"/>
        <v>-8.4303637760842851E-3</v>
      </c>
      <c r="Q583" s="88">
        <f t="shared" si="70"/>
        <v>39516.734900000003</v>
      </c>
    </row>
    <row r="584" spans="1:23">
      <c r="A584" s="29" t="s">
        <v>225</v>
      </c>
      <c r="B584" s="30" t="s">
        <v>170</v>
      </c>
      <c r="C584" s="31">
        <v>54536.110399999998</v>
      </c>
      <c r="D584" s="32"/>
      <c r="E584" s="33">
        <f t="shared" si="67"/>
        <v>75441.930744758822</v>
      </c>
      <c r="F584" s="1">
        <f t="shared" si="68"/>
        <v>75442</v>
      </c>
      <c r="G584" s="1">
        <f t="shared" si="72"/>
        <v>-8.0834462060010992E-3</v>
      </c>
      <c r="H584" s="34"/>
      <c r="K584" s="1">
        <f t="shared" si="71"/>
        <v>-8.0834462060010992E-3</v>
      </c>
      <c r="O584" s="1">
        <f t="shared" ca="1" si="69"/>
        <v>-8.4313145196244568E-3</v>
      </c>
      <c r="Q584" s="88">
        <f t="shared" si="70"/>
        <v>39517.610399999998</v>
      </c>
      <c r="W584" s="2"/>
    </row>
    <row r="585" spans="1:23">
      <c r="A585" s="29" t="s">
        <v>225</v>
      </c>
      <c r="B585" s="30" t="s">
        <v>168</v>
      </c>
      <c r="C585" s="31">
        <v>54536.1685</v>
      </c>
      <c r="D585" s="32"/>
      <c r="E585" s="33">
        <f t="shared" si="67"/>
        <v>75442.428518778965</v>
      </c>
      <c r="F585" s="1">
        <f t="shared" si="68"/>
        <v>75442.5</v>
      </c>
      <c r="G585" s="1">
        <f t="shared" si="72"/>
        <v>-8.3432617539074272E-3</v>
      </c>
      <c r="H585" s="34"/>
      <c r="K585" s="1">
        <f t="shared" si="71"/>
        <v>-8.3432617539074272E-3</v>
      </c>
      <c r="O585" s="1">
        <f t="shared" ca="1" si="69"/>
        <v>-8.4313779025271349E-3</v>
      </c>
      <c r="Q585" s="88">
        <f t="shared" si="70"/>
        <v>39517.6685</v>
      </c>
      <c r="W585" s="2"/>
    </row>
    <row r="586" spans="1:23">
      <c r="A586" s="29" t="s">
        <v>225</v>
      </c>
      <c r="B586" s="30" t="s">
        <v>170</v>
      </c>
      <c r="C586" s="31">
        <v>54536.227099999996</v>
      </c>
      <c r="D586" s="32"/>
      <c r="E586" s="33">
        <f t="shared" si="67"/>
        <v>75442.930576568586</v>
      </c>
      <c r="F586" s="1">
        <f t="shared" si="68"/>
        <v>75443</v>
      </c>
      <c r="G586" s="1">
        <f t="shared" si="72"/>
        <v>-8.10307730716886E-3</v>
      </c>
      <c r="H586" s="34"/>
      <c r="K586" s="1">
        <f t="shared" si="71"/>
        <v>-8.10307730716886E-3</v>
      </c>
      <c r="O586" s="1">
        <f t="shared" ca="1" si="69"/>
        <v>-8.4314412854298131E-3</v>
      </c>
      <c r="Q586" s="88">
        <f t="shared" si="70"/>
        <v>39517.727099999996</v>
      </c>
      <c r="W586" s="2"/>
    </row>
    <row r="587" spans="1:23">
      <c r="A587" s="49" t="s">
        <v>226</v>
      </c>
      <c r="B587" s="37"/>
      <c r="C587" s="36">
        <v>54554.902199999997</v>
      </c>
      <c r="D587" s="38">
        <v>5.0000000000000001E-4</v>
      </c>
      <c r="E587" s="1">
        <f t="shared" si="67"/>
        <v>75602.930225505115</v>
      </c>
      <c r="F587" s="1">
        <f t="shared" si="68"/>
        <v>75603</v>
      </c>
      <c r="G587" s="1">
        <f t="shared" si="72"/>
        <v>-8.1440533031127416E-3</v>
      </c>
      <c r="H587" s="34"/>
      <c r="K587" s="1">
        <f t="shared" si="71"/>
        <v>-8.1440533031127416E-3</v>
      </c>
      <c r="O587" s="1">
        <f t="shared" ca="1" si="69"/>
        <v>-8.4517238142868076E-3</v>
      </c>
      <c r="Q587" s="88">
        <f t="shared" si="70"/>
        <v>39536.402199999997</v>
      </c>
      <c r="W587" s="2"/>
    </row>
    <row r="588" spans="1:23">
      <c r="A588" s="95" t="s">
        <v>95</v>
      </c>
      <c r="C588" s="96">
        <v>54647.226697129998</v>
      </c>
      <c r="D588" s="96">
        <v>1.0000000000000001E-5</v>
      </c>
      <c r="E588" s="33">
        <f t="shared" si="67"/>
        <v>76393.92396203347</v>
      </c>
      <c r="F588" s="1">
        <f t="shared" si="68"/>
        <v>76394</v>
      </c>
      <c r="G588" s="1">
        <f t="shared" ref="G588:G619" si="73">+C588-(C$7+F588*C$8)</f>
        <v>-8.8751233997754753E-3</v>
      </c>
      <c r="H588" s="34"/>
      <c r="L588" s="1">
        <f>+G588</f>
        <v>-8.8751233997754753E-3</v>
      </c>
      <c r="O588" s="1">
        <f t="shared" ca="1" si="69"/>
        <v>-8.5519955663235746E-3</v>
      </c>
      <c r="Q588" s="88">
        <f t="shared" si="70"/>
        <v>39628.726697129998</v>
      </c>
    </row>
    <row r="589" spans="1:23">
      <c r="A589" s="45" t="s">
        <v>227</v>
      </c>
      <c r="B589" s="42" t="s">
        <v>168</v>
      </c>
      <c r="C589" s="36">
        <v>54828.667710000002</v>
      </c>
      <c r="D589" s="36">
        <v>1E-4</v>
      </c>
      <c r="E589" s="1">
        <f t="shared" si="67"/>
        <v>77948.426929186913</v>
      </c>
      <c r="F589" s="1">
        <f t="shared" si="68"/>
        <v>77948.5</v>
      </c>
      <c r="G589" s="1">
        <f t="shared" si="73"/>
        <v>-8.5287983456510119E-3</v>
      </c>
      <c r="H589" s="34"/>
      <c r="K589" s="1">
        <f t="shared" ref="K589:K600" si="74">+G589</f>
        <v>-8.5287983456510119E-3</v>
      </c>
      <c r="O589" s="1">
        <f t="shared" ca="1" si="69"/>
        <v>-8.7490530107498139E-3</v>
      </c>
      <c r="Q589" s="88">
        <f t="shared" si="70"/>
        <v>39810.167710000002</v>
      </c>
    </row>
    <row r="590" spans="1:23">
      <c r="A590" s="45" t="s">
        <v>227</v>
      </c>
      <c r="B590" s="42" t="s">
        <v>168</v>
      </c>
      <c r="C590" s="36">
        <v>54831.702570000001</v>
      </c>
      <c r="D590" s="36">
        <v>1E-4</v>
      </c>
      <c r="E590" s="1">
        <f t="shared" si="67"/>
        <v>77974.428210817074</v>
      </c>
      <c r="F590" s="1">
        <f t="shared" si="68"/>
        <v>77974.5</v>
      </c>
      <c r="G590" s="1">
        <f t="shared" si="73"/>
        <v>-8.3792069490300491E-3</v>
      </c>
      <c r="H590" s="34"/>
      <c r="K590" s="1">
        <f t="shared" si="74"/>
        <v>-8.3792069490300491E-3</v>
      </c>
      <c r="O590" s="1">
        <f t="shared" ca="1" si="69"/>
        <v>-8.7523489216890741E-3</v>
      </c>
      <c r="Q590" s="88">
        <f t="shared" si="70"/>
        <v>39813.202570000001</v>
      </c>
    </row>
    <row r="591" spans="1:23">
      <c r="A591" s="29" t="s">
        <v>225</v>
      </c>
      <c r="B591" s="30" t="s">
        <v>170</v>
      </c>
      <c r="C591" s="31">
        <v>54835.2624</v>
      </c>
      <c r="D591" s="32"/>
      <c r="E591" s="33">
        <f t="shared" si="67"/>
        <v>78004.92719343421</v>
      </c>
      <c r="F591" s="1">
        <f t="shared" si="68"/>
        <v>78005</v>
      </c>
      <c r="G591" s="1">
        <f t="shared" si="73"/>
        <v>-8.4979555031168275E-3</v>
      </c>
      <c r="H591" s="34"/>
      <c r="K591" s="1">
        <f t="shared" si="74"/>
        <v>-8.4979555031168275E-3</v>
      </c>
      <c r="O591" s="1">
        <f t="shared" ca="1" si="69"/>
        <v>-8.756215278752439E-3</v>
      </c>
      <c r="Q591" s="88">
        <f t="shared" si="70"/>
        <v>39816.7624</v>
      </c>
    </row>
    <row r="592" spans="1:23">
      <c r="A592" s="29" t="s">
        <v>228</v>
      </c>
      <c r="B592" s="30" t="s">
        <v>170</v>
      </c>
      <c r="C592" s="31">
        <v>54835.2624</v>
      </c>
      <c r="D592" s="32"/>
      <c r="E592" s="33">
        <f t="shared" si="67"/>
        <v>78004.92719343421</v>
      </c>
      <c r="F592" s="1">
        <f t="shared" si="68"/>
        <v>78005</v>
      </c>
      <c r="G592" s="1">
        <f t="shared" si="73"/>
        <v>-8.4979555031168275E-3</v>
      </c>
      <c r="H592" s="34"/>
      <c r="K592" s="1">
        <f t="shared" si="74"/>
        <v>-8.4979555031168275E-3</v>
      </c>
      <c r="O592" s="1">
        <f t="shared" ca="1" si="69"/>
        <v>-8.756215278752439E-3</v>
      </c>
      <c r="Q592" s="88">
        <f t="shared" si="70"/>
        <v>39816.7624</v>
      </c>
    </row>
    <row r="593" spans="1:23">
      <c r="A593" s="29" t="s">
        <v>225</v>
      </c>
      <c r="B593" s="30" t="s">
        <v>168</v>
      </c>
      <c r="C593" s="31">
        <v>54835.320899999999</v>
      </c>
      <c r="D593" s="32"/>
      <c r="E593" s="33">
        <f t="shared" si="67"/>
        <v>78005.428394469956</v>
      </c>
      <c r="F593" s="1">
        <f t="shared" si="68"/>
        <v>78005.5</v>
      </c>
      <c r="G593" s="1">
        <f t="shared" si="73"/>
        <v>-8.3577710538520478E-3</v>
      </c>
      <c r="H593" s="34"/>
      <c r="K593" s="1">
        <f t="shared" si="74"/>
        <v>-8.3577710538520478E-3</v>
      </c>
      <c r="O593" s="1">
        <f t="shared" ca="1" si="69"/>
        <v>-8.7562786616551171E-3</v>
      </c>
      <c r="Q593" s="88">
        <f t="shared" si="70"/>
        <v>39816.820899999999</v>
      </c>
    </row>
    <row r="594" spans="1:23">
      <c r="A594" s="40" t="s">
        <v>229</v>
      </c>
      <c r="B594" s="48" t="s">
        <v>168</v>
      </c>
      <c r="C594" s="40">
        <v>54841.8577</v>
      </c>
      <c r="D594" s="40">
        <v>1E-4</v>
      </c>
      <c r="E594" s="1">
        <f t="shared" si="67"/>
        <v>78061.432683880383</v>
      </c>
      <c r="F594" s="1">
        <f t="shared" si="68"/>
        <v>78061.5</v>
      </c>
      <c r="G594" s="1">
        <f t="shared" si="73"/>
        <v>-7.8571126505266875E-3</v>
      </c>
      <c r="H594" s="34"/>
      <c r="K594" s="1">
        <f t="shared" si="74"/>
        <v>-7.8571126505266875E-3</v>
      </c>
      <c r="O594" s="1">
        <f t="shared" ca="1" si="69"/>
        <v>-8.7633775467550658E-3</v>
      </c>
      <c r="Q594" s="88">
        <f t="shared" si="70"/>
        <v>39823.3577</v>
      </c>
    </row>
    <row r="595" spans="1:23">
      <c r="A595" s="40" t="s">
        <v>229</v>
      </c>
      <c r="B595" s="48" t="s">
        <v>170</v>
      </c>
      <c r="C595" s="40">
        <v>54841.9159</v>
      </c>
      <c r="D595" s="40">
        <v>1E-4</v>
      </c>
      <c r="E595" s="1">
        <f t="shared" si="67"/>
        <v>78061.931314654401</v>
      </c>
      <c r="F595" s="1">
        <f t="shared" si="68"/>
        <v>78062</v>
      </c>
      <c r="G595" s="1">
        <f t="shared" si="73"/>
        <v>-8.016928200959228E-3</v>
      </c>
      <c r="H595" s="34"/>
      <c r="K595" s="1">
        <f t="shared" si="74"/>
        <v>-8.016928200959228E-3</v>
      </c>
      <c r="O595" s="1">
        <f t="shared" ca="1" si="69"/>
        <v>-8.763440929657744E-3</v>
      </c>
      <c r="Q595" s="88">
        <f t="shared" si="70"/>
        <v>39823.4159</v>
      </c>
      <c r="W595" s="2"/>
    </row>
    <row r="596" spans="1:23">
      <c r="A596" s="40" t="s">
        <v>229</v>
      </c>
      <c r="B596" s="48" t="s">
        <v>168</v>
      </c>
      <c r="C596" s="40">
        <v>54841.974300000002</v>
      </c>
      <c r="D596" s="40">
        <v>1E-4</v>
      </c>
      <c r="E596" s="1">
        <f t="shared" si="67"/>
        <v>78062.431658936257</v>
      </c>
      <c r="F596" s="1">
        <f t="shared" si="68"/>
        <v>78062.5</v>
      </c>
      <c r="G596" s="1">
        <f t="shared" si="73"/>
        <v>-7.9767437491682358E-3</v>
      </c>
      <c r="H596" s="34"/>
      <c r="K596" s="1">
        <f t="shared" si="74"/>
        <v>-7.9767437491682358E-3</v>
      </c>
      <c r="O596" s="1">
        <f t="shared" ca="1" si="69"/>
        <v>-8.7635043125604221E-3</v>
      </c>
      <c r="Q596" s="88">
        <f t="shared" si="70"/>
        <v>39823.474300000002</v>
      </c>
      <c r="W596" s="2"/>
    </row>
    <row r="597" spans="1:23">
      <c r="A597" s="29" t="s">
        <v>228</v>
      </c>
      <c r="B597" s="30" t="s">
        <v>168</v>
      </c>
      <c r="C597" s="31">
        <v>54856.214</v>
      </c>
      <c r="D597" s="32"/>
      <c r="E597" s="33">
        <f t="shared" ref="E597:E660" si="75">+(C597-C$7)/C$8</f>
        <v>78184.430845069728</v>
      </c>
      <c r="F597" s="1">
        <f t="shared" ref="F597:F660" si="76">ROUND(2*E597,0)/2</f>
        <v>78184.5</v>
      </c>
      <c r="G597" s="1">
        <f t="shared" si="73"/>
        <v>-8.0717379532870837E-3</v>
      </c>
      <c r="H597" s="34"/>
      <c r="K597" s="1">
        <f t="shared" si="74"/>
        <v>-8.0717379532870837E-3</v>
      </c>
      <c r="O597" s="1">
        <f t="shared" ref="O597:O660" ca="1" si="77">+C$11+C$12*F597</f>
        <v>-8.77896974081388E-3</v>
      </c>
      <c r="Q597" s="88">
        <f t="shared" ref="Q597:Q660" si="78">+C597-15018.5</f>
        <v>39837.714</v>
      </c>
      <c r="W597" s="2"/>
    </row>
    <row r="598" spans="1:23">
      <c r="A598" s="29" t="s">
        <v>228</v>
      </c>
      <c r="B598" s="30" t="s">
        <v>170</v>
      </c>
      <c r="C598" s="31">
        <v>54856.2719</v>
      </c>
      <c r="D598" s="32"/>
      <c r="E598" s="33">
        <f t="shared" si="75"/>
        <v>78184.926905582033</v>
      </c>
      <c r="F598" s="1">
        <f t="shared" si="76"/>
        <v>78185</v>
      </c>
      <c r="G598" s="1">
        <f t="shared" si="73"/>
        <v>-8.5315535034169443E-3</v>
      </c>
      <c r="H598" s="34"/>
      <c r="K598" s="1">
        <f t="shared" si="74"/>
        <v>-8.5315535034169443E-3</v>
      </c>
      <c r="O598" s="1">
        <f t="shared" ca="1" si="77"/>
        <v>-8.7790331237165582E-3</v>
      </c>
      <c r="Q598" s="88">
        <f t="shared" si="78"/>
        <v>39837.7719</v>
      </c>
      <c r="W598" s="2"/>
    </row>
    <row r="599" spans="1:23">
      <c r="A599" s="29" t="s">
        <v>228</v>
      </c>
      <c r="B599" s="30" t="s">
        <v>168</v>
      </c>
      <c r="C599" s="31">
        <v>54906.052900000002</v>
      </c>
      <c r="D599" s="32"/>
      <c r="E599" s="33">
        <f t="shared" si="75"/>
        <v>78611.427568159968</v>
      </c>
      <c r="F599" s="1">
        <f t="shared" si="76"/>
        <v>78611.5</v>
      </c>
      <c r="G599" s="1">
        <f t="shared" si="73"/>
        <v>-8.4542176482500508E-3</v>
      </c>
      <c r="H599" s="34"/>
      <c r="K599" s="1">
        <f t="shared" si="74"/>
        <v>-8.4542176482500508E-3</v>
      </c>
      <c r="O599" s="1">
        <f t="shared" ca="1" si="77"/>
        <v>-8.8330987397009855E-3</v>
      </c>
      <c r="Q599" s="88">
        <f t="shared" si="78"/>
        <v>39887.552900000002</v>
      </c>
    </row>
    <row r="600" spans="1:23">
      <c r="A600" s="29" t="s">
        <v>228</v>
      </c>
      <c r="B600" s="30" t="s">
        <v>170</v>
      </c>
      <c r="C600" s="31">
        <v>54906.111499999999</v>
      </c>
      <c r="D600" s="32"/>
      <c r="E600" s="33">
        <f t="shared" si="75"/>
        <v>78611.929625949604</v>
      </c>
      <c r="F600" s="1">
        <f t="shared" si="76"/>
        <v>78612</v>
      </c>
      <c r="G600" s="1">
        <f t="shared" si="73"/>
        <v>-8.2140332015114836E-3</v>
      </c>
      <c r="H600" s="34"/>
      <c r="K600" s="1">
        <f t="shared" si="74"/>
        <v>-8.2140332015114836E-3</v>
      </c>
      <c r="O600" s="1">
        <f t="shared" ca="1" si="77"/>
        <v>-8.8331621226036636E-3</v>
      </c>
      <c r="Q600" s="88">
        <f t="shared" si="78"/>
        <v>39887.611499999999</v>
      </c>
    </row>
    <row r="601" spans="1:23">
      <c r="A601" s="95" t="s">
        <v>95</v>
      </c>
      <c r="C601" s="96">
        <v>54912.524611200002</v>
      </c>
      <c r="D601" s="96">
        <v>1.0000000000000001E-5</v>
      </c>
      <c r="E601" s="33">
        <f t="shared" si="75"/>
        <v>78666.874206733177</v>
      </c>
      <c r="F601" s="1">
        <f t="shared" si="76"/>
        <v>78667</v>
      </c>
      <c r="G601" s="1">
        <f t="shared" si="73"/>
        <v>-1.4682543696835637E-2</v>
      </c>
      <c r="H601" s="34"/>
      <c r="L601" s="1">
        <f>+G601</f>
        <v>-1.4682543696835637E-2</v>
      </c>
      <c r="O601" s="1">
        <f t="shared" ca="1" si="77"/>
        <v>-8.8401342418982544E-3</v>
      </c>
      <c r="Q601" s="88">
        <f t="shared" si="78"/>
        <v>39894.024611200002</v>
      </c>
      <c r="W601" s="2"/>
    </row>
    <row r="602" spans="1:23">
      <c r="A602" s="95" t="s">
        <v>95</v>
      </c>
      <c r="C602" s="96">
        <v>54922.446470050003</v>
      </c>
      <c r="D602" s="96">
        <v>1.0000000000000001E-5</v>
      </c>
      <c r="E602" s="33">
        <f t="shared" si="75"/>
        <v>78751.880120104353</v>
      </c>
      <c r="F602" s="1">
        <f t="shared" si="76"/>
        <v>78752</v>
      </c>
      <c r="G602" s="1">
        <f t="shared" si="73"/>
        <v>-1.3992337197123561E-2</v>
      </c>
      <c r="H602" s="34"/>
      <c r="L602" s="1">
        <f>+G602</f>
        <v>-1.3992337197123561E-2</v>
      </c>
      <c r="O602" s="1">
        <f t="shared" ca="1" si="77"/>
        <v>-8.8509093353535337E-3</v>
      </c>
      <c r="Q602" s="88">
        <f t="shared" si="78"/>
        <v>39903.946470050003</v>
      </c>
      <c r="W602" s="2"/>
    </row>
    <row r="603" spans="1:23">
      <c r="A603" s="38" t="s">
        <v>230</v>
      </c>
      <c r="B603" s="37" t="s">
        <v>168</v>
      </c>
      <c r="C603" s="38">
        <v>54925.428099999997</v>
      </c>
      <c r="D603" s="38">
        <v>2.9999999999999997E-4</v>
      </c>
      <c r="E603" s="1">
        <f t="shared" si="75"/>
        <v>78777.425351201251</v>
      </c>
      <c r="F603" s="1">
        <f t="shared" si="76"/>
        <v>78777.5</v>
      </c>
      <c r="G603" s="1">
        <f t="shared" si="73"/>
        <v>-8.7129802486742847E-3</v>
      </c>
      <c r="H603" s="34"/>
      <c r="J603" s="1">
        <f>+G603</f>
        <v>-8.7129802486742847E-3</v>
      </c>
      <c r="O603" s="1">
        <f t="shared" ca="1" si="77"/>
        <v>-8.8541418633901175E-3</v>
      </c>
      <c r="Q603" s="88">
        <f t="shared" si="78"/>
        <v>39906.928099999997</v>
      </c>
    </row>
    <row r="604" spans="1:23">
      <c r="A604" s="38" t="s">
        <v>230</v>
      </c>
      <c r="B604" s="37" t="s">
        <v>170</v>
      </c>
      <c r="C604" s="38">
        <v>54925.487000000001</v>
      </c>
      <c r="D604" s="38">
        <v>5.0000000000000001E-4</v>
      </c>
      <c r="E604" s="1">
        <f t="shared" si="75"/>
        <v>78777.929979252658</v>
      </c>
      <c r="F604" s="1">
        <f t="shared" si="76"/>
        <v>78778</v>
      </c>
      <c r="G604" s="1">
        <f t="shared" si="73"/>
        <v>-8.1727957949624397E-3</v>
      </c>
      <c r="H604" s="34"/>
      <c r="J604" s="1">
        <f>+G604</f>
        <v>-8.1727957949624397E-3</v>
      </c>
      <c r="O604" s="1">
        <f t="shared" ca="1" si="77"/>
        <v>-8.8542052462927956E-3</v>
      </c>
      <c r="Q604" s="88">
        <f t="shared" si="78"/>
        <v>39906.987000000001</v>
      </c>
    </row>
    <row r="605" spans="1:23">
      <c r="A605" s="38" t="s">
        <v>230</v>
      </c>
      <c r="B605" s="37" t="s">
        <v>170</v>
      </c>
      <c r="C605" s="38">
        <v>54947.429799999998</v>
      </c>
      <c r="D605" s="38">
        <v>2.0000000000000001E-4</v>
      </c>
      <c r="E605" s="1">
        <f t="shared" si="75"/>
        <v>78965.925775616997</v>
      </c>
      <c r="F605" s="1">
        <f t="shared" si="76"/>
        <v>78966</v>
      </c>
      <c r="G605" s="1">
        <f t="shared" si="73"/>
        <v>-8.663442604301963E-3</v>
      </c>
      <c r="H605" s="34"/>
      <c r="J605" s="1">
        <f>+G605</f>
        <v>-8.663442604301963E-3</v>
      </c>
      <c r="O605" s="1">
        <f t="shared" ca="1" si="77"/>
        <v>-8.8780372176997628E-3</v>
      </c>
      <c r="Q605" s="88">
        <f t="shared" si="78"/>
        <v>39928.929799999998</v>
      </c>
    </row>
    <row r="606" spans="1:23">
      <c r="A606" s="45" t="s">
        <v>227</v>
      </c>
      <c r="B606" s="42" t="s">
        <v>170</v>
      </c>
      <c r="C606" s="36">
        <v>54950.34762</v>
      </c>
      <c r="D606" s="36">
        <v>2.9999999999999997E-4</v>
      </c>
      <c r="E606" s="1">
        <f t="shared" si="75"/>
        <v>78990.924312474119</v>
      </c>
      <c r="F606" s="1">
        <f t="shared" si="76"/>
        <v>78991</v>
      </c>
      <c r="G606" s="1">
        <f t="shared" si="73"/>
        <v>-8.834220097924117E-3</v>
      </c>
      <c r="H606" s="34"/>
      <c r="K606" s="1">
        <f t="shared" ref="K606:K612" si="79">+G606</f>
        <v>-8.834220097924117E-3</v>
      </c>
      <c r="O606" s="1">
        <f t="shared" ca="1" si="77"/>
        <v>-8.8812063628336685E-3</v>
      </c>
      <c r="Q606" s="88">
        <f t="shared" si="78"/>
        <v>39931.84762</v>
      </c>
    </row>
    <row r="607" spans="1:23">
      <c r="A607" s="45" t="s">
        <v>227</v>
      </c>
      <c r="B607" s="42" t="s">
        <v>170</v>
      </c>
      <c r="C607" s="36">
        <v>54950.347820000003</v>
      </c>
      <c r="D607" s="36">
        <v>2.9999999999999997E-4</v>
      </c>
      <c r="E607" s="1">
        <f t="shared" si="75"/>
        <v>78990.926025981957</v>
      </c>
      <c r="F607" s="1">
        <f t="shared" si="76"/>
        <v>78991</v>
      </c>
      <c r="G607" s="1">
        <f t="shared" si="73"/>
        <v>-8.6342200957005844E-3</v>
      </c>
      <c r="H607" s="34"/>
      <c r="K607" s="1">
        <f t="shared" si="79"/>
        <v>-8.6342200957005844E-3</v>
      </c>
      <c r="O607" s="1">
        <f t="shared" ca="1" si="77"/>
        <v>-8.8812063628336685E-3</v>
      </c>
      <c r="Q607" s="88">
        <f t="shared" si="78"/>
        <v>39931.847820000003</v>
      </c>
    </row>
    <row r="608" spans="1:23">
      <c r="A608" s="45" t="s">
        <v>227</v>
      </c>
      <c r="B608" s="42" t="s">
        <v>170</v>
      </c>
      <c r="C608" s="36">
        <v>54953.38248</v>
      </c>
      <c r="D608" s="36">
        <v>2.0000000000000001E-4</v>
      </c>
      <c r="E608" s="1">
        <f t="shared" si="75"/>
        <v>79016.925594104279</v>
      </c>
      <c r="F608" s="1">
        <f t="shared" si="76"/>
        <v>79017</v>
      </c>
      <c r="G608" s="1">
        <f t="shared" si="73"/>
        <v>-8.6846287013031542E-3</v>
      </c>
      <c r="H608" s="34"/>
      <c r="K608" s="1">
        <f t="shared" si="79"/>
        <v>-8.6846287013031542E-3</v>
      </c>
      <c r="O608" s="1">
        <f t="shared" ca="1" si="77"/>
        <v>-8.8845022737729304E-3</v>
      </c>
      <c r="Q608" s="88">
        <f t="shared" si="78"/>
        <v>39934.88248</v>
      </c>
    </row>
    <row r="609" spans="1:23">
      <c r="A609" t="s">
        <v>227</v>
      </c>
      <c r="B609" s="2" t="s">
        <v>170</v>
      </c>
      <c r="C609" s="32">
        <v>54953.382579999998</v>
      </c>
      <c r="D609" s="32">
        <v>4.0000000000000002E-4</v>
      </c>
      <c r="E609" s="1">
        <f t="shared" si="75"/>
        <v>79016.926450858169</v>
      </c>
      <c r="F609" s="1">
        <f t="shared" si="76"/>
        <v>79017</v>
      </c>
      <c r="G609" s="1">
        <f t="shared" si="73"/>
        <v>-8.5846287038293667E-3</v>
      </c>
      <c r="H609" s="34"/>
      <c r="K609" s="1">
        <f t="shared" si="79"/>
        <v>-8.5846287038293667E-3</v>
      </c>
      <c r="O609" s="1">
        <f t="shared" ca="1" si="77"/>
        <v>-8.8845022737729304E-3</v>
      </c>
      <c r="Q609" s="88">
        <f t="shared" si="78"/>
        <v>39934.882579999998</v>
      </c>
    </row>
    <row r="610" spans="1:23">
      <c r="A610" s="29" t="s">
        <v>228</v>
      </c>
      <c r="B610" s="30" t="s">
        <v>170</v>
      </c>
      <c r="C610" s="31">
        <v>54965.988100000002</v>
      </c>
      <c r="D610" s="32"/>
      <c r="E610" s="33">
        <f t="shared" si="75"/>
        <v>79124.924735989873</v>
      </c>
      <c r="F610" s="1">
        <f t="shared" si="76"/>
        <v>79125</v>
      </c>
      <c r="G610" s="1">
        <f t="shared" si="73"/>
        <v>-8.7847874965518713E-3</v>
      </c>
      <c r="H610" s="34"/>
      <c r="K610" s="1">
        <f t="shared" si="79"/>
        <v>-8.7847874965518713E-3</v>
      </c>
      <c r="O610" s="1">
        <f t="shared" ca="1" si="77"/>
        <v>-8.8981929807514029E-3</v>
      </c>
      <c r="Q610" s="88">
        <f t="shared" si="78"/>
        <v>39947.488100000002</v>
      </c>
    </row>
    <row r="611" spans="1:23">
      <c r="A611" s="29" t="s">
        <v>228</v>
      </c>
      <c r="B611" s="30" t="s">
        <v>168</v>
      </c>
      <c r="C611" s="31">
        <v>54966.046600000001</v>
      </c>
      <c r="D611" s="32"/>
      <c r="E611" s="33">
        <f t="shared" si="75"/>
        <v>79125.425937025619</v>
      </c>
      <c r="F611" s="1">
        <f t="shared" si="76"/>
        <v>79125.5</v>
      </c>
      <c r="G611" s="1">
        <f t="shared" si="73"/>
        <v>-8.6446030472870916E-3</v>
      </c>
      <c r="H611" s="34"/>
      <c r="K611" s="1">
        <f t="shared" si="79"/>
        <v>-8.6446030472870916E-3</v>
      </c>
      <c r="O611" s="1">
        <f t="shared" ca="1" si="77"/>
        <v>-8.898256363654081E-3</v>
      </c>
      <c r="Q611" s="88">
        <f t="shared" si="78"/>
        <v>39947.546600000001</v>
      </c>
    </row>
    <row r="612" spans="1:23">
      <c r="A612" s="29" t="s">
        <v>228</v>
      </c>
      <c r="B612" s="30" t="s">
        <v>170</v>
      </c>
      <c r="C612" s="31">
        <v>54966.104899999998</v>
      </c>
      <c r="D612" s="32"/>
      <c r="E612" s="33">
        <f t="shared" si="75"/>
        <v>79125.925424553527</v>
      </c>
      <c r="F612" s="1">
        <f t="shared" si="76"/>
        <v>79126</v>
      </c>
      <c r="G612" s="1">
        <f t="shared" si="73"/>
        <v>-8.7044186002458446E-3</v>
      </c>
      <c r="H612" s="34"/>
      <c r="K612" s="1">
        <f t="shared" si="79"/>
        <v>-8.7044186002458446E-3</v>
      </c>
      <c r="O612" s="1">
        <f t="shared" ca="1" si="77"/>
        <v>-8.8983197465567591E-3</v>
      </c>
      <c r="Q612" s="88">
        <f t="shared" si="78"/>
        <v>39947.604899999998</v>
      </c>
      <c r="W612" s="2"/>
    </row>
    <row r="613" spans="1:23">
      <c r="A613" s="95" t="s">
        <v>95</v>
      </c>
      <c r="C613" s="96">
        <v>55256.498449960003</v>
      </c>
      <c r="D613" s="96">
        <v>1.0000000000000001E-5</v>
      </c>
      <c r="E613" s="33">
        <f t="shared" si="75"/>
        <v>81613.883510294982</v>
      </c>
      <c r="F613" s="1">
        <f t="shared" si="76"/>
        <v>81614</v>
      </c>
      <c r="G613" s="1">
        <f t="shared" si="73"/>
        <v>-1.3596635399153456E-2</v>
      </c>
      <c r="H613" s="34"/>
      <c r="L613" s="1">
        <f>+G613</f>
        <v>-1.3596635399153456E-2</v>
      </c>
      <c r="O613" s="1">
        <f t="shared" ca="1" si="77"/>
        <v>-9.213713070283026E-3</v>
      </c>
      <c r="Q613" s="88">
        <f t="shared" si="78"/>
        <v>40237.998449960003</v>
      </c>
      <c r="W613" s="2"/>
    </row>
    <row r="614" spans="1:23">
      <c r="A614" s="95" t="s">
        <v>95</v>
      </c>
      <c r="C614" s="96">
        <v>55256.615443410003</v>
      </c>
      <c r="D614" s="96">
        <v>2.0000000000000002E-5</v>
      </c>
      <c r="E614" s="33">
        <f t="shared" si="75"/>
        <v>81614.885856249108</v>
      </c>
      <c r="F614" s="1">
        <f t="shared" si="76"/>
        <v>81615</v>
      </c>
      <c r="G614" s="1">
        <f t="shared" si="73"/>
        <v>-1.3322816499567125E-2</v>
      </c>
      <c r="H614" s="34"/>
      <c r="L614" s="1">
        <f>+G614</f>
        <v>-1.3322816499567125E-2</v>
      </c>
      <c r="O614" s="1">
        <f t="shared" ca="1" si="77"/>
        <v>-9.2138398360883823E-3</v>
      </c>
      <c r="Q614" s="88">
        <f t="shared" si="78"/>
        <v>40238.115443410003</v>
      </c>
      <c r="W614" s="2"/>
    </row>
    <row r="615" spans="1:23">
      <c r="A615" s="29" t="s">
        <v>231</v>
      </c>
      <c r="B615" s="30" t="s">
        <v>170</v>
      </c>
      <c r="C615" s="31">
        <v>55318.009100000003</v>
      </c>
      <c r="D615" s="32"/>
      <c r="E615" s="33">
        <f t="shared" si="75"/>
        <v>82140.878407899654</v>
      </c>
      <c r="F615" s="1">
        <f t="shared" si="76"/>
        <v>82141</v>
      </c>
      <c r="H615" s="34"/>
      <c r="O615" s="1">
        <f t="shared" ca="1" si="77"/>
        <v>-9.2805186497057508E-3</v>
      </c>
      <c r="Q615" s="88">
        <f t="shared" si="78"/>
        <v>40299.509100000003</v>
      </c>
      <c r="U615" s="1">
        <f>+C615-(C$7+F615*C$8)</f>
        <v>-1.4192185095453169E-2</v>
      </c>
    </row>
    <row r="616" spans="1:23">
      <c r="A616" t="s">
        <v>232</v>
      </c>
      <c r="B616" s="2" t="s">
        <v>170</v>
      </c>
      <c r="C616" s="32">
        <v>55352.329720000002</v>
      </c>
      <c r="D616" s="32">
        <v>0</v>
      </c>
      <c r="E616" s="1">
        <f t="shared" si="75"/>
        <v>82434.92166074882</v>
      </c>
      <c r="F616" s="1">
        <f t="shared" si="76"/>
        <v>82435</v>
      </c>
      <c r="G616" s="1">
        <f t="shared" ref="G616:G647" si="80">+C616-(C$7+F616*C$8)</f>
        <v>-9.1437285009305924E-3</v>
      </c>
      <c r="H616" s="34"/>
      <c r="K616" s="1">
        <f t="shared" ref="K616:K631" si="81">+G616</f>
        <v>-9.1437285009305924E-3</v>
      </c>
      <c r="O616" s="1">
        <f t="shared" ca="1" si="77"/>
        <v>-9.3177877964804798E-3</v>
      </c>
      <c r="Q616" s="88">
        <f t="shared" si="78"/>
        <v>40333.829720000002</v>
      </c>
    </row>
    <row r="617" spans="1:23">
      <c r="A617" s="50" t="s">
        <v>233</v>
      </c>
      <c r="B617" s="41" t="s">
        <v>170</v>
      </c>
      <c r="C617" s="50">
        <v>55616.932800000002</v>
      </c>
      <c r="D617" s="50">
        <v>1.5E-3</v>
      </c>
      <c r="E617" s="1">
        <f t="shared" si="75"/>
        <v>84701.918887404725</v>
      </c>
      <c r="F617" s="1">
        <f t="shared" si="76"/>
        <v>84702</v>
      </c>
      <c r="G617" s="1">
        <f t="shared" si="80"/>
        <v>-9.4674321953789331E-3</v>
      </c>
      <c r="H617" s="34"/>
      <c r="K617" s="1">
        <f t="shared" si="81"/>
        <v>-9.4674321953789331E-3</v>
      </c>
      <c r="O617" s="1">
        <f t="shared" ca="1" si="77"/>
        <v>-9.6051658772230222E-3</v>
      </c>
      <c r="Q617" s="88">
        <f t="shared" si="78"/>
        <v>40598.432800000002</v>
      </c>
    </row>
    <row r="618" spans="1:23">
      <c r="A618" s="29" t="s">
        <v>234</v>
      </c>
      <c r="B618" s="30" t="s">
        <v>170</v>
      </c>
      <c r="C618" s="31">
        <v>55657.0844</v>
      </c>
      <c r="D618" s="32"/>
      <c r="E618" s="33">
        <f t="shared" si="75"/>
        <v>85045.919289236001</v>
      </c>
      <c r="F618" s="1">
        <f t="shared" si="76"/>
        <v>85046</v>
      </c>
      <c r="G618" s="1">
        <f t="shared" si="80"/>
        <v>-9.4205306013463996E-3</v>
      </c>
      <c r="H618" s="34"/>
      <c r="K618" s="1">
        <f t="shared" si="81"/>
        <v>-9.4205306013463996E-3</v>
      </c>
      <c r="O618" s="1">
        <f t="shared" ca="1" si="77"/>
        <v>-9.6487733142655609E-3</v>
      </c>
      <c r="Q618" s="88">
        <f t="shared" si="78"/>
        <v>40638.5844</v>
      </c>
    </row>
    <row r="619" spans="1:23">
      <c r="A619" s="29" t="s">
        <v>234</v>
      </c>
      <c r="B619" s="30" t="s">
        <v>168</v>
      </c>
      <c r="C619" s="31">
        <v>55657.143300000003</v>
      </c>
      <c r="D619" s="32"/>
      <c r="E619" s="33">
        <f t="shared" si="75"/>
        <v>85046.423917287408</v>
      </c>
      <c r="F619" s="1">
        <f t="shared" si="76"/>
        <v>85046.5</v>
      </c>
      <c r="G619" s="1">
        <f t="shared" si="80"/>
        <v>-8.8803461476345547E-3</v>
      </c>
      <c r="H619" s="34"/>
      <c r="K619" s="1">
        <f t="shared" si="81"/>
        <v>-8.8803461476345547E-3</v>
      </c>
      <c r="O619" s="1">
        <f t="shared" ca="1" si="77"/>
        <v>-9.648836697168239E-3</v>
      </c>
      <c r="Q619" s="88">
        <f t="shared" si="78"/>
        <v>40638.643300000003</v>
      </c>
    </row>
    <row r="620" spans="1:23">
      <c r="A620" t="s">
        <v>235</v>
      </c>
      <c r="B620" s="2" t="s">
        <v>168</v>
      </c>
      <c r="C620" s="32">
        <v>55661.461649999997</v>
      </c>
      <c r="D620" s="32">
        <v>2.0000000000000001E-4</v>
      </c>
      <c r="E620" s="1">
        <f t="shared" si="75"/>
        <v>85083.421549641935</v>
      </c>
      <c r="F620" s="1">
        <f t="shared" si="76"/>
        <v>85083.5</v>
      </c>
      <c r="G620" s="1">
        <f t="shared" si="80"/>
        <v>-9.1566968549159355E-3</v>
      </c>
      <c r="H620" s="34"/>
      <c r="K620" s="1">
        <f t="shared" si="81"/>
        <v>-9.1566968549159355E-3</v>
      </c>
      <c r="O620" s="1">
        <f t="shared" ca="1" si="77"/>
        <v>-9.6535270319664194E-3</v>
      </c>
      <c r="Q620" s="88">
        <f t="shared" si="78"/>
        <v>40642.961649999997</v>
      </c>
      <c r="W620" s="2"/>
    </row>
    <row r="621" spans="1:23">
      <c r="A621" t="s">
        <v>235</v>
      </c>
      <c r="B621" s="2" t="s">
        <v>170</v>
      </c>
      <c r="C621" s="32">
        <v>55661.519650000002</v>
      </c>
      <c r="D621" s="32">
        <v>0</v>
      </c>
      <c r="E621" s="1">
        <f t="shared" si="75"/>
        <v>85083.918466908188</v>
      </c>
      <c r="F621" s="1">
        <f t="shared" si="76"/>
        <v>85084</v>
      </c>
      <c r="G621" s="1">
        <f t="shared" si="80"/>
        <v>-9.5165124002960511E-3</v>
      </c>
      <c r="H621" s="34"/>
      <c r="K621" s="1">
        <f t="shared" si="81"/>
        <v>-9.5165124002960511E-3</v>
      </c>
      <c r="O621" s="1">
        <f t="shared" ca="1" si="77"/>
        <v>-9.6535904148690975E-3</v>
      </c>
      <c r="Q621" s="88">
        <f t="shared" si="78"/>
        <v>40643.019650000002</v>
      </c>
      <c r="W621" s="2"/>
    </row>
    <row r="622" spans="1:23">
      <c r="A622" t="s">
        <v>235</v>
      </c>
      <c r="B622" s="2" t="s">
        <v>170</v>
      </c>
      <c r="C622" s="32">
        <v>55676.343209999999</v>
      </c>
      <c r="D622" s="32">
        <v>1E-4</v>
      </c>
      <c r="E622" s="1">
        <f t="shared" si="75"/>
        <v>85210.919896404637</v>
      </c>
      <c r="F622" s="1">
        <f t="shared" si="76"/>
        <v>85211</v>
      </c>
      <c r="G622" s="1">
        <f t="shared" si="80"/>
        <v>-9.3496621047961526E-3</v>
      </c>
      <c r="H622" s="34"/>
      <c r="K622" s="1">
        <f t="shared" si="81"/>
        <v>-9.3496621047961526E-3</v>
      </c>
      <c r="O622" s="1">
        <f t="shared" ca="1" si="77"/>
        <v>-9.6696896721493366E-3</v>
      </c>
      <c r="Q622" s="88">
        <f t="shared" si="78"/>
        <v>40657.843209999999</v>
      </c>
      <c r="W622" s="2"/>
    </row>
    <row r="623" spans="1:23">
      <c r="A623" t="s">
        <v>235</v>
      </c>
      <c r="B623" s="2" t="s">
        <v>168</v>
      </c>
      <c r="C623" s="32">
        <v>55676.401700000002</v>
      </c>
      <c r="D623" s="32">
        <v>1E-4</v>
      </c>
      <c r="E623" s="1">
        <f t="shared" si="75"/>
        <v>85211.421011765022</v>
      </c>
      <c r="F623" s="1">
        <f t="shared" si="76"/>
        <v>85211.5</v>
      </c>
      <c r="G623" s="1">
        <f t="shared" si="80"/>
        <v>-9.2194776516407728E-3</v>
      </c>
      <c r="H623" s="34"/>
      <c r="K623" s="1">
        <f t="shared" si="81"/>
        <v>-9.2194776516407728E-3</v>
      </c>
      <c r="O623" s="1">
        <f t="shared" ca="1" si="77"/>
        <v>-9.6697530550520147E-3</v>
      </c>
      <c r="Q623" s="88">
        <f t="shared" si="78"/>
        <v>40657.901700000002</v>
      </c>
      <c r="W623" s="2"/>
    </row>
    <row r="624" spans="1:23">
      <c r="A624" t="s">
        <v>235</v>
      </c>
      <c r="B624" s="2" t="s">
        <v>170</v>
      </c>
      <c r="C624" s="32">
        <v>56005.492469999997</v>
      </c>
      <c r="D624" s="32">
        <v>1E-4</v>
      </c>
      <c r="E624" s="1">
        <f t="shared" si="75"/>
        <v>88030.919042203837</v>
      </c>
      <c r="F624" s="1">
        <f t="shared" si="76"/>
        <v>88031</v>
      </c>
      <c r="G624" s="1">
        <f t="shared" si="80"/>
        <v>-9.449364100873936E-3</v>
      </c>
      <c r="H624" s="34"/>
      <c r="K624" s="1">
        <f t="shared" si="81"/>
        <v>-9.449364100873936E-3</v>
      </c>
      <c r="O624" s="1">
        <f t="shared" ca="1" si="77"/>
        <v>-1.0027169243253867E-2</v>
      </c>
      <c r="Q624" s="88">
        <f t="shared" si="78"/>
        <v>40986.992469999997</v>
      </c>
      <c r="W624" s="2"/>
    </row>
    <row r="625" spans="1:23">
      <c r="A625" t="s">
        <v>235</v>
      </c>
      <c r="B625" s="2" t="s">
        <v>168</v>
      </c>
      <c r="C625" s="32">
        <v>56007.41822</v>
      </c>
      <c r="D625" s="32">
        <v>1E-4</v>
      </c>
      <c r="E625" s="1">
        <f t="shared" si="75"/>
        <v>88047.417980573096</v>
      </c>
      <c r="F625" s="1">
        <f t="shared" si="76"/>
        <v>88047.5</v>
      </c>
      <c r="G625" s="1">
        <f t="shared" si="80"/>
        <v>-9.5732772533665411E-3</v>
      </c>
      <c r="H625" s="34"/>
      <c r="K625" s="1">
        <f t="shared" si="81"/>
        <v>-9.5732772533665411E-3</v>
      </c>
      <c r="O625" s="1">
        <f t="shared" ca="1" si="77"/>
        <v>-1.0029260879042245E-2</v>
      </c>
      <c r="Q625" s="88">
        <f t="shared" si="78"/>
        <v>40988.91822</v>
      </c>
      <c r="W625" s="2"/>
    </row>
    <row r="626" spans="1:23">
      <c r="A626" s="45" t="s">
        <v>235</v>
      </c>
      <c r="B626" s="42" t="s">
        <v>170</v>
      </c>
      <c r="C626" s="36">
        <v>56007.476719999999</v>
      </c>
      <c r="D626" s="36">
        <v>1E-4</v>
      </c>
      <c r="E626" s="33">
        <f t="shared" si="75"/>
        <v>88047.919181608842</v>
      </c>
      <c r="F626" s="1">
        <f t="shared" si="76"/>
        <v>88048</v>
      </c>
      <c r="G626" s="1">
        <f t="shared" si="80"/>
        <v>-9.4330928041017614E-3</v>
      </c>
      <c r="H626" s="34"/>
      <c r="K626" s="1">
        <f t="shared" si="81"/>
        <v>-9.4330928041017614E-3</v>
      </c>
      <c r="O626" s="1">
        <f t="shared" ca="1" si="77"/>
        <v>-1.0029324261944923E-2</v>
      </c>
      <c r="Q626" s="88">
        <f t="shared" si="78"/>
        <v>40988.976719999999</v>
      </c>
      <c r="W626" s="2"/>
    </row>
    <row r="627" spans="1:23">
      <c r="A627" s="45" t="s">
        <v>235</v>
      </c>
      <c r="B627" s="42" t="s">
        <v>168</v>
      </c>
      <c r="C627" s="36">
        <v>56007.534720000003</v>
      </c>
      <c r="D627" s="36">
        <v>2.0000000000000001E-4</v>
      </c>
      <c r="E627" s="33">
        <f t="shared" si="75"/>
        <v>88048.41609887511</v>
      </c>
      <c r="F627" s="1">
        <f t="shared" si="76"/>
        <v>88048.5</v>
      </c>
      <c r="G627" s="1">
        <f t="shared" si="80"/>
        <v>-9.7929083494818769E-3</v>
      </c>
      <c r="H627" s="34"/>
      <c r="K627" s="1">
        <f t="shared" si="81"/>
        <v>-9.7929083494818769E-3</v>
      </c>
      <c r="O627" s="1">
        <f t="shared" ca="1" si="77"/>
        <v>-1.0029387644847601E-2</v>
      </c>
      <c r="Q627" s="88">
        <f t="shared" si="78"/>
        <v>40989.034720000003</v>
      </c>
      <c r="W627" s="2"/>
    </row>
    <row r="628" spans="1:23">
      <c r="A628" s="45" t="s">
        <v>235</v>
      </c>
      <c r="B628" s="42" t="s">
        <v>170</v>
      </c>
      <c r="C628" s="36">
        <v>56007.593220000002</v>
      </c>
      <c r="D628" s="36">
        <v>1E-4</v>
      </c>
      <c r="E628" s="33">
        <f t="shared" si="75"/>
        <v>88048.917299910856</v>
      </c>
      <c r="F628" s="1">
        <f t="shared" si="76"/>
        <v>88049</v>
      </c>
      <c r="G628" s="1">
        <f t="shared" si="80"/>
        <v>-9.6527239002170973E-3</v>
      </c>
      <c r="H628" s="34"/>
      <c r="K628" s="1">
        <f t="shared" si="81"/>
        <v>-9.6527239002170973E-3</v>
      </c>
      <c r="O628" s="1">
        <f t="shared" ca="1" si="77"/>
        <v>-1.0029451027750279E-2</v>
      </c>
      <c r="Q628" s="88">
        <f t="shared" si="78"/>
        <v>40989.093220000002</v>
      </c>
      <c r="W628" s="2"/>
    </row>
    <row r="629" spans="1:23">
      <c r="A629" s="29" t="s">
        <v>236</v>
      </c>
      <c r="B629" s="30" t="s">
        <v>170</v>
      </c>
      <c r="C629" s="31">
        <v>56011.094899999996</v>
      </c>
      <c r="D629" s="32"/>
      <c r="E629" s="33">
        <f t="shared" si="75"/>
        <v>88078.918080130883</v>
      </c>
      <c r="F629" s="1">
        <f t="shared" si="76"/>
        <v>88079</v>
      </c>
      <c r="G629" s="1">
        <f t="shared" si="80"/>
        <v>-9.5616569014964625E-3</v>
      </c>
      <c r="H629" s="34"/>
      <c r="K629" s="1">
        <f t="shared" si="81"/>
        <v>-9.5616569014964625E-3</v>
      </c>
      <c r="O629" s="1">
        <f t="shared" ca="1" si="77"/>
        <v>-1.0033254001910966E-2</v>
      </c>
      <c r="Q629" s="88">
        <f t="shared" si="78"/>
        <v>40992.594899999996</v>
      </c>
      <c r="W629" s="2"/>
    </row>
    <row r="630" spans="1:23">
      <c r="A630" s="29" t="s">
        <v>236</v>
      </c>
      <c r="B630" s="30" t="s">
        <v>168</v>
      </c>
      <c r="C630" s="31">
        <v>56012.087299999999</v>
      </c>
      <c r="D630" s="32"/>
      <c r="E630" s="33">
        <f t="shared" si="75"/>
        <v>88087.420505906644</v>
      </c>
      <c r="F630" s="1">
        <f t="shared" si="76"/>
        <v>88087.5</v>
      </c>
      <c r="G630" s="1">
        <f t="shared" si="80"/>
        <v>-9.2785212473245338E-3</v>
      </c>
      <c r="H630" s="34"/>
      <c r="K630" s="1">
        <f t="shared" si="81"/>
        <v>-9.2785212473245338E-3</v>
      </c>
      <c r="O630" s="1">
        <f t="shared" ca="1" si="77"/>
        <v>-1.0034331511256494E-2</v>
      </c>
      <c r="Q630" s="88">
        <f t="shared" si="78"/>
        <v>40993.587299999999</v>
      </c>
      <c r="W630" s="2"/>
    </row>
    <row r="631" spans="1:23">
      <c r="A631" s="29" t="s">
        <v>236</v>
      </c>
      <c r="B631" s="30" t="s">
        <v>170</v>
      </c>
      <c r="C631" s="31">
        <v>56012.145600000003</v>
      </c>
      <c r="D631" s="32"/>
      <c r="E631" s="33">
        <f t="shared" si="75"/>
        <v>88087.919993434625</v>
      </c>
      <c r="F631" s="1">
        <f t="shared" si="76"/>
        <v>88088</v>
      </c>
      <c r="G631" s="1">
        <f t="shared" si="80"/>
        <v>-9.3383367930073291E-3</v>
      </c>
      <c r="H631" s="34"/>
      <c r="K631" s="1">
        <f t="shared" si="81"/>
        <v>-9.3383367930073291E-3</v>
      </c>
      <c r="O631" s="1">
        <f t="shared" ca="1" si="77"/>
        <v>-1.0034394894159172E-2</v>
      </c>
      <c r="Q631" s="88">
        <f t="shared" si="78"/>
        <v>40993.645600000003</v>
      </c>
      <c r="W631" s="2"/>
    </row>
    <row r="632" spans="1:23">
      <c r="A632" s="95" t="s">
        <v>95</v>
      </c>
      <c r="C632" s="96">
        <v>56336.505502929998</v>
      </c>
      <c r="D632" s="96">
        <v>2.0000000000000002E-5</v>
      </c>
      <c r="E632" s="33">
        <f t="shared" si="75"/>
        <v>90866.886135403474</v>
      </c>
      <c r="F632" s="1">
        <f t="shared" si="76"/>
        <v>90867</v>
      </c>
      <c r="G632" s="1">
        <f t="shared" si="80"/>
        <v>-1.3290233699081E-2</v>
      </c>
      <c r="H632" s="34"/>
      <c r="L632" s="1">
        <f>+G632</f>
        <v>-1.3290233699081E-2</v>
      </c>
      <c r="O632" s="1">
        <f t="shared" ca="1" si="77"/>
        <v>-1.0386677067244098E-2</v>
      </c>
      <c r="Q632" s="88">
        <f t="shared" si="78"/>
        <v>41318.005502929998</v>
      </c>
      <c r="W632" s="2"/>
    </row>
    <row r="633" spans="1:23">
      <c r="A633" s="45" t="s">
        <v>235</v>
      </c>
      <c r="B633" s="42" t="s">
        <v>170</v>
      </c>
      <c r="C633" s="36">
        <v>56368.490279999998</v>
      </c>
      <c r="D633" s="36">
        <v>0</v>
      </c>
      <c r="E633" s="33">
        <f t="shared" si="75"/>
        <v>91140.916962682197</v>
      </c>
      <c r="F633" s="1">
        <f t="shared" si="76"/>
        <v>91141</v>
      </c>
      <c r="G633" s="1">
        <f t="shared" si="80"/>
        <v>-9.6920850992319174E-3</v>
      </c>
      <c r="H633" s="34"/>
      <c r="K633" s="1">
        <f>+G633</f>
        <v>-9.6920850992319174E-3</v>
      </c>
      <c r="O633" s="1">
        <f t="shared" ca="1" si="77"/>
        <v>-1.0421410897911701E-2</v>
      </c>
      <c r="Q633" s="88">
        <f t="shared" si="78"/>
        <v>41349.990279999998</v>
      </c>
      <c r="W633" s="2"/>
    </row>
    <row r="634" spans="1:23">
      <c r="A634" s="51" t="s">
        <v>237</v>
      </c>
      <c r="B634" s="52"/>
      <c r="C634" s="51">
        <v>56368.490299999998</v>
      </c>
      <c r="D634" s="51" t="s">
        <v>238</v>
      </c>
      <c r="E634" s="33">
        <f t="shared" si="75"/>
        <v>91140.917134032978</v>
      </c>
      <c r="F634" s="1">
        <f t="shared" si="76"/>
        <v>91141</v>
      </c>
      <c r="G634" s="1">
        <f t="shared" si="80"/>
        <v>-9.6720850997371599E-3</v>
      </c>
      <c r="H634" s="34"/>
      <c r="K634" s="1">
        <f>+G634</f>
        <v>-9.6720850997371599E-3</v>
      </c>
      <c r="O634" s="1">
        <f t="shared" ca="1" si="77"/>
        <v>-1.0421410897911701E-2</v>
      </c>
      <c r="Q634" s="88">
        <f t="shared" si="78"/>
        <v>41349.990299999998</v>
      </c>
      <c r="W634" s="2"/>
    </row>
    <row r="635" spans="1:23">
      <c r="A635" s="45" t="s">
        <v>235</v>
      </c>
      <c r="B635" s="42" t="s">
        <v>168</v>
      </c>
      <c r="C635" s="36">
        <v>56368.548860000003</v>
      </c>
      <c r="D635" s="36">
        <v>1E-4</v>
      </c>
      <c r="E635" s="33">
        <f t="shared" si="75"/>
        <v>91141.41884912111</v>
      </c>
      <c r="F635" s="1">
        <f t="shared" si="76"/>
        <v>91141.5</v>
      </c>
      <c r="G635" s="1">
        <f t="shared" si="80"/>
        <v>-9.4719006447121501E-3</v>
      </c>
      <c r="H635" s="34"/>
      <c r="K635" s="1">
        <f>+G635</f>
        <v>-9.4719006447121501E-3</v>
      </c>
      <c r="O635" s="1">
        <f t="shared" ca="1" si="77"/>
        <v>-1.0421474280814379E-2</v>
      </c>
      <c r="Q635" s="88">
        <f t="shared" si="78"/>
        <v>41350.048860000003</v>
      </c>
      <c r="W635" s="2"/>
    </row>
    <row r="636" spans="1:23">
      <c r="A636" s="45" t="s">
        <v>235</v>
      </c>
      <c r="B636" s="42" t="s">
        <v>170</v>
      </c>
      <c r="C636" s="36">
        <v>56368.607000000004</v>
      </c>
      <c r="D636" s="36">
        <v>0</v>
      </c>
      <c r="E636" s="33">
        <f t="shared" si="75"/>
        <v>91141.9169658428</v>
      </c>
      <c r="F636" s="1">
        <f t="shared" si="76"/>
        <v>91142</v>
      </c>
      <c r="G636" s="1">
        <f t="shared" si="80"/>
        <v>-9.6917161936289631E-3</v>
      </c>
      <c r="H636" s="34"/>
      <c r="K636" s="1">
        <f>+G636</f>
        <v>-9.6917161936289631E-3</v>
      </c>
      <c r="O636" s="1">
        <f t="shared" ca="1" si="77"/>
        <v>-1.0421537663717057E-2</v>
      </c>
      <c r="Q636" s="88">
        <f t="shared" si="78"/>
        <v>41350.107000000004</v>
      </c>
      <c r="W636" s="2"/>
    </row>
    <row r="637" spans="1:23">
      <c r="A637" s="51" t="s">
        <v>237</v>
      </c>
      <c r="B637" s="52"/>
      <c r="C637" s="51">
        <v>56368.607049999999</v>
      </c>
      <c r="D637" s="51" t="s">
        <v>238</v>
      </c>
      <c r="E637" s="33">
        <f t="shared" si="75"/>
        <v>91141.917394219723</v>
      </c>
      <c r="F637" s="1">
        <f t="shared" si="76"/>
        <v>91142</v>
      </c>
      <c r="G637" s="1">
        <f t="shared" si="80"/>
        <v>-9.6417161985300481E-3</v>
      </c>
      <c r="H637" s="34"/>
      <c r="K637" s="1">
        <f>+G637</f>
        <v>-9.6417161985300481E-3</v>
      </c>
      <c r="O637" s="1">
        <f t="shared" ca="1" si="77"/>
        <v>-1.0421537663717057E-2</v>
      </c>
      <c r="Q637" s="88">
        <f t="shared" si="78"/>
        <v>41350.107049999999</v>
      </c>
    </row>
    <row r="638" spans="1:23">
      <c r="A638" s="95" t="s">
        <v>95</v>
      </c>
      <c r="C638" s="96">
        <v>56372.452626110004</v>
      </c>
      <c r="D638" s="96">
        <v>1.0000000000000001E-5</v>
      </c>
      <c r="E638" s="33">
        <f t="shared" si="75"/>
        <v>91174.864517799215</v>
      </c>
      <c r="F638" s="1">
        <f t="shared" si="76"/>
        <v>91175</v>
      </c>
      <c r="G638" s="1">
        <f t="shared" si="80"/>
        <v>-1.5813432495633606E-2</v>
      </c>
      <c r="H638" s="34"/>
      <c r="L638" s="1">
        <f>+G638</f>
        <v>-1.5813432495633606E-2</v>
      </c>
      <c r="O638" s="1">
        <f t="shared" ca="1" si="77"/>
        <v>-1.0425720935293812E-2</v>
      </c>
      <c r="Q638" s="88">
        <f t="shared" si="78"/>
        <v>41353.952626110004</v>
      </c>
    </row>
    <row r="639" spans="1:23">
      <c r="A639" s="29" t="s">
        <v>239</v>
      </c>
      <c r="B639" s="30" t="s">
        <v>168</v>
      </c>
      <c r="C639" s="31">
        <v>56390.956299999998</v>
      </c>
      <c r="D639" s="32"/>
      <c r="E639" s="33">
        <f t="shared" si="75"/>
        <v>91333.395466840186</v>
      </c>
      <c r="F639" s="1">
        <f t="shared" si="76"/>
        <v>91333.5</v>
      </c>
      <c r="G639" s="1">
        <f t="shared" si="80"/>
        <v>-1.220107185508823E-2</v>
      </c>
      <c r="H639" s="34"/>
      <c r="K639" s="1">
        <f t="shared" ref="K639:K655" si="82">+G639</f>
        <v>-1.220107185508823E-2</v>
      </c>
      <c r="O639" s="1">
        <f t="shared" ca="1" si="77"/>
        <v>-1.0445813315442773E-2</v>
      </c>
      <c r="Q639" s="88">
        <f t="shared" si="78"/>
        <v>41372.456299999998</v>
      </c>
    </row>
    <row r="640" spans="1:23">
      <c r="A640" s="29" t="s">
        <v>239</v>
      </c>
      <c r="B640" s="30" t="s">
        <v>168</v>
      </c>
      <c r="C640" s="31">
        <v>56390.957799999996</v>
      </c>
      <c r="D640" s="32"/>
      <c r="E640" s="33">
        <f t="shared" si="75"/>
        <v>91333.40831814878</v>
      </c>
      <c r="F640" s="1">
        <f t="shared" si="76"/>
        <v>91333.5</v>
      </c>
      <c r="G640" s="1">
        <f t="shared" si="80"/>
        <v>-1.0701071856601629E-2</v>
      </c>
      <c r="H640" s="34"/>
      <c r="K640" s="1">
        <f t="shared" si="82"/>
        <v>-1.0701071856601629E-2</v>
      </c>
      <c r="O640" s="1">
        <f t="shared" ca="1" si="77"/>
        <v>-1.0445813315442773E-2</v>
      </c>
      <c r="Q640" s="88">
        <f t="shared" si="78"/>
        <v>41372.457799999996</v>
      </c>
    </row>
    <row r="641" spans="1:23">
      <c r="A641" s="29" t="s">
        <v>239</v>
      </c>
      <c r="B641" s="30" t="s">
        <v>170</v>
      </c>
      <c r="C641" s="31">
        <v>56391.017</v>
      </c>
      <c r="D641" s="32"/>
      <c r="E641" s="33">
        <f t="shared" si="75"/>
        <v>91333.915516461915</v>
      </c>
      <c r="F641" s="1">
        <f t="shared" si="76"/>
        <v>91334</v>
      </c>
      <c r="G641" s="1">
        <f t="shared" si="80"/>
        <v>-9.8608874031924643E-3</v>
      </c>
      <c r="H641" s="34"/>
      <c r="K641" s="1">
        <f t="shared" si="82"/>
        <v>-9.8608874031924643E-3</v>
      </c>
      <c r="O641" s="1">
        <f t="shared" ca="1" si="77"/>
        <v>-1.0445876698345451E-2</v>
      </c>
      <c r="Q641" s="88">
        <f t="shared" si="78"/>
        <v>41372.517</v>
      </c>
    </row>
    <row r="642" spans="1:23">
      <c r="A642" s="29" t="s">
        <v>239</v>
      </c>
      <c r="B642" s="30" t="s">
        <v>170</v>
      </c>
      <c r="C642" s="31">
        <v>56391.017</v>
      </c>
      <c r="D642" s="32"/>
      <c r="E642" s="33">
        <f t="shared" si="75"/>
        <v>91333.915516461915</v>
      </c>
      <c r="F642" s="1">
        <f t="shared" si="76"/>
        <v>91334</v>
      </c>
      <c r="G642" s="1">
        <f t="shared" si="80"/>
        <v>-9.8608874031924643E-3</v>
      </c>
      <c r="H642" s="34"/>
      <c r="K642" s="1">
        <f t="shared" si="82"/>
        <v>-9.8608874031924643E-3</v>
      </c>
      <c r="O642" s="1">
        <f t="shared" ca="1" si="77"/>
        <v>-1.0445876698345451E-2</v>
      </c>
      <c r="Q642" s="88">
        <f t="shared" si="78"/>
        <v>41372.517</v>
      </c>
    </row>
    <row r="643" spans="1:23">
      <c r="A643" s="29" t="s">
        <v>239</v>
      </c>
      <c r="B643" s="30" t="s">
        <v>170</v>
      </c>
      <c r="C643" s="31">
        <v>56391.017099999997</v>
      </c>
      <c r="D643" s="32"/>
      <c r="E643" s="33">
        <f t="shared" si="75"/>
        <v>91333.91637321579</v>
      </c>
      <c r="F643" s="1">
        <f t="shared" si="76"/>
        <v>91334</v>
      </c>
      <c r="G643" s="1">
        <f t="shared" si="80"/>
        <v>-9.7608874057186767E-3</v>
      </c>
      <c r="H643" s="34"/>
      <c r="K643" s="1">
        <f t="shared" si="82"/>
        <v>-9.7608874057186767E-3</v>
      </c>
      <c r="O643" s="1">
        <f t="shared" ca="1" si="77"/>
        <v>-1.0445876698345451E-2</v>
      </c>
      <c r="Q643" s="88">
        <f t="shared" si="78"/>
        <v>41372.517099999997</v>
      </c>
    </row>
    <row r="644" spans="1:23">
      <c r="A644" s="29" t="s">
        <v>239</v>
      </c>
      <c r="B644" s="30" t="s">
        <v>170</v>
      </c>
      <c r="C644" s="31">
        <v>56391.017200000002</v>
      </c>
      <c r="D644" s="32"/>
      <c r="E644" s="33">
        <f t="shared" si="75"/>
        <v>91333.917229969738</v>
      </c>
      <c r="F644" s="1">
        <f t="shared" si="76"/>
        <v>91334</v>
      </c>
      <c r="G644" s="1">
        <f t="shared" si="80"/>
        <v>-9.6608874009689316E-3</v>
      </c>
      <c r="H644" s="34"/>
      <c r="K644" s="1">
        <f t="shared" si="82"/>
        <v>-9.6608874009689316E-3</v>
      </c>
      <c r="O644" s="1">
        <f t="shared" ca="1" si="77"/>
        <v>-1.0445876698345451E-2</v>
      </c>
      <c r="Q644" s="88">
        <f t="shared" si="78"/>
        <v>41372.517200000002</v>
      </c>
    </row>
    <row r="645" spans="1:23">
      <c r="A645" s="29" t="s">
        <v>239</v>
      </c>
      <c r="B645" s="30" t="s">
        <v>168</v>
      </c>
      <c r="C645" s="31">
        <v>56391.075299999997</v>
      </c>
      <c r="D645" s="32"/>
      <c r="E645" s="33">
        <f t="shared" si="75"/>
        <v>91334.415003989823</v>
      </c>
      <c r="F645" s="1">
        <f t="shared" si="76"/>
        <v>91334.5</v>
      </c>
      <c r="G645" s="1">
        <f t="shared" si="80"/>
        <v>-9.9207029561512172E-3</v>
      </c>
      <c r="H645" s="34"/>
      <c r="K645" s="1">
        <f t="shared" si="82"/>
        <v>-9.9207029561512172E-3</v>
      </c>
      <c r="O645" s="1">
        <f t="shared" ca="1" si="77"/>
        <v>-1.0445940081248129E-2</v>
      </c>
      <c r="Q645" s="88">
        <f t="shared" si="78"/>
        <v>41372.575299999997</v>
      </c>
    </row>
    <row r="646" spans="1:23">
      <c r="A646" s="29" t="s">
        <v>239</v>
      </c>
      <c r="B646" s="30" t="s">
        <v>168</v>
      </c>
      <c r="C646" s="31">
        <v>56391.075400000002</v>
      </c>
      <c r="D646" s="32"/>
      <c r="E646" s="33">
        <f t="shared" si="75"/>
        <v>91334.415860743771</v>
      </c>
      <c r="F646" s="1">
        <f t="shared" si="76"/>
        <v>91334.5</v>
      </c>
      <c r="G646" s="1">
        <f t="shared" si="80"/>
        <v>-9.8207029514014721E-3</v>
      </c>
      <c r="H646" s="34"/>
      <c r="K646" s="1">
        <f t="shared" si="82"/>
        <v>-9.8207029514014721E-3</v>
      </c>
      <c r="O646" s="1">
        <f t="shared" ca="1" si="77"/>
        <v>-1.0445940081248129E-2</v>
      </c>
      <c r="Q646" s="88">
        <f t="shared" si="78"/>
        <v>41372.575400000002</v>
      </c>
    </row>
    <row r="647" spans="1:23">
      <c r="A647" s="29" t="s">
        <v>239</v>
      </c>
      <c r="B647" s="30" t="s">
        <v>168</v>
      </c>
      <c r="C647" s="31">
        <v>56391.075499999999</v>
      </c>
      <c r="D647" s="32"/>
      <c r="E647" s="33">
        <f t="shared" si="75"/>
        <v>91334.416717497646</v>
      </c>
      <c r="F647" s="1">
        <f t="shared" si="76"/>
        <v>91334.5</v>
      </c>
      <c r="G647" s="1">
        <f t="shared" si="80"/>
        <v>-9.7207029539276846E-3</v>
      </c>
      <c r="H647" s="34"/>
      <c r="K647" s="1">
        <f t="shared" si="82"/>
        <v>-9.7207029539276846E-3</v>
      </c>
      <c r="O647" s="1">
        <f t="shared" ca="1" si="77"/>
        <v>-1.0445940081248129E-2</v>
      </c>
      <c r="Q647" s="88">
        <f t="shared" si="78"/>
        <v>41372.575499999999</v>
      </c>
    </row>
    <row r="648" spans="1:23">
      <c r="A648" s="29" t="s">
        <v>239</v>
      </c>
      <c r="B648" s="30" t="s">
        <v>168</v>
      </c>
      <c r="C648" s="31">
        <v>56391.075799999999</v>
      </c>
      <c r="D648" s="32"/>
      <c r="E648" s="33">
        <f t="shared" si="75"/>
        <v>91334.419287759374</v>
      </c>
      <c r="F648" s="1">
        <f t="shared" si="76"/>
        <v>91334.5</v>
      </c>
      <c r="G648" s="1">
        <f t="shared" ref="G648:G679" si="83">+C648-(C$7+F648*C$8)</f>
        <v>-9.4207029542303644E-3</v>
      </c>
      <c r="H648" s="34"/>
      <c r="K648" s="1">
        <f t="shared" si="82"/>
        <v>-9.4207029542303644E-3</v>
      </c>
      <c r="O648" s="1">
        <f t="shared" ca="1" si="77"/>
        <v>-1.0445940081248129E-2</v>
      </c>
      <c r="Q648" s="88">
        <f t="shared" si="78"/>
        <v>41372.575799999999</v>
      </c>
    </row>
    <row r="649" spans="1:23">
      <c r="A649" s="29" t="s">
        <v>239</v>
      </c>
      <c r="B649" s="30" t="s">
        <v>170</v>
      </c>
      <c r="C649" s="31">
        <v>56391.133800000003</v>
      </c>
      <c r="D649" s="32"/>
      <c r="E649" s="33">
        <f t="shared" si="75"/>
        <v>91334.916205025627</v>
      </c>
      <c r="F649" s="1">
        <f t="shared" si="76"/>
        <v>91335</v>
      </c>
      <c r="G649" s="1">
        <f t="shared" si="83"/>
        <v>-9.7805184996104799E-3</v>
      </c>
      <c r="H649" s="34"/>
      <c r="K649" s="1">
        <f t="shared" si="82"/>
        <v>-9.7805184996104799E-3</v>
      </c>
      <c r="O649" s="1">
        <f t="shared" ca="1" si="77"/>
        <v>-1.0446003464150807E-2</v>
      </c>
      <c r="Q649" s="88">
        <f t="shared" si="78"/>
        <v>41372.633800000003</v>
      </c>
    </row>
    <row r="650" spans="1:23">
      <c r="A650" s="29" t="s">
        <v>239</v>
      </c>
      <c r="B650" s="30" t="s">
        <v>168</v>
      </c>
      <c r="C650" s="31">
        <v>56391.192000000003</v>
      </c>
      <c r="D650" s="32"/>
      <c r="E650" s="33">
        <f t="shared" si="75"/>
        <v>91335.41483579966</v>
      </c>
      <c r="F650" s="1">
        <f t="shared" si="76"/>
        <v>91335.5</v>
      </c>
      <c r="G650" s="1">
        <f t="shared" si="83"/>
        <v>-9.9403340500430204E-3</v>
      </c>
      <c r="H650" s="34"/>
      <c r="K650" s="1">
        <f t="shared" si="82"/>
        <v>-9.9403340500430204E-3</v>
      </c>
      <c r="O650" s="1">
        <f t="shared" ca="1" si="77"/>
        <v>-1.0446066847053485E-2</v>
      </c>
      <c r="Q650" s="88">
        <f t="shared" si="78"/>
        <v>41372.692000000003</v>
      </c>
    </row>
    <row r="651" spans="1:23">
      <c r="A651" s="29" t="s">
        <v>239</v>
      </c>
      <c r="B651" s="30" t="s">
        <v>170</v>
      </c>
      <c r="C651" s="31">
        <v>56391.250500000002</v>
      </c>
      <c r="D651" s="32"/>
      <c r="E651" s="33">
        <f t="shared" si="75"/>
        <v>91335.916036835406</v>
      </c>
      <c r="F651" s="1">
        <f t="shared" si="76"/>
        <v>91336</v>
      </c>
      <c r="G651" s="1">
        <f t="shared" si="83"/>
        <v>-9.8001496007782407E-3</v>
      </c>
      <c r="H651" s="34"/>
      <c r="K651" s="1">
        <f t="shared" si="82"/>
        <v>-9.8001496007782407E-3</v>
      </c>
      <c r="O651" s="1">
        <f t="shared" ca="1" si="77"/>
        <v>-1.0446130229956163E-2</v>
      </c>
      <c r="Q651" s="88">
        <f t="shared" si="78"/>
        <v>41372.750500000002</v>
      </c>
    </row>
    <row r="652" spans="1:23">
      <c r="A652" s="29" t="s">
        <v>239</v>
      </c>
      <c r="B652" s="30" t="s">
        <v>170</v>
      </c>
      <c r="C652" s="31">
        <v>56395.102099999996</v>
      </c>
      <c r="D652" s="32"/>
      <c r="E652" s="33">
        <f t="shared" si="75"/>
        <v>91368.914770327756</v>
      </c>
      <c r="F652" s="1">
        <f t="shared" si="76"/>
        <v>91369</v>
      </c>
      <c r="G652" s="1">
        <f t="shared" si="83"/>
        <v>-9.9479759010137059E-3</v>
      </c>
      <c r="H652" s="34"/>
      <c r="K652" s="1">
        <f t="shared" si="82"/>
        <v>-9.9479759010137059E-3</v>
      </c>
      <c r="O652" s="1">
        <f t="shared" ca="1" si="77"/>
        <v>-1.0450313501532919E-2</v>
      </c>
      <c r="Q652" s="88">
        <f t="shared" si="78"/>
        <v>41376.602099999996</v>
      </c>
    </row>
    <row r="653" spans="1:23">
      <c r="A653" s="29" t="s">
        <v>239</v>
      </c>
      <c r="B653" s="30" t="s">
        <v>168</v>
      </c>
      <c r="C653" s="31">
        <v>56395.159800000001</v>
      </c>
      <c r="D653" s="32"/>
      <c r="E653" s="33">
        <f t="shared" si="75"/>
        <v>91369.409117332281</v>
      </c>
      <c r="F653" s="1">
        <f t="shared" si="76"/>
        <v>91369.5</v>
      </c>
      <c r="G653" s="1">
        <f t="shared" si="83"/>
        <v>-1.0607791446091142E-2</v>
      </c>
      <c r="H653" s="34"/>
      <c r="K653" s="1">
        <f t="shared" si="82"/>
        <v>-1.0607791446091142E-2</v>
      </c>
      <c r="O653" s="1">
        <f t="shared" ca="1" si="77"/>
        <v>-1.0450376884435597E-2</v>
      </c>
      <c r="Q653" s="88">
        <f t="shared" si="78"/>
        <v>41376.659800000001</v>
      </c>
    </row>
    <row r="654" spans="1:23">
      <c r="A654" s="29" t="s">
        <v>239</v>
      </c>
      <c r="B654" s="30" t="s">
        <v>170</v>
      </c>
      <c r="C654" s="31">
        <v>56395.218800000002</v>
      </c>
      <c r="D654" s="32"/>
      <c r="E654" s="33">
        <f t="shared" si="75"/>
        <v>91369.914602137593</v>
      </c>
      <c r="F654" s="1">
        <f t="shared" si="76"/>
        <v>91370</v>
      </c>
      <c r="G654" s="1">
        <f t="shared" si="83"/>
        <v>-9.9676069949055091E-3</v>
      </c>
      <c r="H654" s="34"/>
      <c r="K654" s="1">
        <f t="shared" si="82"/>
        <v>-9.9676069949055091E-3</v>
      </c>
      <c r="O654" s="1">
        <f t="shared" ca="1" si="77"/>
        <v>-1.0450440267338275E-2</v>
      </c>
      <c r="Q654" s="88">
        <f t="shared" si="78"/>
        <v>41376.718800000002</v>
      </c>
    </row>
    <row r="655" spans="1:23">
      <c r="A655" s="29" t="s">
        <v>239</v>
      </c>
      <c r="B655" s="30" t="s">
        <v>168</v>
      </c>
      <c r="C655" s="31">
        <v>56395.278200000001</v>
      </c>
      <c r="D655" s="32"/>
      <c r="E655" s="33">
        <f t="shared" si="75"/>
        <v>91370.423513958493</v>
      </c>
      <c r="F655" s="1">
        <f t="shared" si="76"/>
        <v>91370.5</v>
      </c>
      <c r="G655" s="1">
        <f t="shared" si="83"/>
        <v>-8.9274225465487689E-3</v>
      </c>
      <c r="H655" s="34"/>
      <c r="K655" s="1">
        <f t="shared" si="82"/>
        <v>-8.9274225465487689E-3</v>
      </c>
      <c r="O655" s="1">
        <f t="shared" ca="1" si="77"/>
        <v>-1.0450503650240953E-2</v>
      </c>
      <c r="Q655" s="88">
        <f t="shared" si="78"/>
        <v>41376.778200000001</v>
      </c>
    </row>
    <row r="656" spans="1:23">
      <c r="A656" s="95" t="s">
        <v>95</v>
      </c>
      <c r="C656" s="96">
        <v>56415.29012202</v>
      </c>
      <c r="D656" s="96">
        <v>2.0000000000000002E-5</v>
      </c>
      <c r="E656" s="33">
        <f t="shared" si="75"/>
        <v>91541.876437784595</v>
      </c>
      <c r="F656" s="1">
        <f t="shared" si="76"/>
        <v>91542</v>
      </c>
      <c r="G656" s="1">
        <f t="shared" si="83"/>
        <v>-1.4422136198845692E-2</v>
      </c>
      <c r="H656" s="34"/>
      <c r="L656" s="1">
        <f>+G656</f>
        <v>-1.4422136198845692E-2</v>
      </c>
      <c r="O656" s="1">
        <f t="shared" ca="1" si="77"/>
        <v>-1.0472243985859544E-2</v>
      </c>
      <c r="Q656" s="88">
        <f t="shared" si="78"/>
        <v>41396.79012202</v>
      </c>
      <c r="W656" s="2"/>
    </row>
    <row r="657" spans="1:23">
      <c r="A657" s="45" t="s">
        <v>235</v>
      </c>
      <c r="B657" s="42" t="s">
        <v>168</v>
      </c>
      <c r="C657" s="36">
        <v>56417.337290000003</v>
      </c>
      <c r="D657" s="36">
        <v>2.0000000000000001E-4</v>
      </c>
      <c r="E657" s="33">
        <f t="shared" si="75"/>
        <v>91559.415629441646</v>
      </c>
      <c r="F657" s="1">
        <f t="shared" si="76"/>
        <v>91559.5</v>
      </c>
      <c r="G657" s="1">
        <f t="shared" si="83"/>
        <v>-9.847700443060603E-3</v>
      </c>
      <c r="H657" s="34"/>
      <c r="K657" s="1">
        <f t="shared" ref="K657:K670" si="84">+G657</f>
        <v>-9.847700443060603E-3</v>
      </c>
      <c r="O657" s="1">
        <f t="shared" ca="1" si="77"/>
        <v>-1.0474462387453278E-2</v>
      </c>
      <c r="Q657" s="88">
        <f t="shared" si="78"/>
        <v>41398.837290000003</v>
      </c>
      <c r="W657" s="2"/>
    </row>
    <row r="658" spans="1:23">
      <c r="A658" s="47" t="s">
        <v>240</v>
      </c>
      <c r="B658" s="37" t="s">
        <v>168</v>
      </c>
      <c r="C658" s="38">
        <v>56417.337399999997</v>
      </c>
      <c r="D658" s="38">
        <v>2.9999999999999997E-4</v>
      </c>
      <c r="E658" s="33">
        <f t="shared" si="75"/>
        <v>91559.416571870883</v>
      </c>
      <c r="F658" s="1">
        <f t="shared" si="76"/>
        <v>91559.5</v>
      </c>
      <c r="G658" s="1">
        <f t="shared" si="83"/>
        <v>-9.7377004494774155E-3</v>
      </c>
      <c r="H658" s="34"/>
      <c r="K658" s="1">
        <f t="shared" si="84"/>
        <v>-9.7377004494774155E-3</v>
      </c>
      <c r="O658" s="1">
        <f t="shared" ca="1" si="77"/>
        <v>-1.0474462387453278E-2</v>
      </c>
      <c r="Q658" s="88">
        <f t="shared" si="78"/>
        <v>41398.837399999997</v>
      </c>
      <c r="W658" s="2"/>
    </row>
    <row r="659" spans="1:23">
      <c r="A659" s="45" t="s">
        <v>235</v>
      </c>
      <c r="B659" s="42" t="s">
        <v>170</v>
      </c>
      <c r="C659" s="36">
        <v>56417.395640000002</v>
      </c>
      <c r="D659" s="36">
        <v>0</v>
      </c>
      <c r="E659" s="33">
        <f t="shared" si="75"/>
        <v>91559.915545346536</v>
      </c>
      <c r="F659" s="1">
        <f t="shared" si="76"/>
        <v>91560</v>
      </c>
      <c r="G659" s="1">
        <f t="shared" si="83"/>
        <v>-9.8575159936444834E-3</v>
      </c>
      <c r="H659" s="34"/>
      <c r="K659" s="1">
        <f t="shared" si="84"/>
        <v>-9.8575159936444834E-3</v>
      </c>
      <c r="O659" s="1">
        <f t="shared" ca="1" si="77"/>
        <v>-1.0474525770355956E-2</v>
      </c>
      <c r="Q659" s="88">
        <f t="shared" si="78"/>
        <v>41398.895640000002</v>
      </c>
      <c r="W659" s="2"/>
    </row>
    <row r="660" spans="1:23">
      <c r="A660" s="47" t="s">
        <v>240</v>
      </c>
      <c r="B660" s="37" t="s">
        <v>170</v>
      </c>
      <c r="C660" s="38">
        <v>56417.395700000001</v>
      </c>
      <c r="D660" s="38">
        <v>1E-4</v>
      </c>
      <c r="E660" s="33">
        <f t="shared" si="75"/>
        <v>91559.916059398864</v>
      </c>
      <c r="F660" s="1">
        <f t="shared" si="76"/>
        <v>91560</v>
      </c>
      <c r="G660" s="1">
        <f t="shared" si="83"/>
        <v>-9.7975159951602109E-3</v>
      </c>
      <c r="H660" s="34"/>
      <c r="K660" s="1">
        <f t="shared" si="84"/>
        <v>-9.7975159951602109E-3</v>
      </c>
      <c r="O660" s="1">
        <f t="shared" ca="1" si="77"/>
        <v>-1.0474525770355956E-2</v>
      </c>
      <c r="Q660" s="88">
        <f t="shared" si="78"/>
        <v>41398.895700000001</v>
      </c>
    </row>
    <row r="661" spans="1:23">
      <c r="A661" s="47" t="s">
        <v>240</v>
      </c>
      <c r="B661" s="37" t="s">
        <v>168</v>
      </c>
      <c r="C661" s="38">
        <v>56417.453800000003</v>
      </c>
      <c r="D661" s="38">
        <v>4.0000000000000002E-4</v>
      </c>
      <c r="E661" s="33">
        <f t="shared" ref="E661:E724" si="85">+(C661-C$7)/C$8</f>
        <v>91560.413833419007</v>
      </c>
      <c r="F661" s="1">
        <f t="shared" ref="F661:F724" si="86">ROUND(2*E661,0)/2</f>
        <v>91560.5</v>
      </c>
      <c r="G661" s="1">
        <f t="shared" si="83"/>
        <v>-1.0057331543066539E-2</v>
      </c>
      <c r="H661" s="34"/>
      <c r="K661" s="1">
        <f t="shared" si="84"/>
        <v>-1.0057331543066539E-2</v>
      </c>
      <c r="O661" s="1">
        <f t="shared" ref="O661:O724" ca="1" si="87">+C$11+C$12*F661</f>
        <v>-1.0474589153258634E-2</v>
      </c>
      <c r="Q661" s="88">
        <f t="shared" ref="Q661:Q724" si="88">+C661-15018.5</f>
        <v>41398.953800000003</v>
      </c>
      <c r="W661" s="2"/>
    </row>
    <row r="662" spans="1:23">
      <c r="A662" s="45" t="s">
        <v>235</v>
      </c>
      <c r="B662" s="42" t="s">
        <v>168</v>
      </c>
      <c r="C662" s="36">
        <v>56417.453869999998</v>
      </c>
      <c r="D662" s="36">
        <v>2.0000000000000001E-4</v>
      </c>
      <c r="E662" s="33">
        <f t="shared" si="85"/>
        <v>91560.414433146696</v>
      </c>
      <c r="F662" s="1">
        <f t="shared" si="86"/>
        <v>91560.5</v>
      </c>
      <c r="G662" s="1">
        <f t="shared" si="83"/>
        <v>-9.9873315484728664E-3</v>
      </c>
      <c r="H662" s="34"/>
      <c r="K662" s="1">
        <f t="shared" si="84"/>
        <v>-9.9873315484728664E-3</v>
      </c>
      <c r="O662" s="1">
        <f t="shared" ca="1" si="87"/>
        <v>-1.0474589153258634E-2</v>
      </c>
      <c r="Q662" s="88">
        <f t="shared" si="88"/>
        <v>41398.953869999998</v>
      </c>
      <c r="W662" s="2"/>
    </row>
    <row r="663" spans="1:23">
      <c r="A663" s="53" t="s">
        <v>241</v>
      </c>
      <c r="B663" s="54" t="s">
        <v>168</v>
      </c>
      <c r="C663" s="53">
        <v>56418.387932999998</v>
      </c>
      <c r="D663" s="53">
        <v>8.2000000000000001E-5</v>
      </c>
      <c r="E663" s="33">
        <f t="shared" si="85"/>
        <v>91568.417054395555</v>
      </c>
      <c r="F663" s="1">
        <f t="shared" si="86"/>
        <v>91568.5</v>
      </c>
      <c r="G663" s="1">
        <f t="shared" si="83"/>
        <v>-9.6813803538680077E-3</v>
      </c>
      <c r="H663" s="34"/>
      <c r="K663" s="1">
        <f t="shared" si="84"/>
        <v>-9.6813803538680077E-3</v>
      </c>
      <c r="O663" s="1">
        <f t="shared" ca="1" si="87"/>
        <v>-1.0475603279701484E-2</v>
      </c>
      <c r="Q663" s="88">
        <f t="shared" si="88"/>
        <v>41399.887932999998</v>
      </c>
      <c r="W663" s="2"/>
    </row>
    <row r="664" spans="1:23">
      <c r="A664" s="53" t="s">
        <v>241</v>
      </c>
      <c r="B664" s="54" t="s">
        <v>170</v>
      </c>
      <c r="C664" s="53">
        <v>56418.446210000002</v>
      </c>
      <c r="D664" s="53">
        <v>2.1999999999999999E-5</v>
      </c>
      <c r="E664" s="33">
        <f t="shared" si="85"/>
        <v>91568.916344870129</v>
      </c>
      <c r="F664" s="1">
        <f t="shared" si="86"/>
        <v>91569</v>
      </c>
      <c r="G664" s="1">
        <f t="shared" si="83"/>
        <v>-9.7641959000611678E-3</v>
      </c>
      <c r="H664" s="34"/>
      <c r="K664" s="1">
        <f t="shared" si="84"/>
        <v>-9.7641959000611678E-3</v>
      </c>
      <c r="O664" s="1">
        <f t="shared" ca="1" si="87"/>
        <v>-1.0475666662604162E-2</v>
      </c>
      <c r="Q664" s="88">
        <f t="shared" si="88"/>
        <v>41399.946210000002</v>
      </c>
      <c r="W664" s="2"/>
    </row>
    <row r="665" spans="1:23">
      <c r="A665" s="45" t="s">
        <v>235</v>
      </c>
      <c r="B665" s="42" t="s">
        <v>168</v>
      </c>
      <c r="C665" s="36">
        <v>56427.3753</v>
      </c>
      <c r="D665" s="36">
        <v>2.0000000000000001E-4</v>
      </c>
      <c r="E665" s="33">
        <f t="shared" si="85"/>
        <v>91645.416672328734</v>
      </c>
      <c r="F665" s="1">
        <f t="shared" si="86"/>
        <v>91645.5</v>
      </c>
      <c r="G665" s="1">
        <f t="shared" si="83"/>
        <v>-9.7259750473313034E-3</v>
      </c>
      <c r="H665" s="34"/>
      <c r="K665" s="1">
        <f t="shared" si="84"/>
        <v>-9.7259750473313034E-3</v>
      </c>
      <c r="O665" s="1">
        <f t="shared" ca="1" si="87"/>
        <v>-1.0485364246713912E-2</v>
      </c>
      <c r="Q665" s="88">
        <f t="shared" si="88"/>
        <v>41408.8753</v>
      </c>
      <c r="W665" s="2"/>
    </row>
    <row r="666" spans="1:23">
      <c r="A666" s="45" t="s">
        <v>235</v>
      </c>
      <c r="B666" s="42" t="s">
        <v>168</v>
      </c>
      <c r="C666" s="36">
        <v>56427.375500000002</v>
      </c>
      <c r="D666" s="36">
        <v>2.0000000000000001E-4</v>
      </c>
      <c r="E666" s="33">
        <f t="shared" si="85"/>
        <v>91645.418385836572</v>
      </c>
      <c r="F666" s="1">
        <f t="shared" si="86"/>
        <v>91645.5</v>
      </c>
      <c r="G666" s="1">
        <f t="shared" si="83"/>
        <v>-9.5259750451077707E-3</v>
      </c>
      <c r="H666" s="34"/>
      <c r="K666" s="1">
        <f t="shared" si="84"/>
        <v>-9.5259750451077707E-3</v>
      </c>
      <c r="O666" s="1">
        <f t="shared" ca="1" si="87"/>
        <v>-1.0485364246713912E-2</v>
      </c>
      <c r="Q666" s="88">
        <f t="shared" si="88"/>
        <v>41408.875500000002</v>
      </c>
      <c r="W666" s="2"/>
    </row>
    <row r="667" spans="1:23">
      <c r="A667" s="45" t="s">
        <v>235</v>
      </c>
      <c r="B667" s="42" t="s">
        <v>170</v>
      </c>
      <c r="C667" s="36">
        <v>56427.433570000001</v>
      </c>
      <c r="D667" s="36">
        <v>1E-4</v>
      </c>
      <c r="E667" s="33">
        <f t="shared" si="85"/>
        <v>91645.915902830515</v>
      </c>
      <c r="F667" s="1">
        <f t="shared" si="86"/>
        <v>91646</v>
      </c>
      <c r="G667" s="1">
        <f t="shared" si="83"/>
        <v>-9.8157905958942138E-3</v>
      </c>
      <c r="H667" s="34"/>
      <c r="K667" s="1">
        <f t="shared" si="84"/>
        <v>-9.8157905958942138E-3</v>
      </c>
      <c r="O667" s="1">
        <f t="shared" ca="1" si="87"/>
        <v>-1.048542762961659E-2</v>
      </c>
      <c r="Q667" s="88">
        <f t="shared" si="88"/>
        <v>41408.933570000001</v>
      </c>
      <c r="W667" s="2"/>
    </row>
    <row r="668" spans="1:23">
      <c r="A668" s="45" t="s">
        <v>235</v>
      </c>
      <c r="B668" s="42" t="s">
        <v>170</v>
      </c>
      <c r="C668" s="36">
        <v>56427.433579999997</v>
      </c>
      <c r="D668" s="36">
        <v>0</v>
      </c>
      <c r="E668" s="33">
        <f t="shared" si="85"/>
        <v>91645.915988505876</v>
      </c>
      <c r="F668" s="1">
        <f t="shared" si="86"/>
        <v>91646</v>
      </c>
      <c r="G668" s="1">
        <f t="shared" si="83"/>
        <v>-9.8057905997848138E-3</v>
      </c>
      <c r="H668" s="34"/>
      <c r="K668" s="1">
        <f t="shared" si="84"/>
        <v>-9.8057905997848138E-3</v>
      </c>
      <c r="O668" s="1">
        <f t="shared" ca="1" si="87"/>
        <v>-1.048542762961659E-2</v>
      </c>
      <c r="Q668" s="88">
        <f t="shared" si="88"/>
        <v>41408.933579999997</v>
      </c>
      <c r="W668" s="2"/>
    </row>
    <row r="669" spans="1:23">
      <c r="A669" s="45" t="s">
        <v>235</v>
      </c>
      <c r="B669" s="42" t="s">
        <v>168</v>
      </c>
      <c r="C669" s="36">
        <v>56427.492449999998</v>
      </c>
      <c r="D669" s="36">
        <v>2.0000000000000001E-4</v>
      </c>
      <c r="E669" s="33">
        <f t="shared" si="85"/>
        <v>91646.420359531083</v>
      </c>
      <c r="F669" s="1">
        <f t="shared" si="86"/>
        <v>91646.5</v>
      </c>
      <c r="G669" s="1">
        <f t="shared" si="83"/>
        <v>-9.2956061489530839E-3</v>
      </c>
      <c r="H669" s="34"/>
      <c r="K669" s="1">
        <f t="shared" si="84"/>
        <v>-9.2956061489530839E-3</v>
      </c>
      <c r="O669" s="1">
        <f t="shared" ca="1" si="87"/>
        <v>-1.0485491012519268E-2</v>
      </c>
      <c r="Q669" s="88">
        <f t="shared" si="88"/>
        <v>41408.992449999998</v>
      </c>
      <c r="W669" s="2"/>
    </row>
    <row r="670" spans="1:23">
      <c r="A670" s="45" t="s">
        <v>235</v>
      </c>
      <c r="B670" s="42" t="s">
        <v>168</v>
      </c>
      <c r="C670" s="36">
        <v>56427.493000000002</v>
      </c>
      <c r="D670" s="36">
        <v>1E-4</v>
      </c>
      <c r="E670" s="33">
        <f t="shared" si="85"/>
        <v>91646.425071677615</v>
      </c>
      <c r="F670" s="1">
        <f t="shared" si="86"/>
        <v>91646.5</v>
      </c>
      <c r="G670" s="1">
        <f t="shared" si="83"/>
        <v>-8.7456061446573585E-3</v>
      </c>
      <c r="H670" s="34"/>
      <c r="K670" s="1">
        <f t="shared" si="84"/>
        <v>-8.7456061446573585E-3</v>
      </c>
      <c r="O670" s="1">
        <f t="shared" ca="1" si="87"/>
        <v>-1.0485491012519268E-2</v>
      </c>
      <c r="Q670" s="88">
        <f t="shared" si="88"/>
        <v>41408.993000000002</v>
      </c>
      <c r="W670" s="2"/>
    </row>
    <row r="671" spans="1:23">
      <c r="A671" s="95" t="s">
        <v>95</v>
      </c>
      <c r="C671" s="96">
        <v>56692.500273559999</v>
      </c>
      <c r="D671" s="96">
        <v>1.0000000000000001E-5</v>
      </c>
      <c r="E671" s="33">
        <f t="shared" si="85"/>
        <v>93916.885242451724</v>
      </c>
      <c r="F671" s="1">
        <f t="shared" si="86"/>
        <v>93917</v>
      </c>
      <c r="G671" s="1">
        <f t="shared" si="83"/>
        <v>-1.3394458699622191E-2</v>
      </c>
      <c r="H671" s="34"/>
      <c r="L671" s="1">
        <f>+G671</f>
        <v>-1.3394458699622191E-2</v>
      </c>
      <c r="O671" s="1">
        <f t="shared" ca="1" si="87"/>
        <v>-1.0773312773580559E-2</v>
      </c>
      <c r="Q671" s="88">
        <f t="shared" si="88"/>
        <v>41674.000273559999</v>
      </c>
      <c r="W671" s="2"/>
    </row>
    <row r="672" spans="1:23">
      <c r="A672" s="95" t="s">
        <v>95</v>
      </c>
      <c r="C672" s="96">
        <v>56717.47646369</v>
      </c>
      <c r="D672" s="96">
        <v>2.0000000000000002E-5</v>
      </c>
      <c r="E672" s="33">
        <f t="shared" si="85"/>
        <v>94130.869727277604</v>
      </c>
      <c r="F672" s="1">
        <f t="shared" si="86"/>
        <v>94131</v>
      </c>
      <c r="G672" s="1">
        <f t="shared" si="83"/>
        <v>-1.5205384101136588E-2</v>
      </c>
      <c r="H672" s="34"/>
      <c r="L672" s="1">
        <f>+G672</f>
        <v>-1.5205384101136588E-2</v>
      </c>
      <c r="O672" s="1">
        <f t="shared" ca="1" si="87"/>
        <v>-1.080044065592679E-2</v>
      </c>
      <c r="Q672" s="88">
        <f t="shared" si="88"/>
        <v>41698.97646369</v>
      </c>
      <c r="W672" s="2"/>
    </row>
    <row r="673" spans="1:23">
      <c r="A673" s="51" t="s">
        <v>242</v>
      </c>
      <c r="B673" s="52" t="s">
        <v>170</v>
      </c>
      <c r="C673" s="55">
        <v>56718.532180000002</v>
      </c>
      <c r="D673" s="51">
        <v>0</v>
      </c>
      <c r="E673" s="33">
        <f t="shared" si="85"/>
        <v>94139.914618013237</v>
      </c>
      <c r="F673" s="1">
        <f t="shared" si="86"/>
        <v>94140</v>
      </c>
      <c r="G673" s="1">
        <f t="shared" si="83"/>
        <v>-9.9657539976760745E-3</v>
      </c>
      <c r="H673" s="34"/>
      <c r="K673" s="1">
        <f t="shared" ref="K673:K682" si="89">+G673</f>
        <v>-9.9657539976760745E-3</v>
      </c>
      <c r="O673" s="1">
        <f t="shared" ca="1" si="87"/>
        <v>-1.0801581548174994E-2</v>
      </c>
      <c r="Q673" s="88">
        <f t="shared" si="88"/>
        <v>41700.032180000002</v>
      </c>
      <c r="W673" s="2"/>
    </row>
    <row r="674" spans="1:23">
      <c r="A674" s="51" t="s">
        <v>242</v>
      </c>
      <c r="B674" s="52" t="s">
        <v>170</v>
      </c>
      <c r="C674" s="55">
        <v>56718.532249999997</v>
      </c>
      <c r="D674" s="51">
        <v>0</v>
      </c>
      <c r="E674" s="33">
        <f t="shared" si="85"/>
        <v>94139.915217740927</v>
      </c>
      <c r="F674" s="1">
        <f t="shared" si="86"/>
        <v>94140</v>
      </c>
      <c r="G674" s="1">
        <f t="shared" si="83"/>
        <v>-9.8957540030824021E-3</v>
      </c>
      <c r="H674" s="34"/>
      <c r="K674" s="1">
        <f t="shared" si="89"/>
        <v>-9.8957540030824021E-3</v>
      </c>
      <c r="O674" s="1">
        <f t="shared" ca="1" si="87"/>
        <v>-1.0801581548174994E-2</v>
      </c>
      <c r="Q674" s="88">
        <f t="shared" si="88"/>
        <v>41700.032249999997</v>
      </c>
      <c r="W674" s="2"/>
    </row>
    <row r="675" spans="1:23">
      <c r="A675" s="51" t="s">
        <v>242</v>
      </c>
      <c r="B675" s="52" t="s">
        <v>168</v>
      </c>
      <c r="C675" s="55">
        <v>56718.59042</v>
      </c>
      <c r="D675" s="51">
        <v>1E-4</v>
      </c>
      <c r="E675" s="33">
        <f t="shared" si="85"/>
        <v>94140.413591488817</v>
      </c>
      <c r="F675" s="1">
        <f t="shared" si="86"/>
        <v>94140.5</v>
      </c>
      <c r="G675" s="1">
        <f t="shared" si="83"/>
        <v>-1.00855695491191E-2</v>
      </c>
      <c r="H675" s="34"/>
      <c r="K675" s="1">
        <f t="shared" si="89"/>
        <v>-1.00855695491191E-2</v>
      </c>
      <c r="O675" s="1">
        <f t="shared" ca="1" si="87"/>
        <v>-1.0801644931077672E-2</v>
      </c>
      <c r="Q675" s="88">
        <f t="shared" si="88"/>
        <v>41700.09042</v>
      </c>
      <c r="W675" s="2"/>
    </row>
    <row r="676" spans="1:23">
      <c r="A676" s="51" t="s">
        <v>242</v>
      </c>
      <c r="B676" s="52" t="s">
        <v>168</v>
      </c>
      <c r="C676" s="55">
        <v>56718.590539999997</v>
      </c>
      <c r="D676" s="51">
        <v>5.0000000000000001E-4</v>
      </c>
      <c r="E676" s="33">
        <f t="shared" si="85"/>
        <v>94140.414619593474</v>
      </c>
      <c r="F676" s="1">
        <f t="shared" si="86"/>
        <v>94140.5</v>
      </c>
      <c r="G676" s="1">
        <f t="shared" si="83"/>
        <v>-9.965569552150555E-3</v>
      </c>
      <c r="H676" s="34"/>
      <c r="K676" s="1">
        <f t="shared" si="89"/>
        <v>-9.965569552150555E-3</v>
      </c>
      <c r="O676" s="1">
        <f t="shared" ca="1" si="87"/>
        <v>-1.0801644931077672E-2</v>
      </c>
      <c r="Q676" s="88">
        <f t="shared" si="88"/>
        <v>41700.090539999997</v>
      </c>
      <c r="W676" s="2"/>
    </row>
    <row r="677" spans="1:23">
      <c r="A677" s="51" t="s">
        <v>242</v>
      </c>
      <c r="B677" s="52" t="s">
        <v>170</v>
      </c>
      <c r="C677" s="55">
        <v>56723.551180000002</v>
      </c>
      <c r="D677" s="51">
        <v>0</v>
      </c>
      <c r="E677" s="33">
        <f t="shared" si="85"/>
        <v>94182.915096619094</v>
      </c>
      <c r="F677" s="1">
        <f t="shared" si="86"/>
        <v>94183</v>
      </c>
      <c r="G677" s="1">
        <f t="shared" si="83"/>
        <v>-9.9098912978661247E-3</v>
      </c>
      <c r="H677" s="34"/>
      <c r="K677" s="1">
        <f t="shared" si="89"/>
        <v>-9.9098912978661247E-3</v>
      </c>
      <c r="O677" s="1">
        <f t="shared" ca="1" si="87"/>
        <v>-1.0807032477805312E-2</v>
      </c>
      <c r="Q677" s="88">
        <f t="shared" si="88"/>
        <v>41705.051180000002</v>
      </c>
      <c r="W677" s="2"/>
    </row>
    <row r="678" spans="1:23">
      <c r="A678" s="29" t="s">
        <v>243</v>
      </c>
      <c r="B678" s="30" t="s">
        <v>170</v>
      </c>
      <c r="C678" s="31">
        <v>56780.042999999998</v>
      </c>
      <c r="D678" s="32"/>
      <c r="E678" s="33">
        <f t="shared" si="85"/>
        <v>94666.910971756821</v>
      </c>
      <c r="F678" s="1">
        <f t="shared" si="86"/>
        <v>94667</v>
      </c>
      <c r="G678" s="1">
        <f t="shared" si="83"/>
        <v>-1.0391343697847333E-2</v>
      </c>
      <c r="H678" s="34"/>
      <c r="K678" s="1">
        <f t="shared" si="89"/>
        <v>-1.0391343697847333E-2</v>
      </c>
      <c r="O678" s="1">
        <f t="shared" ca="1" si="87"/>
        <v>-1.0868387127597721E-2</v>
      </c>
      <c r="Q678" s="88">
        <f t="shared" si="88"/>
        <v>41761.542999999998</v>
      </c>
      <c r="W678" s="2"/>
    </row>
    <row r="679" spans="1:23">
      <c r="A679" s="56" t="s">
        <v>244</v>
      </c>
      <c r="B679" s="57" t="s">
        <v>170</v>
      </c>
      <c r="C679" s="56">
        <v>56780.043000000063</v>
      </c>
      <c r="D679" s="56" t="s">
        <v>245</v>
      </c>
      <c r="E679" s="33">
        <f t="shared" si="85"/>
        <v>94666.910971757374</v>
      </c>
      <c r="F679" s="1">
        <f t="shared" si="86"/>
        <v>94667</v>
      </c>
      <c r="G679" s="1">
        <f t="shared" si="83"/>
        <v>-1.0391343632363714E-2</v>
      </c>
      <c r="H679" s="34"/>
      <c r="K679" s="1">
        <f t="shared" si="89"/>
        <v>-1.0391343632363714E-2</v>
      </c>
      <c r="O679" s="1">
        <f t="shared" ca="1" si="87"/>
        <v>-1.0868387127597721E-2</v>
      </c>
      <c r="Q679" s="88">
        <f t="shared" si="88"/>
        <v>41761.543000000063</v>
      </c>
      <c r="W679" s="2"/>
    </row>
    <row r="680" spans="1:23">
      <c r="A680" s="56" t="s">
        <v>244</v>
      </c>
      <c r="B680" s="57" t="s">
        <v>170</v>
      </c>
      <c r="C680" s="56">
        <v>56780.159599999897</v>
      </c>
      <c r="D680" s="56" t="s">
        <v>245</v>
      </c>
      <c r="E680" s="33">
        <f t="shared" si="85"/>
        <v>94667.909946811822</v>
      </c>
      <c r="F680" s="1">
        <f t="shared" si="86"/>
        <v>94668</v>
      </c>
      <c r="G680" s="1">
        <f t="shared" ref="G680:G711" si="90">+C680-(C$7+F680*C$8)</f>
        <v>-1.0510974898352288E-2</v>
      </c>
      <c r="H680" s="34"/>
      <c r="K680" s="1">
        <f t="shared" si="89"/>
        <v>-1.0510974898352288E-2</v>
      </c>
      <c r="O680" s="1">
        <f t="shared" ca="1" si="87"/>
        <v>-1.0868513893403077E-2</v>
      </c>
      <c r="Q680" s="88">
        <f t="shared" si="88"/>
        <v>41761.659599999897</v>
      </c>
      <c r="W680" s="2"/>
    </row>
    <row r="681" spans="1:23">
      <c r="A681" s="29" t="s">
        <v>243</v>
      </c>
      <c r="B681" s="30" t="s">
        <v>170</v>
      </c>
      <c r="C681" s="31">
        <v>56780.159599999999</v>
      </c>
      <c r="D681" s="32"/>
      <c r="E681" s="33">
        <f t="shared" si="85"/>
        <v>94667.909946812695</v>
      </c>
      <c r="F681" s="1">
        <f t="shared" si="86"/>
        <v>94668</v>
      </c>
      <c r="G681" s="1">
        <f t="shared" si="90"/>
        <v>-1.0510974796488881E-2</v>
      </c>
      <c r="H681" s="34"/>
      <c r="K681" s="1">
        <f t="shared" si="89"/>
        <v>-1.0510974796488881E-2</v>
      </c>
      <c r="O681" s="1">
        <f t="shared" ca="1" si="87"/>
        <v>-1.0868513893403077E-2</v>
      </c>
      <c r="Q681" s="88">
        <f t="shared" si="88"/>
        <v>41761.659599999999</v>
      </c>
      <c r="W681" s="2"/>
    </row>
    <row r="682" spans="1:23">
      <c r="A682" s="36" t="s">
        <v>246</v>
      </c>
      <c r="B682" s="42" t="s">
        <v>170</v>
      </c>
      <c r="C682" s="36">
        <v>56809.339870000003</v>
      </c>
      <c r="D682" s="36">
        <v>2.0000000000000002E-5</v>
      </c>
      <c r="E682" s="33">
        <f t="shared" si="85"/>
        <v>94917.913050189585</v>
      </c>
      <c r="F682" s="1">
        <f t="shared" si="86"/>
        <v>94918</v>
      </c>
      <c r="G682" s="1">
        <f t="shared" si="90"/>
        <v>-1.0148749795916956E-2</v>
      </c>
      <c r="H682" s="34"/>
      <c r="K682" s="1">
        <f t="shared" si="89"/>
        <v>-1.0148749795916956E-2</v>
      </c>
      <c r="O682" s="1">
        <f t="shared" ca="1" si="87"/>
        <v>-1.0900205344742132E-2</v>
      </c>
      <c r="Q682" s="88">
        <f t="shared" si="88"/>
        <v>41790.839870000003</v>
      </c>
      <c r="W682" s="2"/>
    </row>
    <row r="683" spans="1:23">
      <c r="A683" s="95" t="s">
        <v>95</v>
      </c>
      <c r="C683" s="96">
        <v>57070.55426407</v>
      </c>
      <c r="D683" s="96">
        <v>2.0000000000000002E-5</v>
      </c>
      <c r="E683" s="33">
        <f t="shared" si="85"/>
        <v>97155.877577735082</v>
      </c>
      <c r="F683" s="1">
        <f t="shared" si="86"/>
        <v>97156</v>
      </c>
      <c r="G683" s="1">
        <f t="shared" si="90"/>
        <v>-1.4289081598690245E-2</v>
      </c>
      <c r="H683" s="34"/>
      <c r="L683" s="1">
        <f>+G683</f>
        <v>-1.4289081598690245E-2</v>
      </c>
      <c r="O683" s="1">
        <f t="shared" ca="1" si="87"/>
        <v>-1.1183907217129344E-2</v>
      </c>
      <c r="Q683" s="88">
        <f t="shared" si="88"/>
        <v>42052.05426407</v>
      </c>
      <c r="W683" s="2"/>
    </row>
    <row r="684" spans="1:23">
      <c r="A684" s="58" t="s">
        <v>247</v>
      </c>
      <c r="B684" s="59" t="s">
        <v>170</v>
      </c>
      <c r="C684" s="58">
        <v>57070.558122000002</v>
      </c>
      <c r="D684" s="58">
        <v>1.94E-4</v>
      </c>
      <c r="E684" s="33">
        <f t="shared" si="85"/>
        <v>97155.91063070111</v>
      </c>
      <c r="F684" s="1">
        <f t="shared" si="86"/>
        <v>97156</v>
      </c>
      <c r="G684" s="1">
        <f t="shared" si="90"/>
        <v>-1.0431151597003918E-2</v>
      </c>
      <c r="H684" s="34"/>
      <c r="K684" s="1">
        <f t="shared" ref="K684:K693" si="91">+G684</f>
        <v>-1.0431151597003918E-2</v>
      </c>
      <c r="O684" s="1">
        <f t="shared" ca="1" si="87"/>
        <v>-1.1183907217129344E-2</v>
      </c>
      <c r="Q684" s="88">
        <f t="shared" si="88"/>
        <v>42052.058122000002</v>
      </c>
      <c r="W684" s="2"/>
    </row>
    <row r="685" spans="1:23">
      <c r="A685" s="58" t="s">
        <v>247</v>
      </c>
      <c r="B685" s="59" t="s">
        <v>170</v>
      </c>
      <c r="C685" s="58">
        <v>57099.504577</v>
      </c>
      <c r="D685" s="58">
        <v>1.1900000000000001E-4</v>
      </c>
      <c r="E685" s="33">
        <f t="shared" si="85"/>
        <v>97403.910514929652</v>
      </c>
      <c r="F685" s="1">
        <f t="shared" si="86"/>
        <v>97404</v>
      </c>
      <c r="G685" s="1">
        <f t="shared" si="90"/>
        <v>-1.0444664396345615E-2</v>
      </c>
      <c r="H685" s="34"/>
      <c r="K685" s="1">
        <f t="shared" si="91"/>
        <v>-1.0444664396345615E-2</v>
      </c>
      <c r="O685" s="1">
        <f t="shared" ca="1" si="87"/>
        <v>-1.1215345136857686E-2</v>
      </c>
      <c r="Q685" s="88">
        <f t="shared" si="88"/>
        <v>42081.004577</v>
      </c>
      <c r="W685" s="2"/>
    </row>
    <row r="686" spans="1:23">
      <c r="A686" s="58" t="s">
        <v>247</v>
      </c>
      <c r="B686" s="59" t="s">
        <v>168</v>
      </c>
      <c r="C686" s="58">
        <v>57100.496768999998</v>
      </c>
      <c r="D686" s="58">
        <v>1.5899999999999999E-4</v>
      </c>
      <c r="E686" s="33">
        <f t="shared" si="85"/>
        <v>97412.411158657254</v>
      </c>
      <c r="F686" s="1">
        <f t="shared" si="86"/>
        <v>97412.5</v>
      </c>
      <c r="G686" s="1">
        <f t="shared" si="90"/>
        <v>-1.0369528754381463E-2</v>
      </c>
      <c r="H686" s="34"/>
      <c r="K686" s="1">
        <f t="shared" si="91"/>
        <v>-1.0369528754381463E-2</v>
      </c>
      <c r="O686" s="1">
        <f t="shared" ca="1" si="87"/>
        <v>-1.1216422646203214E-2</v>
      </c>
      <c r="Q686" s="88">
        <f t="shared" si="88"/>
        <v>42081.996768999998</v>
      </c>
      <c r="W686" s="2"/>
    </row>
    <row r="687" spans="1:23">
      <c r="A687" s="60" t="s">
        <v>248</v>
      </c>
      <c r="B687" s="61" t="s">
        <v>168</v>
      </c>
      <c r="C687" s="62">
        <v>57125.474770000001</v>
      </c>
      <c r="D687" s="62">
        <v>1E-4</v>
      </c>
      <c r="E687" s="33">
        <f t="shared" si="85"/>
        <v>97626.411158182629</v>
      </c>
      <c r="F687" s="1">
        <f t="shared" si="86"/>
        <v>97626.5</v>
      </c>
      <c r="G687" s="1">
        <f t="shared" si="90"/>
        <v>-1.0369584153522737E-2</v>
      </c>
      <c r="H687" s="34"/>
      <c r="K687" s="1">
        <f t="shared" si="91"/>
        <v>-1.0369584153522737E-2</v>
      </c>
      <c r="O687" s="1">
        <f t="shared" ca="1" si="87"/>
        <v>-1.1243550528549445E-2</v>
      </c>
      <c r="Q687" s="88">
        <f t="shared" si="88"/>
        <v>42106.974770000001</v>
      </c>
      <c r="W687" s="2"/>
    </row>
    <row r="688" spans="1:23">
      <c r="A688" s="60" t="s">
        <v>248</v>
      </c>
      <c r="B688" s="61" t="s">
        <v>170</v>
      </c>
      <c r="C688" s="62">
        <v>57125.533020000003</v>
      </c>
      <c r="D688" s="62">
        <v>0</v>
      </c>
      <c r="E688" s="33">
        <f t="shared" si="85"/>
        <v>97626.910217333629</v>
      </c>
      <c r="F688" s="1">
        <f t="shared" si="86"/>
        <v>97627</v>
      </c>
      <c r="G688" s="1">
        <f t="shared" si="90"/>
        <v>-1.0479399701580405E-2</v>
      </c>
      <c r="H688" s="34"/>
      <c r="K688" s="1">
        <f t="shared" si="91"/>
        <v>-1.0479399701580405E-2</v>
      </c>
      <c r="O688" s="1">
        <f t="shared" ca="1" si="87"/>
        <v>-1.1243613911452123E-2</v>
      </c>
      <c r="Q688" s="88">
        <f t="shared" si="88"/>
        <v>42107.033020000003</v>
      </c>
      <c r="W688" s="2"/>
    </row>
    <row r="689" spans="1:23">
      <c r="A689" s="60" t="s">
        <v>248</v>
      </c>
      <c r="B689" s="61" t="s">
        <v>168</v>
      </c>
      <c r="C689" s="62">
        <v>57125.591419999997</v>
      </c>
      <c r="D689" s="62">
        <v>2.0000000000000001E-4</v>
      </c>
      <c r="E689" s="33">
        <f t="shared" si="85"/>
        <v>97627.410561615427</v>
      </c>
      <c r="F689" s="1">
        <f t="shared" si="86"/>
        <v>97627.5</v>
      </c>
      <c r="G689" s="1">
        <f t="shared" si="90"/>
        <v>-1.0439215257065371E-2</v>
      </c>
      <c r="H689" s="34"/>
      <c r="K689" s="1">
        <f t="shared" si="91"/>
        <v>-1.0439215257065371E-2</v>
      </c>
      <c r="O689" s="1">
        <f t="shared" ca="1" si="87"/>
        <v>-1.1243677294354801E-2</v>
      </c>
      <c r="Q689" s="88">
        <f t="shared" si="88"/>
        <v>42107.091419999997</v>
      </c>
      <c r="W689" s="2"/>
    </row>
    <row r="690" spans="1:23">
      <c r="A690" s="60" t="s">
        <v>248</v>
      </c>
      <c r="B690" s="61" t="s">
        <v>170</v>
      </c>
      <c r="C690" s="62">
        <v>57128.334260000003</v>
      </c>
      <c r="D690" s="62">
        <v>0</v>
      </c>
      <c r="E690" s="33">
        <f t="shared" si="85"/>
        <v>97650.909950485642</v>
      </c>
      <c r="F690" s="1">
        <f t="shared" si="86"/>
        <v>97651</v>
      </c>
      <c r="G690" s="1">
        <f t="shared" si="90"/>
        <v>-1.0510546097066253E-2</v>
      </c>
      <c r="H690" s="34"/>
      <c r="K690" s="1">
        <f t="shared" si="91"/>
        <v>-1.0510546097066253E-2</v>
      </c>
      <c r="O690" s="1">
        <f t="shared" ca="1" si="87"/>
        <v>-1.1246656290780671E-2</v>
      </c>
      <c r="Q690" s="88">
        <f t="shared" si="88"/>
        <v>42109.834260000003</v>
      </c>
      <c r="W690" s="2"/>
    </row>
    <row r="691" spans="1:23">
      <c r="A691" s="60" t="s">
        <v>248</v>
      </c>
      <c r="B691" s="61" t="s">
        <v>168</v>
      </c>
      <c r="C691" s="62">
        <v>57128.392590000003</v>
      </c>
      <c r="D691" s="62">
        <v>1E-4</v>
      </c>
      <c r="E691" s="33">
        <f t="shared" si="85"/>
        <v>97651.409695039751</v>
      </c>
      <c r="F691" s="1">
        <f t="shared" si="86"/>
        <v>97651.5</v>
      </c>
      <c r="G691" s="1">
        <f t="shared" si="90"/>
        <v>-1.0540361647144891E-2</v>
      </c>
      <c r="H691" s="34"/>
      <c r="K691" s="1">
        <f t="shared" si="91"/>
        <v>-1.0540361647144891E-2</v>
      </c>
      <c r="O691" s="1">
        <f t="shared" ca="1" si="87"/>
        <v>-1.1246719673683349E-2</v>
      </c>
      <c r="Q691" s="88">
        <f t="shared" si="88"/>
        <v>42109.892590000003</v>
      </c>
      <c r="W691" s="2"/>
    </row>
    <row r="692" spans="1:23">
      <c r="A692" s="60" t="s">
        <v>248</v>
      </c>
      <c r="B692" s="61" t="s">
        <v>170</v>
      </c>
      <c r="C692" s="62">
        <v>57128.451009999997</v>
      </c>
      <c r="D692" s="62">
        <v>0</v>
      </c>
      <c r="E692" s="33">
        <f t="shared" si="85"/>
        <v>97651.910210672329</v>
      </c>
      <c r="F692" s="1">
        <f t="shared" si="86"/>
        <v>97652</v>
      </c>
      <c r="G692" s="1">
        <f t="shared" si="90"/>
        <v>-1.0480177203135099E-2</v>
      </c>
      <c r="H692" s="34"/>
      <c r="K692" s="1">
        <f t="shared" si="91"/>
        <v>-1.0480177203135099E-2</v>
      </c>
      <c r="O692" s="1">
        <f t="shared" ca="1" si="87"/>
        <v>-1.1246783056586027E-2</v>
      </c>
      <c r="Q692" s="88">
        <f t="shared" si="88"/>
        <v>42109.951009999997</v>
      </c>
      <c r="W692" s="2"/>
    </row>
    <row r="693" spans="1:23">
      <c r="A693" s="60" t="s">
        <v>248</v>
      </c>
      <c r="B693" s="61" t="s">
        <v>168</v>
      </c>
      <c r="C693" s="62">
        <v>57128.509489999997</v>
      </c>
      <c r="D693" s="62">
        <v>1E-4</v>
      </c>
      <c r="E693" s="33">
        <f t="shared" si="85"/>
        <v>97652.411240357294</v>
      </c>
      <c r="F693" s="1">
        <f t="shared" si="86"/>
        <v>97652.5</v>
      </c>
      <c r="G693" s="1">
        <f t="shared" si="90"/>
        <v>-1.0359992753365077E-2</v>
      </c>
      <c r="H693" s="34"/>
      <c r="K693" s="1">
        <f t="shared" si="91"/>
        <v>-1.0359992753365077E-2</v>
      </c>
      <c r="O693" s="1">
        <f t="shared" ca="1" si="87"/>
        <v>-1.1246846439488705E-2</v>
      </c>
      <c r="Q693" s="88">
        <f t="shared" si="88"/>
        <v>42110.009489999997</v>
      </c>
      <c r="W693" s="2"/>
    </row>
    <row r="694" spans="1:23">
      <c r="A694" s="95" t="s">
        <v>95</v>
      </c>
      <c r="C694" s="96">
        <v>57130.31261737</v>
      </c>
      <c r="D694" s="96">
        <v>1.0000000000000001E-5</v>
      </c>
      <c r="E694" s="33">
        <f t="shared" si="85"/>
        <v>97667.859604552854</v>
      </c>
      <c r="F694" s="1">
        <f t="shared" si="86"/>
        <v>97668</v>
      </c>
      <c r="G694" s="1">
        <f t="shared" si="90"/>
        <v>-1.6386904797400348E-2</v>
      </c>
      <c r="H694" s="34"/>
      <c r="L694" s="1">
        <f>+G694</f>
        <v>-1.6386904797400348E-2</v>
      </c>
      <c r="O694" s="1">
        <f t="shared" ca="1" si="87"/>
        <v>-1.1248811309471727E-2</v>
      </c>
      <c r="Q694" s="88">
        <f t="shared" si="88"/>
        <v>42111.81261737</v>
      </c>
      <c r="W694" s="2"/>
    </row>
    <row r="695" spans="1:23">
      <c r="A695" s="95" t="s">
        <v>95</v>
      </c>
      <c r="C695" s="96">
        <v>57161.362031889999</v>
      </c>
      <c r="D695" s="96">
        <v>6.0000000000000002E-5</v>
      </c>
      <c r="E695" s="33">
        <f t="shared" si="85"/>
        <v>97933.876676637301</v>
      </c>
      <c r="F695" s="1">
        <f t="shared" si="86"/>
        <v>97934</v>
      </c>
      <c r="G695" s="1">
        <f t="shared" si="90"/>
        <v>-1.4394257399544585E-2</v>
      </c>
      <c r="H695" s="34"/>
      <c r="L695" s="1">
        <f>+G695</f>
        <v>-1.4394257399544585E-2</v>
      </c>
      <c r="O695" s="1">
        <f t="shared" ca="1" si="87"/>
        <v>-1.1282531013696482E-2</v>
      </c>
      <c r="Q695" s="88">
        <f t="shared" si="88"/>
        <v>42142.862031889999</v>
      </c>
      <c r="W695" s="2"/>
    </row>
    <row r="696" spans="1:23">
      <c r="A696" s="60" t="s">
        <v>248</v>
      </c>
      <c r="B696" s="61" t="s">
        <v>170</v>
      </c>
      <c r="C696" s="62">
        <v>57161.365879999998</v>
      </c>
      <c r="D696" s="62">
        <v>0</v>
      </c>
      <c r="E696" s="33">
        <f t="shared" si="85"/>
        <v>97933.909645470063</v>
      </c>
      <c r="F696" s="1">
        <f t="shared" si="86"/>
        <v>97934</v>
      </c>
      <c r="G696" s="1">
        <f t="shared" si="90"/>
        <v>-1.0546147401328199E-2</v>
      </c>
      <c r="H696" s="34"/>
      <c r="K696" s="1">
        <f>+G696</f>
        <v>-1.0546147401328199E-2</v>
      </c>
      <c r="O696" s="1">
        <f t="shared" ca="1" si="87"/>
        <v>-1.1282531013696482E-2</v>
      </c>
      <c r="Q696" s="88">
        <f t="shared" si="88"/>
        <v>42142.865879999998</v>
      </c>
      <c r="W696" s="2"/>
    </row>
    <row r="697" spans="1:23">
      <c r="A697" s="95" t="s">
        <v>95</v>
      </c>
      <c r="C697" s="96">
        <v>57399.589495100001</v>
      </c>
      <c r="D697" s="96">
        <v>3.0000000000000001E-5</v>
      </c>
      <c r="E697" s="33">
        <f t="shared" si="85"/>
        <v>99974.89977587841</v>
      </c>
      <c r="F697" s="1">
        <f t="shared" si="86"/>
        <v>99975</v>
      </c>
      <c r="G697" s="1">
        <f t="shared" si="90"/>
        <v>-1.1698122500092722E-2</v>
      </c>
      <c r="H697" s="34"/>
      <c r="L697" s="1">
        <f>+G697</f>
        <v>-1.1698122500092722E-2</v>
      </c>
      <c r="O697" s="1">
        <f t="shared" ca="1" si="87"/>
        <v>-1.1541260022428518E-2</v>
      </c>
      <c r="Q697" s="88">
        <f t="shared" si="88"/>
        <v>42381.089495100001</v>
      </c>
      <c r="W697" s="2"/>
    </row>
    <row r="698" spans="1:23">
      <c r="A698" s="95" t="s">
        <v>95</v>
      </c>
      <c r="C698" s="96">
        <v>57426.548981860004</v>
      </c>
      <c r="D698" s="96">
        <v>1.0000000000000001E-5</v>
      </c>
      <c r="E698" s="33">
        <f t="shared" si="85"/>
        <v>100205.87623207459</v>
      </c>
      <c r="F698" s="1">
        <f t="shared" si="86"/>
        <v>100206</v>
      </c>
      <c r="G698" s="1">
        <f t="shared" si="90"/>
        <v>-1.4446146597038023E-2</v>
      </c>
      <c r="H698" s="34"/>
      <c r="L698" s="1">
        <f>+G698</f>
        <v>-1.4446146597038023E-2</v>
      </c>
      <c r="O698" s="1">
        <f t="shared" ca="1" si="87"/>
        <v>-1.1570542923465805E-2</v>
      </c>
      <c r="Q698" s="88">
        <f t="shared" si="88"/>
        <v>42408.048981860004</v>
      </c>
      <c r="W698" s="2"/>
    </row>
    <row r="699" spans="1:23">
      <c r="A699" s="63" t="s">
        <v>249</v>
      </c>
      <c r="B699" s="64" t="s">
        <v>170</v>
      </c>
      <c r="C699" s="65">
        <v>57515.376199999999</v>
      </c>
      <c r="D699" s="65">
        <v>6.0000000000000001E-3</v>
      </c>
      <c r="E699" s="33">
        <f t="shared" si="85"/>
        <v>100966.90689420795</v>
      </c>
      <c r="F699" s="1">
        <f t="shared" si="86"/>
        <v>100967</v>
      </c>
      <c r="G699" s="1">
        <f t="shared" si="90"/>
        <v>-1.0867273696931079E-2</v>
      </c>
      <c r="H699" s="34"/>
      <c r="K699" s="1">
        <f t="shared" ref="K699:K715" si="92">+G699</f>
        <v>-1.0867273696931079E-2</v>
      </c>
      <c r="O699" s="1">
        <f t="shared" ca="1" si="87"/>
        <v>-1.1667011701341887E-2</v>
      </c>
      <c r="Q699" s="88">
        <f t="shared" si="88"/>
        <v>42496.876199999999</v>
      </c>
      <c r="W699" s="2"/>
    </row>
    <row r="700" spans="1:23">
      <c r="A700" s="63" t="s">
        <v>249</v>
      </c>
      <c r="B700" s="64" t="s">
        <v>168</v>
      </c>
      <c r="C700" s="65">
        <v>57516.368300000002</v>
      </c>
      <c r="D700" s="65">
        <v>1E-3</v>
      </c>
      <c r="E700" s="33">
        <f t="shared" si="85"/>
        <v>100975.40674972199</v>
      </c>
      <c r="F700" s="1">
        <f t="shared" si="86"/>
        <v>100975.5</v>
      </c>
      <c r="G700" s="1">
        <f t="shared" si="90"/>
        <v>-1.0884138049732428E-2</v>
      </c>
      <c r="H700" s="34"/>
      <c r="K700" s="1">
        <f t="shared" si="92"/>
        <v>-1.0884138049732428E-2</v>
      </c>
      <c r="O700" s="1">
        <f t="shared" ca="1" si="87"/>
        <v>-1.1668089210687413E-2</v>
      </c>
      <c r="Q700" s="88">
        <f t="shared" si="88"/>
        <v>42497.868300000002</v>
      </c>
      <c r="W700" s="2"/>
    </row>
    <row r="701" spans="1:23">
      <c r="A701" s="71" t="s">
        <v>254</v>
      </c>
      <c r="B701" s="72" t="s">
        <v>168</v>
      </c>
      <c r="C701" s="73">
        <v>57841.431299999822</v>
      </c>
      <c r="D701" s="73">
        <v>2.0000000000000001E-4</v>
      </c>
      <c r="E701" s="33">
        <f t="shared" si="85"/>
        <v>103760.39670330848</v>
      </c>
      <c r="F701" s="1">
        <f t="shared" si="86"/>
        <v>103760.5</v>
      </c>
      <c r="G701" s="1">
        <f t="shared" si="90"/>
        <v>-1.2056751729687676E-2</v>
      </c>
      <c r="H701" s="34"/>
      <c r="K701" s="1">
        <f t="shared" si="92"/>
        <v>-1.2056751729687676E-2</v>
      </c>
      <c r="O701" s="1">
        <f t="shared" ca="1" si="87"/>
        <v>-1.2021131978604478E-2</v>
      </c>
      <c r="Q701" s="88">
        <f t="shared" si="88"/>
        <v>42822.931299999822</v>
      </c>
      <c r="W701" s="2"/>
    </row>
    <row r="702" spans="1:23">
      <c r="A702" s="71" t="s">
        <v>254</v>
      </c>
      <c r="B702" s="72" t="s">
        <v>170</v>
      </c>
      <c r="C702" s="73">
        <v>57841.490069999825</v>
      </c>
      <c r="D702" s="73">
        <v>0</v>
      </c>
      <c r="E702" s="33">
        <f t="shared" si="85"/>
        <v>103760.90021757981</v>
      </c>
      <c r="F702" s="1">
        <f t="shared" si="86"/>
        <v>103761</v>
      </c>
      <c r="G702" s="1">
        <f t="shared" si="90"/>
        <v>-1.1646567276329733E-2</v>
      </c>
      <c r="H702" s="34"/>
      <c r="K702" s="1">
        <f t="shared" si="92"/>
        <v>-1.1646567276329733E-2</v>
      </c>
      <c r="O702" s="1">
        <f t="shared" ca="1" si="87"/>
        <v>-1.2021195361507156E-2</v>
      </c>
      <c r="Q702" s="88">
        <f t="shared" si="88"/>
        <v>42822.990069999825</v>
      </c>
    </row>
    <row r="703" spans="1:23">
      <c r="A703" s="71" t="s">
        <v>254</v>
      </c>
      <c r="B703" s="72" t="s">
        <v>168</v>
      </c>
      <c r="C703" s="73">
        <v>57841.548359999899</v>
      </c>
      <c r="D703" s="73">
        <v>2.0000000000000001E-4</v>
      </c>
      <c r="E703" s="33">
        <f t="shared" si="85"/>
        <v>103761.399619433</v>
      </c>
      <c r="F703" s="1">
        <f t="shared" si="86"/>
        <v>103761.5</v>
      </c>
      <c r="G703" s="1">
        <f t="shared" si="90"/>
        <v>-1.171638275263831E-2</v>
      </c>
      <c r="H703" s="34"/>
      <c r="K703" s="1">
        <f t="shared" si="92"/>
        <v>-1.171638275263831E-2</v>
      </c>
      <c r="O703" s="1">
        <f t="shared" ca="1" si="87"/>
        <v>-1.2021258744409834E-2</v>
      </c>
      <c r="Q703" s="88">
        <f t="shared" si="88"/>
        <v>42823.048359999899</v>
      </c>
    </row>
    <row r="704" spans="1:23">
      <c r="A704" s="66" t="s">
        <v>250</v>
      </c>
      <c r="B704" s="67" t="s">
        <v>168</v>
      </c>
      <c r="C704" s="68">
        <v>57856.954400000002</v>
      </c>
      <c r="D704" s="69" t="s">
        <v>245</v>
      </c>
      <c r="E704" s="33">
        <f t="shared" si="85"/>
        <v>103893.3914690894</v>
      </c>
      <c r="F704" s="1">
        <f t="shared" si="86"/>
        <v>103893.5</v>
      </c>
      <c r="G704" s="1">
        <f t="shared" si="90"/>
        <v>-1.2667687849898357E-2</v>
      </c>
      <c r="H704" s="34"/>
      <c r="K704" s="1">
        <f t="shared" si="92"/>
        <v>-1.2667687849898357E-2</v>
      </c>
      <c r="O704" s="1">
        <f t="shared" ca="1" si="87"/>
        <v>-1.2037991830716854E-2</v>
      </c>
      <c r="Q704" s="88">
        <f t="shared" si="88"/>
        <v>42838.454400000002</v>
      </c>
    </row>
    <row r="705" spans="1:17">
      <c r="A705" s="66" t="s">
        <v>250</v>
      </c>
      <c r="B705" s="67" t="s">
        <v>168</v>
      </c>
      <c r="C705" s="68">
        <v>57856.955800000003</v>
      </c>
      <c r="D705" s="69" t="s">
        <v>251</v>
      </c>
      <c r="E705" s="33">
        <f t="shared" si="85"/>
        <v>103893.40346364412</v>
      </c>
      <c r="F705" s="1">
        <f t="shared" si="86"/>
        <v>103893.5</v>
      </c>
      <c r="G705" s="1">
        <f t="shared" si="90"/>
        <v>-1.1267687848885544E-2</v>
      </c>
      <c r="H705" s="34"/>
      <c r="K705" s="1">
        <f t="shared" si="92"/>
        <v>-1.1267687848885544E-2</v>
      </c>
      <c r="O705" s="1">
        <f t="shared" ca="1" si="87"/>
        <v>-1.2037991830716854E-2</v>
      </c>
      <c r="Q705" s="88">
        <f t="shared" si="88"/>
        <v>42838.455800000003</v>
      </c>
    </row>
    <row r="706" spans="1:17">
      <c r="A706" s="66" t="s">
        <v>250</v>
      </c>
      <c r="B706" s="67" t="s">
        <v>170</v>
      </c>
      <c r="C706" s="68">
        <v>57857.013800000001</v>
      </c>
      <c r="D706" s="69" t="s">
        <v>251</v>
      </c>
      <c r="E706" s="33">
        <f t="shared" si="85"/>
        <v>103893.9003809103</v>
      </c>
      <c r="F706" s="1">
        <f t="shared" si="86"/>
        <v>103894</v>
      </c>
      <c r="G706" s="1">
        <f t="shared" si="90"/>
        <v>-1.1627503401541617E-2</v>
      </c>
      <c r="H706" s="34"/>
      <c r="K706" s="1">
        <f t="shared" si="92"/>
        <v>-1.1627503401541617E-2</v>
      </c>
      <c r="O706" s="1">
        <f t="shared" ca="1" si="87"/>
        <v>-1.2038055213619532E-2</v>
      </c>
      <c r="Q706" s="88">
        <f t="shared" si="88"/>
        <v>42838.513800000001</v>
      </c>
    </row>
    <row r="707" spans="1:17">
      <c r="A707" s="66" t="s">
        <v>250</v>
      </c>
      <c r="B707" s="67" t="s">
        <v>170</v>
      </c>
      <c r="C707" s="68">
        <v>57857.014199999998</v>
      </c>
      <c r="D707" s="69" t="s">
        <v>245</v>
      </c>
      <c r="E707" s="33">
        <f t="shared" si="85"/>
        <v>103893.90380792592</v>
      </c>
      <c r="F707" s="1">
        <f t="shared" si="86"/>
        <v>103894</v>
      </c>
      <c r="G707" s="1">
        <f t="shared" si="90"/>
        <v>-1.1227503404370509E-2</v>
      </c>
      <c r="H707" s="34"/>
      <c r="K707" s="1">
        <f t="shared" si="92"/>
        <v>-1.1227503404370509E-2</v>
      </c>
      <c r="O707" s="1">
        <f t="shared" ca="1" si="87"/>
        <v>-1.2038055213619532E-2</v>
      </c>
      <c r="Q707" s="88">
        <f t="shared" si="88"/>
        <v>42838.514199999998</v>
      </c>
    </row>
    <row r="708" spans="1:17">
      <c r="A708" s="66" t="s">
        <v>250</v>
      </c>
      <c r="B708" s="67" t="s">
        <v>168</v>
      </c>
      <c r="C708" s="70">
        <v>57857.072</v>
      </c>
      <c r="D708" s="69" t="s">
        <v>245</v>
      </c>
      <c r="E708" s="33">
        <f t="shared" si="85"/>
        <v>103894.39901168433</v>
      </c>
      <c r="F708" s="1">
        <f t="shared" si="86"/>
        <v>103894.5</v>
      </c>
      <c r="G708" s="1">
        <f t="shared" si="90"/>
        <v>-1.1787318951974157E-2</v>
      </c>
      <c r="H708" s="34"/>
      <c r="K708" s="1">
        <f t="shared" si="92"/>
        <v>-1.1787318951974157E-2</v>
      </c>
      <c r="O708" s="1">
        <f t="shared" ca="1" si="87"/>
        <v>-1.2038118596522211E-2</v>
      </c>
      <c r="Q708" s="88">
        <f t="shared" si="88"/>
        <v>42838.572</v>
      </c>
    </row>
    <row r="709" spans="1:17">
      <c r="A709" s="66" t="s">
        <v>250</v>
      </c>
      <c r="B709" s="67" t="s">
        <v>170</v>
      </c>
      <c r="C709" s="68">
        <v>57857.130599999997</v>
      </c>
      <c r="D709" s="69" t="s">
        <v>245</v>
      </c>
      <c r="E709" s="33">
        <f t="shared" si="85"/>
        <v>103894.90106947397</v>
      </c>
      <c r="F709" s="1">
        <f t="shared" si="86"/>
        <v>103895</v>
      </c>
      <c r="G709" s="1">
        <f t="shared" si="90"/>
        <v>-1.154713450523559E-2</v>
      </c>
      <c r="H709" s="34"/>
      <c r="K709" s="1">
        <f t="shared" si="92"/>
        <v>-1.154713450523559E-2</v>
      </c>
      <c r="O709" s="1">
        <f t="shared" ca="1" si="87"/>
        <v>-1.2038181979424889E-2</v>
      </c>
      <c r="Q709" s="88">
        <f t="shared" si="88"/>
        <v>42838.630599999997</v>
      </c>
    </row>
    <row r="710" spans="1:17">
      <c r="A710" s="66" t="s">
        <v>250</v>
      </c>
      <c r="B710" s="67" t="s">
        <v>170</v>
      </c>
      <c r="C710" s="70">
        <v>57857.947999999997</v>
      </c>
      <c r="D710" s="69" t="s">
        <v>245</v>
      </c>
      <c r="E710" s="33">
        <f t="shared" si="85"/>
        <v>103901.90417591199</v>
      </c>
      <c r="F710" s="1">
        <f t="shared" si="86"/>
        <v>103902</v>
      </c>
      <c r="G710" s="1">
        <f t="shared" si="90"/>
        <v>-1.1184552204213105E-2</v>
      </c>
      <c r="H710" s="34"/>
      <c r="K710" s="1">
        <f t="shared" si="92"/>
        <v>-1.1184552204213105E-2</v>
      </c>
      <c r="O710" s="1">
        <f t="shared" ca="1" si="87"/>
        <v>-1.2039069340062382E-2</v>
      </c>
      <c r="Q710" s="88">
        <f t="shared" si="88"/>
        <v>42839.447999999997</v>
      </c>
    </row>
    <row r="711" spans="1:17">
      <c r="A711" s="66" t="s">
        <v>250</v>
      </c>
      <c r="B711" s="67" t="s">
        <v>168</v>
      </c>
      <c r="C711" s="68">
        <v>57858.9401</v>
      </c>
      <c r="D711" s="69" t="s">
        <v>251</v>
      </c>
      <c r="E711" s="33">
        <f t="shared" si="85"/>
        <v>103910.40403142603</v>
      </c>
      <c r="F711" s="1">
        <f t="shared" si="86"/>
        <v>103910.5</v>
      </c>
      <c r="G711" s="1">
        <f t="shared" si="90"/>
        <v>-1.1201416549738497E-2</v>
      </c>
      <c r="H711" s="34"/>
      <c r="K711" s="1">
        <f t="shared" si="92"/>
        <v>-1.1201416549738497E-2</v>
      </c>
      <c r="O711" s="1">
        <f t="shared" ca="1" si="87"/>
        <v>-1.204014684940791E-2</v>
      </c>
      <c r="Q711" s="88">
        <f t="shared" si="88"/>
        <v>42840.4401</v>
      </c>
    </row>
    <row r="712" spans="1:17">
      <c r="A712" s="66" t="s">
        <v>250</v>
      </c>
      <c r="B712" s="67" t="s">
        <v>170</v>
      </c>
      <c r="C712" s="68">
        <v>57858.998200000002</v>
      </c>
      <c r="D712" s="69" t="s">
        <v>245</v>
      </c>
      <c r="E712" s="33">
        <f t="shared" si="85"/>
        <v>103910.90180544618</v>
      </c>
      <c r="F712" s="1">
        <f t="shared" si="86"/>
        <v>103911</v>
      </c>
      <c r="G712" s="1">
        <f t="shared" ref="G712:G743" si="93">+C712-(C$7+F712*C$8)</f>
        <v>-1.1461232097644825E-2</v>
      </c>
      <c r="H712" s="34"/>
      <c r="K712" s="1">
        <f t="shared" si="92"/>
        <v>-1.1461232097644825E-2</v>
      </c>
      <c r="O712" s="1">
        <f t="shared" ca="1" si="87"/>
        <v>-1.2040210232310588E-2</v>
      </c>
      <c r="Q712" s="88">
        <f t="shared" si="88"/>
        <v>42840.498200000002</v>
      </c>
    </row>
    <row r="713" spans="1:17">
      <c r="A713" s="66" t="s">
        <v>250</v>
      </c>
      <c r="B713" s="67" t="s">
        <v>170</v>
      </c>
      <c r="C713" s="68">
        <v>57858.998299999999</v>
      </c>
      <c r="D713" s="69" t="s">
        <v>251</v>
      </c>
      <c r="E713" s="33">
        <f t="shared" si="85"/>
        <v>103910.90266220007</v>
      </c>
      <c r="F713" s="1">
        <f t="shared" si="86"/>
        <v>103911</v>
      </c>
      <c r="G713" s="1">
        <f t="shared" si="93"/>
        <v>-1.1361232100171037E-2</v>
      </c>
      <c r="H713" s="34"/>
      <c r="K713" s="1">
        <f t="shared" si="92"/>
        <v>-1.1361232100171037E-2</v>
      </c>
      <c r="O713" s="1">
        <f t="shared" ca="1" si="87"/>
        <v>-1.2040210232310588E-2</v>
      </c>
      <c r="Q713" s="88">
        <f t="shared" si="88"/>
        <v>42840.498299999999</v>
      </c>
    </row>
    <row r="714" spans="1:17">
      <c r="A714" s="66" t="s">
        <v>250</v>
      </c>
      <c r="B714" s="67" t="s">
        <v>170</v>
      </c>
      <c r="C714" s="68">
        <v>57858.998500000002</v>
      </c>
      <c r="D714" s="69" t="s">
        <v>252</v>
      </c>
      <c r="E714" s="33">
        <f t="shared" si="85"/>
        <v>103910.90437570789</v>
      </c>
      <c r="F714" s="1">
        <f t="shared" si="86"/>
        <v>103911</v>
      </c>
      <c r="G714" s="1">
        <f t="shared" si="93"/>
        <v>-1.1161232097947504E-2</v>
      </c>
      <c r="H714" s="34"/>
      <c r="K714" s="1">
        <f t="shared" si="92"/>
        <v>-1.1161232097947504E-2</v>
      </c>
      <c r="O714" s="1">
        <f t="shared" ca="1" si="87"/>
        <v>-1.2040210232310588E-2</v>
      </c>
      <c r="Q714" s="88">
        <f t="shared" si="88"/>
        <v>42840.498500000002</v>
      </c>
    </row>
    <row r="715" spans="1:17">
      <c r="A715" s="71" t="s">
        <v>254</v>
      </c>
      <c r="B715" s="72" t="s">
        <v>170</v>
      </c>
      <c r="C715" s="73">
        <v>57878.373639999889</v>
      </c>
      <c r="D715" s="73">
        <v>0</v>
      </c>
      <c r="E715" s="33">
        <f t="shared" si="85"/>
        <v>104076.9016446959</v>
      </c>
      <c r="F715" s="1">
        <f t="shared" si="86"/>
        <v>104077</v>
      </c>
      <c r="G715" s="1">
        <f t="shared" si="93"/>
        <v>-1.1479994813271333E-2</v>
      </c>
      <c r="H715" s="34"/>
      <c r="K715" s="1">
        <f t="shared" si="92"/>
        <v>-1.1479994813271333E-2</v>
      </c>
      <c r="O715" s="1">
        <f t="shared" ca="1" si="87"/>
        <v>-1.206125335599972E-2</v>
      </c>
      <c r="Q715" s="88">
        <f t="shared" si="88"/>
        <v>42859.873639999889</v>
      </c>
    </row>
    <row r="716" spans="1:17">
      <c r="A716" s="95" t="s">
        <v>95</v>
      </c>
      <c r="C716" s="96">
        <v>58165.499301850003</v>
      </c>
      <c r="D716" s="96">
        <v>1.0000000000000001E-5</v>
      </c>
      <c r="E716" s="33">
        <f t="shared" si="85"/>
        <v>106536.86197137066</v>
      </c>
      <c r="F716" s="1">
        <f t="shared" si="86"/>
        <v>106537</v>
      </c>
      <c r="G716" s="1">
        <f t="shared" si="93"/>
        <v>-1.6110650693008211E-2</v>
      </c>
      <c r="H716" s="34"/>
      <c r="L716" s="1">
        <f>+G716</f>
        <v>-1.6110650693008211E-2</v>
      </c>
      <c r="O716" s="1">
        <f t="shared" ca="1" si="87"/>
        <v>-1.2373097237176013E-2</v>
      </c>
      <c r="Q716" s="88">
        <f t="shared" si="88"/>
        <v>43146.999301850003</v>
      </c>
    </row>
    <row r="717" spans="1:17">
      <c r="A717" s="71" t="s">
        <v>254</v>
      </c>
      <c r="B717" s="72" t="s">
        <v>170</v>
      </c>
      <c r="C717" s="73">
        <v>58186.513050000183</v>
      </c>
      <c r="D717" s="73">
        <v>0</v>
      </c>
      <c r="E717" s="33">
        <f t="shared" si="85"/>
        <v>106716.89807971114</v>
      </c>
      <c r="F717" s="1">
        <f t="shared" si="86"/>
        <v>106717</v>
      </c>
      <c r="G717" s="1">
        <f t="shared" si="93"/>
        <v>-1.189609851280693E-2</v>
      </c>
      <c r="H717" s="34"/>
      <c r="K717" s="1">
        <f>+G717</f>
        <v>-1.189609851280693E-2</v>
      </c>
      <c r="O717" s="1">
        <f t="shared" ca="1" si="87"/>
        <v>-1.2395915082140132E-2</v>
      </c>
      <c r="Q717" s="88">
        <f t="shared" si="88"/>
        <v>43168.013050000183</v>
      </c>
    </row>
    <row r="718" spans="1:17">
      <c r="A718" s="95" t="s">
        <v>95</v>
      </c>
      <c r="C718" s="96">
        <v>58196.545684440003</v>
      </c>
      <c r="D718" s="96">
        <v>2.0000000000000002E-5</v>
      </c>
      <c r="E718" s="33">
        <f t="shared" si="85"/>
        <v>106802.85306727639</v>
      </c>
      <c r="F718" s="1">
        <f t="shared" si="86"/>
        <v>106803</v>
      </c>
      <c r="G718" s="1">
        <f t="shared" si="93"/>
        <v>-1.714993329369463E-2</v>
      </c>
      <c r="H718" s="34"/>
      <c r="L718" s="1">
        <f>+G718</f>
        <v>-1.714993329369463E-2</v>
      </c>
      <c r="O718" s="1">
        <f t="shared" ca="1" si="87"/>
        <v>-1.2406816941400767E-2</v>
      </c>
      <c r="Q718" s="88">
        <f t="shared" si="88"/>
        <v>43178.045684440003</v>
      </c>
    </row>
    <row r="719" spans="1:17">
      <c r="A719" s="56" t="s">
        <v>253</v>
      </c>
      <c r="B719" s="57" t="s">
        <v>168</v>
      </c>
      <c r="C719" s="56">
        <v>58199.994099999778</v>
      </c>
      <c r="D719" s="56" t="s">
        <v>130</v>
      </c>
      <c r="E719" s="33">
        <f t="shared" si="85"/>
        <v>106832.39750232366</v>
      </c>
      <c r="F719" s="1">
        <f t="shared" si="86"/>
        <v>106832.5</v>
      </c>
      <c r="G719" s="1">
        <f t="shared" si="93"/>
        <v>-1.1963490971538704E-2</v>
      </c>
      <c r="H719" s="34"/>
      <c r="K719" s="1">
        <f t="shared" ref="K719:K738" si="94">+G719</f>
        <v>-1.1963490971538704E-2</v>
      </c>
      <c r="O719" s="1">
        <f t="shared" ca="1" si="87"/>
        <v>-1.2410556532658774E-2</v>
      </c>
      <c r="Q719" s="88">
        <f t="shared" si="88"/>
        <v>43181.494099999778</v>
      </c>
    </row>
    <row r="720" spans="1:17">
      <c r="A720" s="56" t="s">
        <v>253</v>
      </c>
      <c r="B720" s="57" t="s">
        <v>170</v>
      </c>
      <c r="C720" s="56">
        <v>58200.052699999884</v>
      </c>
      <c r="D720" s="56" t="s">
        <v>130</v>
      </c>
      <c r="E720" s="33">
        <f t="shared" si="85"/>
        <v>106832.89956011422</v>
      </c>
      <c r="F720" s="1">
        <f t="shared" si="86"/>
        <v>106833</v>
      </c>
      <c r="G720" s="1">
        <f t="shared" si="93"/>
        <v>-1.1723306415660772E-2</v>
      </c>
      <c r="H720" s="34"/>
      <c r="K720" s="1">
        <f t="shared" si="94"/>
        <v>-1.1723306415660772E-2</v>
      </c>
      <c r="O720" s="1">
        <f t="shared" ca="1" si="87"/>
        <v>-1.2410619915561453E-2</v>
      </c>
      <c r="Q720" s="88">
        <f t="shared" si="88"/>
        <v>43181.552699999884</v>
      </c>
    </row>
    <row r="721" spans="1:17">
      <c r="A721" s="56" t="s">
        <v>253</v>
      </c>
      <c r="B721" s="57" t="s">
        <v>168</v>
      </c>
      <c r="C721" s="56">
        <v>58200.110799999908</v>
      </c>
      <c r="D721" s="56" t="s">
        <v>130</v>
      </c>
      <c r="E721" s="33">
        <f t="shared" si="85"/>
        <v>106833.39733413454</v>
      </c>
      <c r="F721" s="1">
        <f t="shared" si="86"/>
        <v>106833.5</v>
      </c>
      <c r="G721" s="1">
        <f t="shared" si="93"/>
        <v>-1.1983121941739228E-2</v>
      </c>
      <c r="H721" s="34"/>
      <c r="K721" s="1">
        <f t="shared" si="94"/>
        <v>-1.1983121941739228E-2</v>
      </c>
      <c r="O721" s="1">
        <f t="shared" ca="1" si="87"/>
        <v>-1.2410683298464131E-2</v>
      </c>
      <c r="Q721" s="88">
        <f t="shared" si="88"/>
        <v>43181.610799999908</v>
      </c>
    </row>
    <row r="722" spans="1:17">
      <c r="A722" s="56" t="s">
        <v>253</v>
      </c>
      <c r="B722" s="57" t="s">
        <v>170</v>
      </c>
      <c r="C722" s="56">
        <v>58200.169300000183</v>
      </c>
      <c r="D722" s="56" t="s">
        <v>130</v>
      </c>
      <c r="E722" s="33">
        <f t="shared" si="85"/>
        <v>106833.89853517266</v>
      </c>
      <c r="F722" s="1">
        <f t="shared" si="86"/>
        <v>106834</v>
      </c>
      <c r="G722" s="1">
        <f t="shared" si="93"/>
        <v>-1.1842937215988059E-2</v>
      </c>
      <c r="H722" s="34"/>
      <c r="K722" s="1">
        <f t="shared" si="94"/>
        <v>-1.1842937215988059E-2</v>
      </c>
      <c r="O722" s="1">
        <f t="shared" ca="1" si="87"/>
        <v>-1.2410746681366809E-2</v>
      </c>
      <c r="Q722" s="88">
        <f t="shared" si="88"/>
        <v>43181.669300000183</v>
      </c>
    </row>
    <row r="723" spans="1:17">
      <c r="A723" s="56" t="s">
        <v>253</v>
      </c>
      <c r="B723" s="57" t="s">
        <v>168</v>
      </c>
      <c r="C723" s="56">
        <v>58200.227700000163</v>
      </c>
      <c r="D723" s="56" t="s">
        <v>130</v>
      </c>
      <c r="E723" s="33">
        <f t="shared" si="85"/>
        <v>106834.39887945434</v>
      </c>
      <c r="F723" s="1">
        <f t="shared" si="86"/>
        <v>106834.5</v>
      </c>
      <c r="G723" s="1">
        <f t="shared" si="93"/>
        <v>-1.1802752786024939E-2</v>
      </c>
      <c r="H723" s="34"/>
      <c r="K723" s="1">
        <f t="shared" si="94"/>
        <v>-1.1802752786024939E-2</v>
      </c>
      <c r="O723" s="1">
        <f t="shared" ca="1" si="87"/>
        <v>-1.2410810064269487E-2</v>
      </c>
      <c r="Q723" s="88">
        <f t="shared" si="88"/>
        <v>43181.727700000163</v>
      </c>
    </row>
    <row r="724" spans="1:17">
      <c r="A724" s="56" t="s">
        <v>253</v>
      </c>
      <c r="B724" s="57" t="s">
        <v>170</v>
      </c>
      <c r="C724" s="56">
        <v>58200.286100000143</v>
      </c>
      <c r="D724" s="56" t="s">
        <v>130</v>
      </c>
      <c r="E724" s="33">
        <f t="shared" si="85"/>
        <v>106834.89922373601</v>
      </c>
      <c r="F724" s="1">
        <f t="shared" si="86"/>
        <v>106835</v>
      </c>
      <c r="G724" s="1">
        <f t="shared" si="93"/>
        <v>-1.176256835606182E-2</v>
      </c>
      <c r="H724" s="34"/>
      <c r="K724" s="1">
        <f t="shared" si="94"/>
        <v>-1.176256835606182E-2</v>
      </c>
      <c r="O724" s="1">
        <f t="shared" ca="1" si="87"/>
        <v>-1.2410873447172165E-2</v>
      </c>
      <c r="Q724" s="88">
        <f t="shared" si="88"/>
        <v>43181.786100000143</v>
      </c>
    </row>
    <row r="725" spans="1:17">
      <c r="A725" s="71" t="s">
        <v>255</v>
      </c>
      <c r="B725" s="72" t="s">
        <v>170</v>
      </c>
      <c r="C725" s="73">
        <v>58946.006000000001</v>
      </c>
      <c r="D725" s="73" t="s">
        <v>252</v>
      </c>
      <c r="E725" s="33">
        <f t="shared" ref="E725:E738" si="95">+(C725-C$7)/C$8</f>
        <v>113223.8836042723</v>
      </c>
      <c r="F725" s="1">
        <f t="shared" ref="F725:F788" si="96">ROUND(2*E725,0)/2</f>
        <v>113224</v>
      </c>
      <c r="G725" s="1">
        <f t="shared" si="93"/>
        <v>-1.3585666398284957E-2</v>
      </c>
      <c r="H725" s="34"/>
      <c r="K725" s="1">
        <f t="shared" si="94"/>
        <v>-1.3585666398284957E-2</v>
      </c>
      <c r="O725" s="1">
        <f t="shared" ref="O725:O738" ca="1" si="97">+C$11+C$12*F725</f>
        <v>-1.3220780177593034E-2</v>
      </c>
      <c r="Q725" s="88">
        <f t="shared" ref="Q725:Q738" si="98">+C725-15018.5</f>
        <v>43927.506000000001</v>
      </c>
    </row>
    <row r="726" spans="1:17">
      <c r="A726" s="71" t="s">
        <v>255</v>
      </c>
      <c r="B726" s="72" t="s">
        <v>170</v>
      </c>
      <c r="C726" s="73">
        <v>58946.006999999998</v>
      </c>
      <c r="D726" s="73" t="s">
        <v>245</v>
      </c>
      <c r="E726" s="33">
        <f t="shared" si="95"/>
        <v>113223.89217181134</v>
      </c>
      <c r="F726" s="1">
        <f t="shared" si="96"/>
        <v>113224</v>
      </c>
      <c r="G726" s="1">
        <f t="shared" si="93"/>
        <v>-1.2585666401719209E-2</v>
      </c>
      <c r="H726" s="34"/>
      <c r="K726" s="1">
        <f t="shared" si="94"/>
        <v>-1.2585666401719209E-2</v>
      </c>
      <c r="O726" s="1">
        <f t="shared" ca="1" si="97"/>
        <v>-1.3220780177593034E-2</v>
      </c>
      <c r="Q726" s="88">
        <f t="shared" si="98"/>
        <v>43927.506999999998</v>
      </c>
    </row>
    <row r="727" spans="1:17">
      <c r="A727" s="71" t="s">
        <v>255</v>
      </c>
      <c r="B727" s="72" t="s">
        <v>170</v>
      </c>
      <c r="C727" s="73">
        <v>58946.006999999998</v>
      </c>
      <c r="D727" s="73" t="s">
        <v>251</v>
      </c>
      <c r="E727" s="33">
        <f t="shared" si="95"/>
        <v>113223.89217181134</v>
      </c>
      <c r="F727" s="1">
        <f t="shared" si="96"/>
        <v>113224</v>
      </c>
      <c r="G727" s="1">
        <f t="shared" si="93"/>
        <v>-1.2585666401719209E-2</v>
      </c>
      <c r="H727" s="34"/>
      <c r="K727" s="1">
        <f t="shared" si="94"/>
        <v>-1.2585666401719209E-2</v>
      </c>
      <c r="O727" s="1">
        <f t="shared" ca="1" si="97"/>
        <v>-1.3220780177593034E-2</v>
      </c>
      <c r="Q727" s="88">
        <f t="shared" si="98"/>
        <v>43927.506999999998</v>
      </c>
    </row>
    <row r="728" spans="1:17">
      <c r="A728" s="71" t="s">
        <v>255</v>
      </c>
      <c r="B728" s="72" t="s">
        <v>168</v>
      </c>
      <c r="C728" s="73">
        <v>58946.065000000002</v>
      </c>
      <c r="D728" s="73" t="s">
        <v>252</v>
      </c>
      <c r="E728" s="33">
        <f t="shared" si="95"/>
        <v>113224.38908907759</v>
      </c>
      <c r="F728" s="1">
        <f t="shared" si="96"/>
        <v>113224.5</v>
      </c>
      <c r="G728" s="1">
        <f t="shared" si="93"/>
        <v>-1.2945481947099324E-2</v>
      </c>
      <c r="H728" s="34"/>
      <c r="K728" s="1">
        <f t="shared" si="94"/>
        <v>-1.2945481947099324E-2</v>
      </c>
      <c r="O728" s="1">
        <f t="shared" ca="1" si="97"/>
        <v>-1.3220843560495712E-2</v>
      </c>
      <c r="Q728" s="88">
        <f t="shared" si="98"/>
        <v>43927.565000000002</v>
      </c>
    </row>
    <row r="729" spans="1:17">
      <c r="A729" s="71" t="s">
        <v>255</v>
      </c>
      <c r="B729" s="72" t="s">
        <v>168</v>
      </c>
      <c r="C729" s="73">
        <v>58946.065000000002</v>
      </c>
      <c r="D729" s="73" t="s">
        <v>245</v>
      </c>
      <c r="E729" s="33">
        <f t="shared" si="95"/>
        <v>113224.38908907759</v>
      </c>
      <c r="F729" s="1">
        <f t="shared" si="96"/>
        <v>113224.5</v>
      </c>
      <c r="G729" s="1">
        <f t="shared" si="93"/>
        <v>-1.2945481947099324E-2</v>
      </c>
      <c r="H729" s="34"/>
      <c r="K729" s="1">
        <f t="shared" si="94"/>
        <v>-1.2945481947099324E-2</v>
      </c>
      <c r="O729" s="1">
        <f t="shared" ca="1" si="97"/>
        <v>-1.3220843560495712E-2</v>
      </c>
      <c r="Q729" s="88">
        <f t="shared" si="98"/>
        <v>43927.565000000002</v>
      </c>
    </row>
    <row r="730" spans="1:17">
      <c r="A730" s="71" t="s">
        <v>255</v>
      </c>
      <c r="B730" s="72" t="s">
        <v>168</v>
      </c>
      <c r="C730" s="73">
        <v>58946.067000000003</v>
      </c>
      <c r="D730" s="73" t="s">
        <v>251</v>
      </c>
      <c r="E730" s="33">
        <f t="shared" si="95"/>
        <v>113224.40622415575</v>
      </c>
      <c r="F730" s="1">
        <f t="shared" si="96"/>
        <v>113224.5</v>
      </c>
      <c r="G730" s="1">
        <f t="shared" si="93"/>
        <v>-1.0945481946691871E-2</v>
      </c>
      <c r="H730" s="34"/>
      <c r="K730" s="1">
        <f t="shared" si="94"/>
        <v>-1.0945481946691871E-2</v>
      </c>
      <c r="O730" s="1">
        <f t="shared" ca="1" si="97"/>
        <v>-1.3220843560495712E-2</v>
      </c>
      <c r="Q730" s="88">
        <f t="shared" si="98"/>
        <v>43927.567000000003</v>
      </c>
    </row>
    <row r="731" spans="1:17">
      <c r="A731" s="123" t="s">
        <v>1886</v>
      </c>
      <c r="B731" s="124" t="s">
        <v>170</v>
      </c>
      <c r="C731" s="125">
        <v>59323.94299999997</v>
      </c>
      <c r="D731" s="123" t="s">
        <v>308</v>
      </c>
      <c r="E731" s="33">
        <f t="shared" si="95"/>
        <v>116461.87361878982</v>
      </c>
      <c r="F731" s="1">
        <f t="shared" si="96"/>
        <v>116462</v>
      </c>
      <c r="G731" s="1">
        <f t="shared" si="93"/>
        <v>-1.4751168229850009E-2</v>
      </c>
      <c r="H731" s="34"/>
      <c r="K731" s="1">
        <f t="shared" si="94"/>
        <v>-1.4751168229850009E-2</v>
      </c>
      <c r="O731" s="1">
        <f t="shared" ca="1" si="97"/>
        <v>-1.3631247855336464E-2</v>
      </c>
      <c r="Q731" s="88">
        <f t="shared" si="98"/>
        <v>44305.44299999997</v>
      </c>
    </row>
    <row r="732" spans="1:17">
      <c r="A732" s="123" t="s">
        <v>1886</v>
      </c>
      <c r="B732" s="124" t="s">
        <v>170</v>
      </c>
      <c r="C732" s="125">
        <v>59323.944000000134</v>
      </c>
      <c r="D732" s="123" t="s">
        <v>252</v>
      </c>
      <c r="E732" s="33">
        <f t="shared" si="95"/>
        <v>116461.8821863303</v>
      </c>
      <c r="F732" s="1">
        <f t="shared" si="96"/>
        <v>116462</v>
      </c>
      <c r="G732" s="1">
        <f t="shared" si="93"/>
        <v>-1.3751168065937236E-2</v>
      </c>
      <c r="H732" s="34"/>
      <c r="K732" s="1">
        <f t="shared" si="94"/>
        <v>-1.3751168065937236E-2</v>
      </c>
      <c r="O732" s="1">
        <f t="shared" ca="1" si="97"/>
        <v>-1.3631247855336464E-2</v>
      </c>
      <c r="Q732" s="88">
        <f t="shared" si="98"/>
        <v>44305.444000000134</v>
      </c>
    </row>
    <row r="733" spans="1:17">
      <c r="A733" s="123" t="s">
        <v>1886</v>
      </c>
      <c r="B733" s="124" t="s">
        <v>170</v>
      </c>
      <c r="C733" s="125">
        <v>59323.944000000134</v>
      </c>
      <c r="D733" s="123" t="s">
        <v>1888</v>
      </c>
      <c r="E733" s="33">
        <f t="shared" si="95"/>
        <v>116461.8821863303</v>
      </c>
      <c r="F733" s="1">
        <f t="shared" si="96"/>
        <v>116462</v>
      </c>
      <c r="G733" s="1">
        <f t="shared" si="93"/>
        <v>-1.3751168065937236E-2</v>
      </c>
      <c r="H733" s="34"/>
      <c r="K733" s="1">
        <f t="shared" si="94"/>
        <v>-1.3751168065937236E-2</v>
      </c>
      <c r="O733" s="1">
        <f t="shared" ca="1" si="97"/>
        <v>-1.3631247855336464E-2</v>
      </c>
      <c r="Q733" s="88">
        <f t="shared" si="98"/>
        <v>44305.444000000134</v>
      </c>
    </row>
    <row r="734" spans="1:17">
      <c r="A734" s="123" t="s">
        <v>1886</v>
      </c>
      <c r="B734" s="124" t="s">
        <v>170</v>
      </c>
      <c r="C734" s="125">
        <v>59564.269799999893</v>
      </c>
      <c r="D734" s="123" t="s">
        <v>245</v>
      </c>
      <c r="E734" s="33">
        <f t="shared" si="95"/>
        <v>118520.88286800534</v>
      </c>
      <c r="F734" s="1">
        <f t="shared" si="96"/>
        <v>118521</v>
      </c>
      <c r="G734" s="1">
        <f t="shared" si="93"/>
        <v>-1.3671603206603322E-2</v>
      </c>
      <c r="H734" s="34"/>
      <c r="K734" s="1">
        <f t="shared" si="94"/>
        <v>-1.3671603206603322E-2</v>
      </c>
      <c r="O734" s="1">
        <f t="shared" ca="1" si="97"/>
        <v>-1.3892258648564913E-2</v>
      </c>
      <c r="Q734" s="88">
        <f t="shared" si="98"/>
        <v>44545.769799999893</v>
      </c>
    </row>
    <row r="735" spans="1:17">
      <c r="A735" s="123" t="s">
        <v>1886</v>
      </c>
      <c r="B735" s="124" t="s">
        <v>170</v>
      </c>
      <c r="C735" s="125">
        <v>59564.328300000168</v>
      </c>
      <c r="D735" s="123" t="s">
        <v>245</v>
      </c>
      <c r="E735" s="33">
        <f t="shared" si="95"/>
        <v>118521.38406904344</v>
      </c>
      <c r="F735" s="1">
        <f t="shared" si="96"/>
        <v>118521.5</v>
      </c>
      <c r="G735" s="1">
        <f t="shared" si="93"/>
        <v>-1.3531418480852153E-2</v>
      </c>
      <c r="H735" s="34"/>
      <c r="K735" s="1">
        <f t="shared" si="94"/>
        <v>-1.3531418480852153E-2</v>
      </c>
      <c r="O735" s="1">
        <f t="shared" ca="1" si="97"/>
        <v>-1.3892322031467591E-2</v>
      </c>
      <c r="Q735" s="88">
        <f t="shared" si="98"/>
        <v>44545.828300000168</v>
      </c>
    </row>
    <row r="736" spans="1:17">
      <c r="A736" s="87" t="s">
        <v>89</v>
      </c>
      <c r="B736" s="2" t="s">
        <v>170</v>
      </c>
      <c r="C736" s="86">
        <v>59601.970300000001</v>
      </c>
      <c r="D736" s="40">
        <v>1E-4</v>
      </c>
      <c r="E736" s="33">
        <f t="shared" si="95"/>
        <v>118843.88337481646</v>
      </c>
      <c r="F736" s="1">
        <f t="shared" si="96"/>
        <v>118844</v>
      </c>
      <c r="G736" s="1">
        <f t="shared" si="93"/>
        <v>-1.3612448397907428E-2</v>
      </c>
      <c r="H736" s="34"/>
      <c r="K736" s="1">
        <f t="shared" si="94"/>
        <v>-1.3612448397907428E-2</v>
      </c>
      <c r="O736" s="1">
        <f t="shared" ca="1" si="97"/>
        <v>-1.3933204003694971E-2</v>
      </c>
      <c r="Q736" s="88">
        <f t="shared" si="98"/>
        <v>44583.470300000001</v>
      </c>
    </row>
    <row r="737" spans="1:17">
      <c r="A737" s="87" t="s">
        <v>89</v>
      </c>
      <c r="B737" s="2" t="s">
        <v>168</v>
      </c>
      <c r="C737" s="86">
        <v>59602.028700000003</v>
      </c>
      <c r="D737" s="40">
        <v>2.0000000000000001E-4</v>
      </c>
      <c r="E737" s="33">
        <f t="shared" si="95"/>
        <v>118844.38371909833</v>
      </c>
      <c r="F737" s="1">
        <f t="shared" si="96"/>
        <v>118844.5</v>
      </c>
      <c r="G737" s="1">
        <f t="shared" si="93"/>
        <v>-1.3572263946116436E-2</v>
      </c>
      <c r="H737" s="34"/>
      <c r="K737" s="1">
        <f t="shared" si="94"/>
        <v>-1.3572263946116436E-2</v>
      </c>
      <c r="O737" s="1">
        <f t="shared" ca="1" si="97"/>
        <v>-1.3933267386597649E-2</v>
      </c>
      <c r="Q737" s="88">
        <f t="shared" si="98"/>
        <v>44583.528700000003</v>
      </c>
    </row>
    <row r="738" spans="1:17">
      <c r="A738" s="123" t="s">
        <v>1887</v>
      </c>
      <c r="B738" s="124" t="s">
        <v>168</v>
      </c>
      <c r="C738" s="125">
        <v>59642.468099999998</v>
      </c>
      <c r="D738" s="123">
        <v>1E-4</v>
      </c>
      <c r="E738" s="33">
        <f t="shared" si="95"/>
        <v>119190.8498586747</v>
      </c>
      <c r="F738" s="1">
        <f t="shared" si="96"/>
        <v>119191</v>
      </c>
      <c r="G738" s="1">
        <f t="shared" si="93"/>
        <v>-1.7524440103443339E-2</v>
      </c>
      <c r="H738" s="34"/>
      <c r="K738" s="1">
        <f t="shared" si="94"/>
        <v>-1.7524440103443339E-2</v>
      </c>
      <c r="O738" s="1">
        <f t="shared" ca="1" si="97"/>
        <v>-1.3977191738153578E-2</v>
      </c>
      <c r="Q738" s="88">
        <f t="shared" si="98"/>
        <v>44623.968099999998</v>
      </c>
    </row>
  </sheetData>
  <sheetProtection selectLockedCells="1" selectUnlockedCells="1"/>
  <sortState xmlns:xlrd2="http://schemas.microsoft.com/office/spreadsheetml/2017/richdata2" ref="A21:U738">
    <sortCondition ref="C21:C738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770"/>
  <sheetViews>
    <sheetView workbookViewId="0">
      <pane ySplit="20" topLeftCell="A773" activePane="bottomLeft" state="frozen"/>
      <selection pane="bottomLeft" activeCell="G10" sqref="G10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3" customWidth="1"/>
    <col min="4" max="4" width="9.42578125" style="3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88" customWidth="1"/>
    <col min="18" max="16384" width="10.28515625" style="1"/>
  </cols>
  <sheetData>
    <row r="1" spans="1:21" ht="20.25">
      <c r="A1" s="4" t="s">
        <v>126</v>
      </c>
    </row>
    <row r="2" spans="1:21">
      <c r="A2" s="1" t="s">
        <v>127</v>
      </c>
      <c r="B2" s="5" t="s">
        <v>128</v>
      </c>
      <c r="C2" s="6"/>
    </row>
    <row r="3" spans="1:21">
      <c r="C3" s="7"/>
    </row>
    <row r="4" spans="1:21">
      <c r="A4" s="8" t="s">
        <v>129</v>
      </c>
      <c r="C4" s="9" t="s">
        <v>130</v>
      </c>
      <c r="D4" s="10" t="s">
        <v>130</v>
      </c>
      <c r="U4" s="1">
        <v>52749.607469800001</v>
      </c>
    </row>
    <row r="5" spans="1:21">
      <c r="A5" s="11" t="s">
        <v>131</v>
      </c>
      <c r="B5"/>
      <c r="C5" s="12">
        <v>-9.5</v>
      </c>
      <c r="D5" t="s">
        <v>132</v>
      </c>
    </row>
    <row r="6" spans="1:21">
      <c r="A6" s="8" t="s">
        <v>133</v>
      </c>
    </row>
    <row r="7" spans="1:21">
      <c r="A7" s="1" t="s">
        <v>134</v>
      </c>
      <c r="C7" s="1">
        <v>52749.607469800001</v>
      </c>
      <c r="D7" s="97" t="s">
        <v>124</v>
      </c>
    </row>
    <row r="8" spans="1:21">
      <c r="A8" s="1" t="s">
        <v>136</v>
      </c>
      <c r="C8" s="13">
        <v>0.1167194848</v>
      </c>
      <c r="D8" s="97" t="s">
        <v>124</v>
      </c>
    </row>
    <row r="9" spans="1:21">
      <c r="A9" s="15" t="s">
        <v>137</v>
      </c>
      <c r="B9" s="16">
        <v>350</v>
      </c>
      <c r="C9" s="17" t="str">
        <f>"F"&amp;B9</f>
        <v>F350</v>
      </c>
      <c r="D9" s="18" t="str">
        <f>"G"&amp;B9</f>
        <v>G350</v>
      </c>
    </row>
    <row r="10" spans="1:21">
      <c r="A10"/>
      <c r="B10"/>
      <c r="C10" s="19" t="s">
        <v>138</v>
      </c>
      <c r="D10" s="19" t="s">
        <v>139</v>
      </c>
      <c r="E10"/>
    </row>
    <row r="11" spans="1:21">
      <c r="A11" t="s">
        <v>140</v>
      </c>
      <c r="B11"/>
      <c r="C11" s="20">
        <f ca="1">INTERCEPT(INDIRECT($D$9):G953,INDIRECT($C$9):F953)</f>
        <v>-5.8620918984939934E-3</v>
      </c>
      <c r="D11" s="2"/>
      <c r="E11"/>
    </row>
    <row r="12" spans="1:21">
      <c r="A12" t="s">
        <v>141</v>
      </c>
      <c r="B12"/>
      <c r="C12" s="20">
        <f ca="1">SLOPE(INDIRECT($D$9):G953,INDIRECT($C$9):F953)</f>
        <v>2.7056927302822509E-8</v>
      </c>
      <c r="D12" s="2"/>
      <c r="E12"/>
    </row>
    <row r="13" spans="1:21">
      <c r="A13" t="s">
        <v>142</v>
      </c>
      <c r="B13"/>
      <c r="C13" s="2" t="s">
        <v>130</v>
      </c>
    </row>
    <row r="14" spans="1:21">
      <c r="A14"/>
      <c r="B14"/>
      <c r="C14"/>
    </row>
    <row r="15" spans="1:21">
      <c r="A15" s="21" t="s">
        <v>143</v>
      </c>
      <c r="B15"/>
      <c r="C15" s="22">
        <f ca="1">(C7+C11)+(C8+C12)*INT(MAX(F21:F3494))</f>
        <v>59642.472380418942</v>
      </c>
      <c r="E15" s="15" t="s">
        <v>144</v>
      </c>
      <c r="F15" s="12">
        <v>1</v>
      </c>
    </row>
    <row r="16" spans="1:21">
      <c r="A16" s="21" t="s">
        <v>145</v>
      </c>
      <c r="B16"/>
      <c r="C16" s="22">
        <f ca="1">+C8+C12</f>
        <v>0.1167195118569273</v>
      </c>
      <c r="E16" s="15" t="s">
        <v>146</v>
      </c>
      <c r="F16" s="20">
        <f ca="1">NOW()+15018.5+$C$5/24</f>
        <v>59971.486407986107</v>
      </c>
    </row>
    <row r="17" spans="1:23">
      <c r="A17" s="15" t="s">
        <v>147</v>
      </c>
      <c r="B17"/>
      <c r="C17">
        <f>COUNT(C21:C2152)</f>
        <v>737</v>
      </c>
      <c r="E17" s="15" t="s">
        <v>148</v>
      </c>
      <c r="F17" s="20">
        <f ca="1">ROUND(2*(F16-$C$7)/$C$8,0)/2+F15</f>
        <v>61875</v>
      </c>
    </row>
    <row r="18" spans="1:23">
      <c r="A18" s="21" t="s">
        <v>149</v>
      </c>
      <c r="B18"/>
      <c r="C18" s="23">
        <f ca="1">+C15</f>
        <v>59642.472380418942</v>
      </c>
      <c r="D18" s="24">
        <f ca="1">+C16</f>
        <v>0.1167195118569273</v>
      </c>
      <c r="E18" s="15" t="s">
        <v>150</v>
      </c>
      <c r="F18" s="18">
        <f ca="1">ROUND(2*(F16-$C$15)/$C$16,0)/2+F15</f>
        <v>2820</v>
      </c>
    </row>
    <row r="19" spans="1:23">
      <c r="E19" s="15" t="s">
        <v>151</v>
      </c>
      <c r="F19" s="25">
        <f ca="1">+$C$15+$C$16*F18-15018.5-$C$5/24</f>
        <v>44953.517237188811</v>
      </c>
    </row>
    <row r="20" spans="1:23">
      <c r="A20" s="19" t="s">
        <v>152</v>
      </c>
      <c r="B20" s="19" t="s">
        <v>153</v>
      </c>
      <c r="C20" s="26" t="s">
        <v>154</v>
      </c>
      <c r="D20" s="26" t="s">
        <v>155</v>
      </c>
      <c r="E20" s="19" t="s">
        <v>156</v>
      </c>
      <c r="F20" s="19" t="s">
        <v>157</v>
      </c>
      <c r="G20" s="19" t="s">
        <v>158</v>
      </c>
      <c r="H20" s="27" t="s">
        <v>159</v>
      </c>
      <c r="I20" s="27" t="s">
        <v>160</v>
      </c>
      <c r="J20" s="27" t="s">
        <v>161</v>
      </c>
      <c r="K20" s="27" t="s">
        <v>162</v>
      </c>
      <c r="L20" s="27" t="s">
        <v>100</v>
      </c>
      <c r="M20" s="27" t="s">
        <v>99</v>
      </c>
      <c r="N20" s="27" t="s">
        <v>103</v>
      </c>
      <c r="O20" s="27" t="s">
        <v>163</v>
      </c>
      <c r="P20" s="27" t="s">
        <v>164</v>
      </c>
      <c r="Q20" s="89" t="s">
        <v>165</v>
      </c>
      <c r="U20" s="28" t="s">
        <v>166</v>
      </c>
    </row>
    <row r="21" spans="1:23">
      <c r="A21" s="29" t="s">
        <v>167</v>
      </c>
      <c r="B21" s="30" t="s">
        <v>168</v>
      </c>
      <c r="C21" s="31">
        <v>45733.532299999999</v>
      </c>
      <c r="D21" s="32"/>
      <c r="E21" s="33">
        <f t="shared" ref="E21:E84" si="0">+(C21-C$7)/C$8</f>
        <v>-60110.573498693186</v>
      </c>
      <c r="F21" s="1">
        <f t="shared" ref="F21:F84" si="1">ROUND(2*E21,0)/2</f>
        <v>-60110.5</v>
      </c>
      <c r="G21" s="1">
        <f t="shared" ref="G21:G52" si="2">+C21-(C$7+F21*C$8)</f>
        <v>-8.5787296047783457E-3</v>
      </c>
      <c r="H21" s="34"/>
      <c r="J21" s="1">
        <f>+G21</f>
        <v>-8.5787296047783457E-3</v>
      </c>
      <c r="O21" s="1">
        <f t="shared" ref="O21:O84" ca="1" si="3">+C$11+C$12*F21</f>
        <v>-7.4884973271303057E-3</v>
      </c>
      <c r="Q21" s="88">
        <f t="shared" ref="Q21:Q84" si="4">+C21-15018.5</f>
        <v>30715.032299999999</v>
      </c>
      <c r="W21" s="2"/>
    </row>
    <row r="22" spans="1:23">
      <c r="A22" s="29" t="s">
        <v>167</v>
      </c>
      <c r="B22" s="30" t="s">
        <v>168</v>
      </c>
      <c r="C22" s="31">
        <v>45734.582900000001</v>
      </c>
      <c r="D22" s="32"/>
      <c r="E22" s="33">
        <f t="shared" si="0"/>
        <v>-60101.572430861175</v>
      </c>
      <c r="F22" s="1">
        <f t="shared" si="1"/>
        <v>-60101.5</v>
      </c>
      <c r="G22" s="1">
        <f t="shared" si="2"/>
        <v>-8.4540928000933491E-3</v>
      </c>
      <c r="H22" s="34"/>
      <c r="J22" s="1">
        <f>+G22</f>
        <v>-8.4540928000933491E-3</v>
      </c>
      <c r="O22" s="1">
        <f t="shared" ca="1" si="3"/>
        <v>-7.4882538147845804E-3</v>
      </c>
      <c r="Q22" s="88">
        <f t="shared" si="4"/>
        <v>30716.082900000001</v>
      </c>
      <c r="W22" s="2"/>
    </row>
    <row r="23" spans="1:23">
      <c r="A23" s="29" t="s">
        <v>167</v>
      </c>
      <c r="B23" s="30" t="s">
        <v>168</v>
      </c>
      <c r="C23" s="31">
        <v>45776.4853</v>
      </c>
      <c r="D23" s="32"/>
      <c r="E23" s="33">
        <f t="shared" si="0"/>
        <v>-59742.571531638576</v>
      </c>
      <c r="F23" s="1">
        <f t="shared" si="1"/>
        <v>-59742.5</v>
      </c>
      <c r="G23" s="1">
        <f t="shared" si="2"/>
        <v>-8.3491359982872382E-3</v>
      </c>
      <c r="H23" s="34"/>
      <c r="J23" s="1">
        <f>+G23</f>
        <v>-8.3491359982872382E-3</v>
      </c>
      <c r="O23" s="1">
        <f t="shared" ca="1" si="3"/>
        <v>-7.478540377882867E-3</v>
      </c>
      <c r="Q23" s="88">
        <f t="shared" si="4"/>
        <v>30757.9853</v>
      </c>
      <c r="W23" s="2"/>
    </row>
    <row r="24" spans="1:23">
      <c r="A24" s="29" t="s">
        <v>167</v>
      </c>
      <c r="B24" s="30" t="s">
        <v>168</v>
      </c>
      <c r="C24" s="31">
        <v>46223.288099999998</v>
      </c>
      <c r="D24" s="32"/>
      <c r="E24" s="33">
        <f t="shared" si="0"/>
        <v>-55914.566286707974</v>
      </c>
      <c r="F24" s="1">
        <f t="shared" si="1"/>
        <v>-55914.5</v>
      </c>
      <c r="G24" s="1">
        <f t="shared" si="2"/>
        <v>-7.7369504069793038E-3</v>
      </c>
      <c r="H24" s="34"/>
      <c r="J24" s="1">
        <f>+G24</f>
        <v>-7.7369504069793038E-3</v>
      </c>
      <c r="O24" s="1">
        <f t="shared" ca="1" si="3"/>
        <v>-7.3749664601676628E-3</v>
      </c>
      <c r="Q24" s="88">
        <f t="shared" si="4"/>
        <v>31204.788099999998</v>
      </c>
      <c r="W24" s="2"/>
    </row>
    <row r="25" spans="1:23">
      <c r="A25" s="29" t="s">
        <v>169</v>
      </c>
      <c r="B25" s="30" t="s">
        <v>170</v>
      </c>
      <c r="C25" s="31">
        <v>46906.158000000003</v>
      </c>
      <c r="D25" s="32"/>
      <c r="E25" s="33">
        <f t="shared" si="0"/>
        <v>-50064.044403664113</v>
      </c>
      <c r="F25" s="1">
        <f t="shared" si="1"/>
        <v>-50064</v>
      </c>
      <c r="G25" s="1">
        <f t="shared" si="2"/>
        <v>-5.1827727947966196E-3</v>
      </c>
      <c r="H25" s="34"/>
      <c r="K25" s="1">
        <f>+G25</f>
        <v>-5.1827727947966196E-3</v>
      </c>
      <c r="O25" s="1">
        <f t="shared" ca="1" si="3"/>
        <v>-7.2166699069824997E-3</v>
      </c>
      <c r="Q25" s="88">
        <f t="shared" si="4"/>
        <v>31887.658000000003</v>
      </c>
      <c r="W25" s="2"/>
    </row>
    <row r="26" spans="1:23">
      <c r="A26" s="1" t="s">
        <v>171</v>
      </c>
      <c r="B26" s="2" t="s">
        <v>170</v>
      </c>
      <c r="C26" s="32">
        <v>47684.325969999998</v>
      </c>
      <c r="D26" s="32">
        <v>3.0000000000000001E-5</v>
      </c>
      <c r="E26" s="1">
        <f t="shared" si="0"/>
        <v>-43397.051558952764</v>
      </c>
      <c r="F26" s="1">
        <f t="shared" si="1"/>
        <v>-43397</v>
      </c>
      <c r="G26" s="1">
        <f t="shared" si="2"/>
        <v>-6.017934407282155E-3</v>
      </c>
      <c r="J26" s="1">
        <f t="shared" ref="J26:J72" si="5">+G26</f>
        <v>-6.017934407282155E-3</v>
      </c>
      <c r="O26" s="1">
        <f t="shared" ca="1" si="3"/>
        <v>-7.0362813726545818E-3</v>
      </c>
      <c r="Q26" s="88">
        <f t="shared" si="4"/>
        <v>32665.825969999998</v>
      </c>
    </row>
    <row r="27" spans="1:23">
      <c r="A27" s="33" t="s">
        <v>171</v>
      </c>
      <c r="B27" s="2" t="s">
        <v>170</v>
      </c>
      <c r="C27" s="32">
        <v>47687.24396</v>
      </c>
      <c r="D27" s="32">
        <v>3.0000000000000001E-5</v>
      </c>
      <c r="E27" s="1">
        <f t="shared" si="0"/>
        <v>-43372.051534278202</v>
      </c>
      <c r="F27" s="1">
        <f t="shared" si="1"/>
        <v>-43372</v>
      </c>
      <c r="G27" s="1">
        <f t="shared" si="2"/>
        <v>-6.0150544013595209E-3</v>
      </c>
      <c r="J27" s="1">
        <f t="shared" si="5"/>
        <v>-6.0150544013595209E-3</v>
      </c>
      <c r="O27" s="1">
        <f t="shared" ca="1" si="3"/>
        <v>-7.0356049494720114E-3</v>
      </c>
      <c r="Q27" s="88">
        <f t="shared" si="4"/>
        <v>32668.74396</v>
      </c>
    </row>
    <row r="28" spans="1:23">
      <c r="A28" s="33" t="s">
        <v>171</v>
      </c>
      <c r="B28" s="2" t="s">
        <v>170</v>
      </c>
      <c r="C28" s="32">
        <v>47688.294430000002</v>
      </c>
      <c r="D28" s="32">
        <v>5.0000000000000002E-5</v>
      </c>
      <c r="E28" s="1">
        <f t="shared" si="0"/>
        <v>-43363.051580227671</v>
      </c>
      <c r="F28" s="1">
        <f t="shared" si="1"/>
        <v>-43363</v>
      </c>
      <c r="G28" s="1">
        <f t="shared" si="2"/>
        <v>-6.0204175970284268E-3</v>
      </c>
      <c r="J28" s="1">
        <f t="shared" si="5"/>
        <v>-6.0204175970284268E-3</v>
      </c>
      <c r="O28" s="1">
        <f t="shared" ca="1" si="3"/>
        <v>-7.0353614371262861E-3</v>
      </c>
      <c r="Q28" s="88">
        <f t="shared" si="4"/>
        <v>32669.794430000002</v>
      </c>
    </row>
    <row r="29" spans="1:23">
      <c r="A29" s="33" t="s">
        <v>171</v>
      </c>
      <c r="B29" s="2" t="s">
        <v>170</v>
      </c>
      <c r="C29" s="32">
        <v>47689.228170000002</v>
      </c>
      <c r="D29" s="32">
        <v>3.0000000000000001E-5</v>
      </c>
      <c r="E29" s="1">
        <f t="shared" si="0"/>
        <v>-43355.051716266651</v>
      </c>
      <c r="F29" s="1">
        <f t="shared" si="1"/>
        <v>-43355</v>
      </c>
      <c r="G29" s="1">
        <f t="shared" si="2"/>
        <v>-6.0362959993653931E-3</v>
      </c>
      <c r="J29" s="1">
        <f t="shared" si="5"/>
        <v>-6.0362959993653931E-3</v>
      </c>
      <c r="O29" s="1">
        <f t="shared" ca="1" si="3"/>
        <v>-7.0351449817078636E-3</v>
      </c>
      <c r="Q29" s="88">
        <f t="shared" si="4"/>
        <v>32670.728170000002</v>
      </c>
    </row>
    <row r="30" spans="1:23">
      <c r="A30" s="33" t="s">
        <v>167</v>
      </c>
      <c r="B30" s="35" t="s">
        <v>170</v>
      </c>
      <c r="C30" s="32">
        <v>47968.538359999999</v>
      </c>
      <c r="D30" s="32">
        <v>2.0000000000000002E-5</v>
      </c>
      <c r="E30" s="1">
        <f t="shared" si="0"/>
        <v>-40962.047750574056</v>
      </c>
      <c r="F30" s="1">
        <f t="shared" si="1"/>
        <v>-40962</v>
      </c>
      <c r="G30" s="1">
        <f t="shared" si="2"/>
        <v>-5.5734224006300792E-3</v>
      </c>
      <c r="H30" s="34"/>
      <c r="J30" s="1">
        <f t="shared" si="5"/>
        <v>-5.5734224006300792E-3</v>
      </c>
      <c r="O30" s="1">
        <f t="shared" ca="1" si="3"/>
        <v>-6.970397754672209E-3</v>
      </c>
      <c r="Q30" s="88">
        <f t="shared" si="4"/>
        <v>32950.038359999999</v>
      </c>
    </row>
    <row r="31" spans="1:23">
      <c r="A31" s="29" t="s">
        <v>167</v>
      </c>
      <c r="B31" s="30" t="s">
        <v>170</v>
      </c>
      <c r="C31" s="31">
        <v>47968.538399999998</v>
      </c>
      <c r="D31" s="32"/>
      <c r="E31" s="33">
        <f t="shared" si="0"/>
        <v>-40962.047407872073</v>
      </c>
      <c r="F31" s="1">
        <f t="shared" si="1"/>
        <v>-40962</v>
      </c>
      <c r="G31" s="1">
        <f t="shared" si="2"/>
        <v>-5.5334224016405642E-3</v>
      </c>
      <c r="H31" s="34"/>
      <c r="J31" s="1">
        <f t="shared" si="5"/>
        <v>-5.5334224016405642E-3</v>
      </c>
      <c r="O31" s="1">
        <f t="shared" ca="1" si="3"/>
        <v>-6.970397754672209E-3</v>
      </c>
      <c r="Q31" s="88">
        <f t="shared" si="4"/>
        <v>32950.038399999998</v>
      </c>
      <c r="W31" s="2"/>
    </row>
    <row r="32" spans="1:23">
      <c r="A32" s="29" t="s">
        <v>167</v>
      </c>
      <c r="B32" s="30" t="s">
        <v>170</v>
      </c>
      <c r="C32" s="31">
        <v>47972.506800000003</v>
      </c>
      <c r="D32" s="32"/>
      <c r="E32" s="33">
        <f t="shared" si="0"/>
        <v>-40928.047943199956</v>
      </c>
      <c r="F32" s="1">
        <f t="shared" si="1"/>
        <v>-40928</v>
      </c>
      <c r="G32" s="1">
        <f t="shared" si="2"/>
        <v>-5.5959055971470661E-3</v>
      </c>
      <c r="H32" s="34"/>
      <c r="J32" s="1">
        <f t="shared" si="5"/>
        <v>-5.5959055971470661E-3</v>
      </c>
      <c r="O32" s="1">
        <f t="shared" ca="1" si="3"/>
        <v>-6.9694778191439133E-3</v>
      </c>
      <c r="Q32" s="88">
        <f t="shared" si="4"/>
        <v>32954.006800000003</v>
      </c>
      <c r="W32" s="2"/>
    </row>
    <row r="33" spans="1:23">
      <c r="A33" s="33" t="s">
        <v>167</v>
      </c>
      <c r="B33" s="35" t="s">
        <v>170</v>
      </c>
      <c r="C33" s="32">
        <v>47972.506820000002</v>
      </c>
      <c r="D33" s="32">
        <v>2.0000000000000002E-5</v>
      </c>
      <c r="E33" s="1">
        <f t="shared" si="0"/>
        <v>-40928.047771848964</v>
      </c>
      <c r="F33" s="1">
        <f t="shared" si="1"/>
        <v>-40928</v>
      </c>
      <c r="G33" s="1">
        <f t="shared" si="2"/>
        <v>-5.5759055976523086E-3</v>
      </c>
      <c r="H33" s="34"/>
      <c r="J33" s="1">
        <f t="shared" si="5"/>
        <v>-5.5759055976523086E-3</v>
      </c>
      <c r="O33" s="1">
        <f t="shared" ca="1" si="3"/>
        <v>-6.9694778191439133E-3</v>
      </c>
      <c r="Q33" s="88">
        <f t="shared" si="4"/>
        <v>32954.006820000002</v>
      </c>
    </row>
    <row r="34" spans="1:23">
      <c r="A34" s="33" t="s">
        <v>167</v>
      </c>
      <c r="B34" s="35" t="s">
        <v>170</v>
      </c>
      <c r="C34" s="32">
        <v>48267.574099999998</v>
      </c>
      <c r="D34" s="32">
        <v>2.0000000000000002E-5</v>
      </c>
      <c r="E34" s="1">
        <f t="shared" si="0"/>
        <v>-38400.044152696631</v>
      </c>
      <c r="F34" s="1">
        <f t="shared" si="1"/>
        <v>-38400</v>
      </c>
      <c r="G34" s="1">
        <f t="shared" si="2"/>
        <v>-5.1534800004446879E-3</v>
      </c>
      <c r="H34" s="34"/>
      <c r="J34" s="1">
        <f t="shared" si="5"/>
        <v>-5.1534800004446879E-3</v>
      </c>
      <c r="O34" s="1">
        <f t="shared" ca="1" si="3"/>
        <v>-6.9010779069223777E-3</v>
      </c>
      <c r="Q34" s="88">
        <f t="shared" si="4"/>
        <v>33249.074099999998</v>
      </c>
    </row>
    <row r="35" spans="1:23">
      <c r="A35" s="29" t="s">
        <v>172</v>
      </c>
      <c r="B35" s="30" t="s">
        <v>170</v>
      </c>
      <c r="C35" s="31">
        <v>48294.886500000001</v>
      </c>
      <c r="D35" s="32"/>
      <c r="E35" s="33">
        <f t="shared" si="0"/>
        <v>-38166.043805224203</v>
      </c>
      <c r="F35" s="1">
        <f t="shared" si="1"/>
        <v>-38166</v>
      </c>
      <c r="G35" s="1">
        <f t="shared" si="2"/>
        <v>-5.1129232015227899E-3</v>
      </c>
      <c r="H35" s="34"/>
      <c r="J35" s="1">
        <f t="shared" si="5"/>
        <v>-5.1129232015227899E-3</v>
      </c>
      <c r="O35" s="1">
        <f t="shared" ca="1" si="3"/>
        <v>-6.8947465859335172E-3</v>
      </c>
      <c r="Q35" s="88">
        <f t="shared" si="4"/>
        <v>33276.386500000001</v>
      </c>
      <c r="W35" s="2"/>
    </row>
    <row r="36" spans="1:23">
      <c r="A36" s="29" t="s">
        <v>172</v>
      </c>
      <c r="B36" s="30" t="s">
        <v>170</v>
      </c>
      <c r="C36" s="31">
        <v>48295.003299999997</v>
      </c>
      <c r="D36" s="32"/>
      <c r="E36" s="33">
        <f t="shared" si="0"/>
        <v>-38165.043115406253</v>
      </c>
      <c r="F36" s="1">
        <f t="shared" si="1"/>
        <v>-38165</v>
      </c>
      <c r="G36" s="1">
        <f t="shared" si="2"/>
        <v>-5.0324080075370148E-3</v>
      </c>
      <c r="H36" s="34"/>
      <c r="J36" s="1">
        <f t="shared" si="5"/>
        <v>-5.0324080075370148E-3</v>
      </c>
      <c r="O36" s="1">
        <f t="shared" ca="1" si="3"/>
        <v>-6.8947195290062144E-3</v>
      </c>
      <c r="Q36" s="88">
        <f t="shared" si="4"/>
        <v>33276.503299999997</v>
      </c>
      <c r="W36" s="2"/>
    </row>
    <row r="37" spans="1:23">
      <c r="A37" s="29" t="s">
        <v>172</v>
      </c>
      <c r="B37" s="30" t="s">
        <v>170</v>
      </c>
      <c r="C37" s="31">
        <v>48295.936999999998</v>
      </c>
      <c r="D37" s="32"/>
      <c r="E37" s="33">
        <f t="shared" si="0"/>
        <v>-38157.043594147217</v>
      </c>
      <c r="F37" s="1">
        <f t="shared" si="1"/>
        <v>-38157</v>
      </c>
      <c r="G37" s="1">
        <f t="shared" si="2"/>
        <v>-5.0882864015875384E-3</v>
      </c>
      <c r="H37" s="34"/>
      <c r="J37" s="1">
        <f t="shared" si="5"/>
        <v>-5.0882864015875384E-3</v>
      </c>
      <c r="O37" s="1">
        <f t="shared" ca="1" si="3"/>
        <v>-6.8945030735877919E-3</v>
      </c>
      <c r="Q37" s="88">
        <f t="shared" si="4"/>
        <v>33277.436999999998</v>
      </c>
      <c r="W37" s="2"/>
    </row>
    <row r="38" spans="1:23">
      <c r="A38" s="29" t="s">
        <v>173</v>
      </c>
      <c r="B38" s="30" t="s">
        <v>170</v>
      </c>
      <c r="C38" s="31">
        <v>48307.608899999999</v>
      </c>
      <c r="D38" s="32"/>
      <c r="E38" s="33">
        <f t="shared" si="0"/>
        <v>-38057.044009502017</v>
      </c>
      <c r="F38" s="1">
        <f t="shared" si="1"/>
        <v>-38057</v>
      </c>
      <c r="G38" s="1">
        <f t="shared" si="2"/>
        <v>-5.1367664054851048E-3</v>
      </c>
      <c r="H38" s="34"/>
      <c r="J38" s="1">
        <f t="shared" si="5"/>
        <v>-5.1367664054851048E-3</v>
      </c>
      <c r="O38" s="1">
        <f t="shared" ca="1" si="3"/>
        <v>-6.8917973808575094E-3</v>
      </c>
      <c r="Q38" s="88">
        <f t="shared" si="4"/>
        <v>33289.108899999999</v>
      </c>
      <c r="W38" s="2"/>
    </row>
    <row r="39" spans="1:23">
      <c r="A39" s="29" t="s">
        <v>173</v>
      </c>
      <c r="B39" s="30" t="s">
        <v>170</v>
      </c>
      <c r="C39" s="31">
        <v>48311.577400000002</v>
      </c>
      <c r="D39" s="32"/>
      <c r="E39" s="33">
        <f t="shared" si="0"/>
        <v>-38023.043688074948</v>
      </c>
      <c r="F39" s="1">
        <f t="shared" si="1"/>
        <v>-38023</v>
      </c>
      <c r="G39" s="1">
        <f t="shared" si="2"/>
        <v>-5.0992495962418616E-3</v>
      </c>
      <c r="H39" s="34"/>
      <c r="J39" s="1">
        <f t="shared" si="5"/>
        <v>-5.0992495962418616E-3</v>
      </c>
      <c r="O39" s="1">
        <f t="shared" ca="1" si="3"/>
        <v>-6.8908774453292137E-3</v>
      </c>
      <c r="Q39" s="88">
        <f t="shared" si="4"/>
        <v>33293.077400000002</v>
      </c>
      <c r="W39" s="2"/>
    </row>
    <row r="40" spans="1:23">
      <c r="A40" s="29" t="s">
        <v>173</v>
      </c>
      <c r="B40" s="30" t="s">
        <v>170</v>
      </c>
      <c r="C40" s="31">
        <v>48313.561699999998</v>
      </c>
      <c r="D40" s="32"/>
      <c r="E40" s="33">
        <f t="shared" si="0"/>
        <v>-38006.043098983959</v>
      </c>
      <c r="F40" s="1">
        <f t="shared" si="1"/>
        <v>-38006</v>
      </c>
      <c r="G40" s="1">
        <f t="shared" si="2"/>
        <v>-5.0304912001593038E-3</v>
      </c>
      <c r="H40" s="34"/>
      <c r="J40" s="1">
        <f t="shared" si="5"/>
        <v>-5.0304912001593038E-3</v>
      </c>
      <c r="O40" s="1">
        <f t="shared" ca="1" si="3"/>
        <v>-6.8904174775650659E-3</v>
      </c>
      <c r="Q40" s="88">
        <f t="shared" si="4"/>
        <v>33295.061699999998</v>
      </c>
      <c r="W40" s="2"/>
    </row>
    <row r="41" spans="1:23">
      <c r="A41" s="29" t="s">
        <v>173</v>
      </c>
      <c r="B41" s="30" t="s">
        <v>170</v>
      </c>
      <c r="C41" s="31">
        <v>48365.385199999997</v>
      </c>
      <c r="D41" s="32"/>
      <c r="E41" s="33">
        <f t="shared" si="0"/>
        <v>-37562.042681326195</v>
      </c>
      <c r="F41" s="1">
        <f t="shared" si="1"/>
        <v>-37562</v>
      </c>
      <c r="G41" s="1">
        <f t="shared" si="2"/>
        <v>-4.9817424078355543E-3</v>
      </c>
      <c r="H41" s="34"/>
      <c r="J41" s="1">
        <f t="shared" si="5"/>
        <v>-4.9817424078355543E-3</v>
      </c>
      <c r="O41" s="1">
        <f t="shared" ca="1" si="3"/>
        <v>-6.8784042018426124E-3</v>
      </c>
      <c r="Q41" s="88">
        <f t="shared" si="4"/>
        <v>33346.885199999997</v>
      </c>
      <c r="W41" s="2"/>
    </row>
    <row r="42" spans="1:23">
      <c r="A42" s="29" t="s">
        <v>173</v>
      </c>
      <c r="B42" s="30" t="s">
        <v>170</v>
      </c>
      <c r="C42" s="31">
        <v>48371.454599999997</v>
      </c>
      <c r="D42" s="32"/>
      <c r="E42" s="33">
        <f t="shared" si="0"/>
        <v>-37510.042794500099</v>
      </c>
      <c r="F42" s="1">
        <f t="shared" si="1"/>
        <v>-37510</v>
      </c>
      <c r="G42" s="1">
        <f t="shared" si="2"/>
        <v>-4.9949520034715533E-3</v>
      </c>
      <c r="H42" s="34"/>
      <c r="J42" s="1">
        <f t="shared" si="5"/>
        <v>-4.9949520034715533E-3</v>
      </c>
      <c r="O42" s="1">
        <f t="shared" ca="1" si="3"/>
        <v>-6.876997241622866E-3</v>
      </c>
      <c r="Q42" s="88">
        <f t="shared" si="4"/>
        <v>33352.954599999997</v>
      </c>
      <c r="W42" s="2"/>
    </row>
    <row r="43" spans="1:23">
      <c r="A43" s="29" t="s">
        <v>173</v>
      </c>
      <c r="B43" s="30" t="s">
        <v>170</v>
      </c>
      <c r="C43" s="31">
        <v>48404.369500000001</v>
      </c>
      <c r="D43" s="32"/>
      <c r="E43" s="33">
        <f t="shared" si="0"/>
        <v>-37228.042749208573</v>
      </c>
      <c r="F43" s="1">
        <f t="shared" si="1"/>
        <v>-37228</v>
      </c>
      <c r="G43" s="1">
        <f t="shared" si="2"/>
        <v>-4.9896655982593074E-3</v>
      </c>
      <c r="H43" s="34"/>
      <c r="J43" s="1">
        <f t="shared" si="5"/>
        <v>-4.9896655982593074E-3</v>
      </c>
      <c r="O43" s="1">
        <f t="shared" ca="1" si="3"/>
        <v>-6.8693671881234694E-3</v>
      </c>
      <c r="Q43" s="88">
        <f t="shared" si="4"/>
        <v>33385.869500000001</v>
      </c>
      <c r="W43" s="2"/>
    </row>
    <row r="44" spans="1:23">
      <c r="A44" s="29" t="s">
        <v>173</v>
      </c>
      <c r="B44" s="30" t="s">
        <v>170</v>
      </c>
      <c r="C44" s="31">
        <v>48406.353799999997</v>
      </c>
      <c r="D44" s="32"/>
      <c r="E44" s="33">
        <f t="shared" si="0"/>
        <v>-37211.042160117591</v>
      </c>
      <c r="F44" s="1">
        <f t="shared" si="1"/>
        <v>-37211</v>
      </c>
      <c r="G44" s="1">
        <f t="shared" si="2"/>
        <v>-4.9209072021767497E-3</v>
      </c>
      <c r="H44" s="34"/>
      <c r="J44" s="1">
        <f t="shared" si="5"/>
        <v>-4.9209072021767497E-3</v>
      </c>
      <c r="O44" s="1">
        <f t="shared" ca="1" si="3"/>
        <v>-6.8689072203593216E-3</v>
      </c>
      <c r="Q44" s="88">
        <f t="shared" si="4"/>
        <v>33387.853799999997</v>
      </c>
      <c r="W44" s="2"/>
    </row>
    <row r="45" spans="1:23">
      <c r="A45" s="29" t="s">
        <v>173</v>
      </c>
      <c r="B45" s="30" t="s">
        <v>170</v>
      </c>
      <c r="C45" s="31">
        <v>48410.322200000002</v>
      </c>
      <c r="D45" s="32"/>
      <c r="E45" s="33">
        <f t="shared" si="0"/>
        <v>-37177.042695445474</v>
      </c>
      <c r="F45" s="1">
        <f t="shared" si="1"/>
        <v>-37177</v>
      </c>
      <c r="G45" s="1">
        <f t="shared" si="2"/>
        <v>-4.9833903976832516E-3</v>
      </c>
      <c r="H45" s="34"/>
      <c r="J45" s="1">
        <f t="shared" si="5"/>
        <v>-4.9833903976832516E-3</v>
      </c>
      <c r="O45" s="1">
        <f t="shared" ca="1" si="3"/>
        <v>-6.8679872848310258E-3</v>
      </c>
      <c r="Q45" s="88">
        <f t="shared" si="4"/>
        <v>33391.822200000002</v>
      </c>
      <c r="W45" s="2"/>
    </row>
    <row r="46" spans="1:23">
      <c r="A46" s="29" t="s">
        <v>173</v>
      </c>
      <c r="B46" s="30" t="s">
        <v>170</v>
      </c>
      <c r="C46" s="31">
        <v>48682.512300000002</v>
      </c>
      <c r="D46" s="32"/>
      <c r="E46" s="33">
        <f t="shared" si="0"/>
        <v>-34845.040455490423</v>
      </c>
      <c r="F46" s="1">
        <f t="shared" si="1"/>
        <v>-34845</v>
      </c>
      <c r="G46" s="1">
        <f t="shared" si="2"/>
        <v>-4.7219440020853654E-3</v>
      </c>
      <c r="H46" s="34"/>
      <c r="J46" s="1">
        <f t="shared" si="5"/>
        <v>-4.7219440020853654E-3</v>
      </c>
      <c r="O46" s="1">
        <f t="shared" ca="1" si="3"/>
        <v>-6.8048905303608439E-3</v>
      </c>
      <c r="Q46" s="88">
        <f t="shared" si="4"/>
        <v>33664.012300000002</v>
      </c>
      <c r="W46" s="2"/>
    </row>
    <row r="47" spans="1:23">
      <c r="A47" s="29" t="s">
        <v>173</v>
      </c>
      <c r="B47" s="30" t="s">
        <v>170</v>
      </c>
      <c r="C47" s="31">
        <v>48684.496500000001</v>
      </c>
      <c r="D47" s="32"/>
      <c r="E47" s="33">
        <f t="shared" si="0"/>
        <v>-34828.040723154394</v>
      </c>
      <c r="F47" s="1">
        <f t="shared" si="1"/>
        <v>-34828</v>
      </c>
      <c r="G47" s="1">
        <f t="shared" si="2"/>
        <v>-4.7531856034765951E-3</v>
      </c>
      <c r="H47" s="34"/>
      <c r="J47" s="1">
        <f t="shared" si="5"/>
        <v>-4.7531856034765951E-3</v>
      </c>
      <c r="O47" s="1">
        <f t="shared" ca="1" si="3"/>
        <v>-6.804430562596696E-3</v>
      </c>
      <c r="Q47" s="88">
        <f t="shared" si="4"/>
        <v>33665.996500000001</v>
      </c>
      <c r="W47" s="2"/>
    </row>
    <row r="48" spans="1:23">
      <c r="A48" s="29" t="s">
        <v>173</v>
      </c>
      <c r="B48" s="30" t="s">
        <v>170</v>
      </c>
      <c r="C48" s="31">
        <v>48703.521800000002</v>
      </c>
      <c r="D48" s="32"/>
      <c r="E48" s="33">
        <f t="shared" si="0"/>
        <v>-34665.040517725101</v>
      </c>
      <c r="F48" s="1">
        <f t="shared" si="1"/>
        <v>-34665</v>
      </c>
      <c r="G48" s="1">
        <f t="shared" si="2"/>
        <v>-4.7292079980252311E-3</v>
      </c>
      <c r="H48" s="34"/>
      <c r="J48" s="1">
        <f t="shared" si="5"/>
        <v>-4.7292079980252311E-3</v>
      </c>
      <c r="O48" s="1">
        <f t="shared" ca="1" si="3"/>
        <v>-6.8000202834463362E-3</v>
      </c>
      <c r="Q48" s="88">
        <f t="shared" si="4"/>
        <v>33685.021800000002</v>
      </c>
      <c r="W48" s="2"/>
    </row>
    <row r="49" spans="1:27">
      <c r="A49" s="29" t="s">
        <v>173</v>
      </c>
      <c r="B49" s="30" t="s">
        <v>170</v>
      </c>
      <c r="C49" s="31">
        <v>48704.455600000001</v>
      </c>
      <c r="D49" s="32"/>
      <c r="E49" s="33">
        <f t="shared" si="0"/>
        <v>-34657.040139711105</v>
      </c>
      <c r="F49" s="1">
        <f t="shared" si="1"/>
        <v>-34657</v>
      </c>
      <c r="G49" s="1">
        <f t="shared" si="2"/>
        <v>-4.6850864018779248E-3</v>
      </c>
      <c r="H49" s="34"/>
      <c r="J49" s="1">
        <f t="shared" si="5"/>
        <v>-4.6850864018779248E-3</v>
      </c>
      <c r="O49" s="1">
        <f t="shared" ca="1" si="3"/>
        <v>-6.7998038280279128E-3</v>
      </c>
      <c r="Q49" s="88">
        <f t="shared" si="4"/>
        <v>33685.955600000001</v>
      </c>
      <c r="W49" s="2"/>
    </row>
    <row r="50" spans="1:27">
      <c r="A50" s="29" t="s">
        <v>173</v>
      </c>
      <c r="B50" s="30" t="s">
        <v>170</v>
      </c>
      <c r="C50" s="31">
        <v>48705.506000000001</v>
      </c>
      <c r="D50" s="32"/>
      <c r="E50" s="33">
        <f t="shared" si="0"/>
        <v>-34648.040785389072</v>
      </c>
      <c r="F50" s="1">
        <f t="shared" si="1"/>
        <v>-34648</v>
      </c>
      <c r="G50" s="1">
        <f t="shared" si="2"/>
        <v>-4.7604495994164608E-3</v>
      </c>
      <c r="H50" s="34"/>
      <c r="J50" s="1">
        <f t="shared" si="5"/>
        <v>-4.7604495994164608E-3</v>
      </c>
      <c r="O50" s="1">
        <f t="shared" ca="1" si="3"/>
        <v>-6.7995603156821875E-3</v>
      </c>
      <c r="Q50" s="88">
        <f t="shared" si="4"/>
        <v>33687.006000000001</v>
      </c>
      <c r="W50" s="2"/>
    </row>
    <row r="51" spans="1:27">
      <c r="A51" s="33" t="s">
        <v>174</v>
      </c>
      <c r="B51" s="2" t="s">
        <v>170</v>
      </c>
      <c r="C51" s="32">
        <v>48776.355199999998</v>
      </c>
      <c r="D51" s="32">
        <v>1.2999999999999999E-4</v>
      </c>
      <c r="E51" s="1">
        <f t="shared" si="0"/>
        <v>-34041.036735282119</v>
      </c>
      <c r="F51" s="1">
        <f t="shared" si="1"/>
        <v>-34041</v>
      </c>
      <c r="G51" s="1">
        <f t="shared" si="2"/>
        <v>-4.2877232044702396E-3</v>
      </c>
      <c r="J51" s="1">
        <f t="shared" si="5"/>
        <v>-4.2877232044702396E-3</v>
      </c>
      <c r="O51" s="1">
        <f t="shared" ca="1" si="3"/>
        <v>-6.7831367608093742E-3</v>
      </c>
      <c r="Q51" s="88">
        <f t="shared" si="4"/>
        <v>33757.855199999998</v>
      </c>
      <c r="AA51" s="2"/>
    </row>
    <row r="52" spans="1:27">
      <c r="A52" s="29" t="s">
        <v>173</v>
      </c>
      <c r="B52" s="30" t="s">
        <v>170</v>
      </c>
      <c r="C52" s="31">
        <v>48803.317000000003</v>
      </c>
      <c r="D52" s="32"/>
      <c r="E52" s="33">
        <f t="shared" si="0"/>
        <v>-33810.040170773602</v>
      </c>
      <c r="F52" s="1">
        <f t="shared" si="1"/>
        <v>-33810</v>
      </c>
      <c r="G52" s="1">
        <f t="shared" si="2"/>
        <v>-4.6887119970051572E-3</v>
      </c>
      <c r="H52" s="34"/>
      <c r="J52" s="1">
        <f t="shared" si="5"/>
        <v>-4.6887119970051572E-3</v>
      </c>
      <c r="O52" s="1">
        <f t="shared" ca="1" si="3"/>
        <v>-6.7768866106024221E-3</v>
      </c>
      <c r="Q52" s="88">
        <f t="shared" si="4"/>
        <v>33784.817000000003</v>
      </c>
      <c r="W52" s="2"/>
    </row>
    <row r="53" spans="1:27">
      <c r="A53" s="29" t="s">
        <v>175</v>
      </c>
      <c r="B53" s="30" t="s">
        <v>170</v>
      </c>
      <c r="C53" s="31">
        <v>49101.417999999998</v>
      </c>
      <c r="D53" s="32"/>
      <c r="E53" s="33">
        <f t="shared" si="0"/>
        <v>-31256.045004407039</v>
      </c>
      <c r="F53" s="1">
        <f t="shared" si="1"/>
        <v>-31256</v>
      </c>
      <c r="G53" s="1">
        <f t="shared" ref="G53:G84" si="6">+C53-(C$7+F53*C$8)</f>
        <v>-5.2528912056004629E-3</v>
      </c>
      <c r="H53" s="34"/>
      <c r="J53" s="1">
        <f t="shared" si="5"/>
        <v>-5.2528912056004629E-3</v>
      </c>
      <c r="O53" s="1">
        <f t="shared" ca="1" si="3"/>
        <v>-6.7077832182710143E-3</v>
      </c>
      <c r="Q53" s="88">
        <f t="shared" si="4"/>
        <v>34082.917999999998</v>
      </c>
      <c r="W53" s="2"/>
    </row>
    <row r="54" spans="1:27">
      <c r="A54" s="29" t="s">
        <v>173</v>
      </c>
      <c r="B54" s="30" t="s">
        <v>170</v>
      </c>
      <c r="C54" s="31">
        <v>49104.453300000001</v>
      </c>
      <c r="D54" s="32"/>
      <c r="E54" s="33">
        <f t="shared" si="0"/>
        <v>-31230.039920464078</v>
      </c>
      <c r="F54" s="1">
        <f t="shared" si="1"/>
        <v>-31230</v>
      </c>
      <c r="G54" s="1">
        <f t="shared" si="6"/>
        <v>-4.6594960003858432E-3</v>
      </c>
      <c r="H54" s="34"/>
      <c r="J54" s="1">
        <f t="shared" si="5"/>
        <v>-4.6594960003858432E-3</v>
      </c>
      <c r="O54" s="1">
        <f t="shared" ca="1" si="3"/>
        <v>-6.7070797381611402E-3</v>
      </c>
      <c r="Q54" s="88">
        <f t="shared" si="4"/>
        <v>34085.953300000001</v>
      </c>
      <c r="W54" s="2"/>
    </row>
    <row r="55" spans="1:27">
      <c r="A55" s="29" t="s">
        <v>173</v>
      </c>
      <c r="B55" s="30" t="s">
        <v>170</v>
      </c>
      <c r="C55" s="31">
        <v>49122.311300000001</v>
      </c>
      <c r="D55" s="32"/>
      <c r="E55" s="33">
        <f t="shared" si="0"/>
        <v>-31077.040615929793</v>
      </c>
      <c r="F55" s="1">
        <f t="shared" si="1"/>
        <v>-31077</v>
      </c>
      <c r="G55" s="1">
        <f t="shared" si="6"/>
        <v>-4.740670403407421E-3</v>
      </c>
      <c r="H55" s="34"/>
      <c r="J55" s="1">
        <f t="shared" si="5"/>
        <v>-4.740670403407421E-3</v>
      </c>
      <c r="O55" s="1">
        <f t="shared" ca="1" si="3"/>
        <v>-6.7029400282838086E-3</v>
      </c>
      <c r="Q55" s="88">
        <f t="shared" si="4"/>
        <v>34103.811300000001</v>
      </c>
      <c r="W55" s="2"/>
    </row>
    <row r="56" spans="1:27">
      <c r="A56" s="29" t="s">
        <v>173</v>
      </c>
      <c r="B56" s="30" t="s">
        <v>170</v>
      </c>
      <c r="C56" s="31">
        <v>49137.3681</v>
      </c>
      <c r="D56" s="32"/>
      <c r="E56" s="33">
        <f t="shared" si="0"/>
        <v>-30948.040731927576</v>
      </c>
      <c r="F56" s="1">
        <f t="shared" si="1"/>
        <v>-30948</v>
      </c>
      <c r="G56" s="1">
        <f t="shared" si="6"/>
        <v>-4.7542095999233425E-3</v>
      </c>
      <c r="H56" s="34"/>
      <c r="J56" s="1">
        <f t="shared" si="5"/>
        <v>-4.7542095999233425E-3</v>
      </c>
      <c r="O56" s="1">
        <f t="shared" ca="1" si="3"/>
        <v>-6.6994496846617445E-3</v>
      </c>
      <c r="Q56" s="88">
        <f t="shared" si="4"/>
        <v>34118.8681</v>
      </c>
      <c r="W56" s="2"/>
    </row>
    <row r="57" spans="1:27">
      <c r="A57" s="29" t="s">
        <v>173</v>
      </c>
      <c r="B57" s="30" t="s">
        <v>170</v>
      </c>
      <c r="C57" s="31">
        <v>49139.352400000003</v>
      </c>
      <c r="D57" s="32"/>
      <c r="E57" s="33">
        <f t="shared" si="0"/>
        <v>-30931.040142836526</v>
      </c>
      <c r="F57" s="1">
        <f t="shared" si="1"/>
        <v>-30931</v>
      </c>
      <c r="G57" s="1">
        <f t="shared" si="6"/>
        <v>-4.6854511965648271E-3</v>
      </c>
      <c r="H57" s="34"/>
      <c r="J57" s="1">
        <f t="shared" si="5"/>
        <v>-4.6854511965648271E-3</v>
      </c>
      <c r="O57" s="1">
        <f t="shared" ca="1" si="3"/>
        <v>-6.6989897168975967E-3</v>
      </c>
      <c r="Q57" s="88">
        <f t="shared" si="4"/>
        <v>34120.852400000003</v>
      </c>
      <c r="W57" s="2"/>
    </row>
    <row r="58" spans="1:27">
      <c r="A58" s="33" t="s">
        <v>174</v>
      </c>
      <c r="B58" s="2" t="s">
        <v>168</v>
      </c>
      <c r="C58" s="32">
        <v>49149.332300000002</v>
      </c>
      <c r="D58" s="32">
        <v>1.1E-4</v>
      </c>
      <c r="E58" s="1">
        <f t="shared" si="0"/>
        <v>-30845.536852472462</v>
      </c>
      <c r="F58" s="1">
        <f t="shared" si="1"/>
        <v>-30845.5</v>
      </c>
      <c r="G58" s="1">
        <f t="shared" si="6"/>
        <v>-4.301401597331278E-3</v>
      </c>
      <c r="J58" s="1">
        <f t="shared" si="5"/>
        <v>-4.301401597331278E-3</v>
      </c>
      <c r="O58" s="1">
        <f t="shared" ca="1" si="3"/>
        <v>-6.6966763496132051E-3</v>
      </c>
      <c r="Q58" s="88">
        <f t="shared" si="4"/>
        <v>34130.832300000002</v>
      </c>
      <c r="AA58" s="2"/>
    </row>
    <row r="59" spans="1:27">
      <c r="A59" s="29" t="s">
        <v>173</v>
      </c>
      <c r="B59" s="30" t="s">
        <v>168</v>
      </c>
      <c r="C59" s="31">
        <v>49189.25</v>
      </c>
      <c r="D59" s="32"/>
      <c r="E59" s="33">
        <f t="shared" si="0"/>
        <v>-30503.539969360809</v>
      </c>
      <c r="F59" s="1">
        <f t="shared" si="1"/>
        <v>-30503.5</v>
      </c>
      <c r="G59" s="1">
        <f t="shared" si="6"/>
        <v>-4.6652032033307478E-3</v>
      </c>
      <c r="H59" s="34"/>
      <c r="J59" s="1">
        <f t="shared" si="5"/>
        <v>-4.6652032033307478E-3</v>
      </c>
      <c r="O59" s="1">
        <f t="shared" ca="1" si="3"/>
        <v>-6.6874228804756396E-3</v>
      </c>
      <c r="Q59" s="88">
        <f t="shared" si="4"/>
        <v>34170.75</v>
      </c>
      <c r="W59" s="2"/>
    </row>
    <row r="60" spans="1:27">
      <c r="A60" s="33" t="s">
        <v>174</v>
      </c>
      <c r="B60" s="2" t="s">
        <v>168</v>
      </c>
      <c r="C60" s="32">
        <v>49393.5095</v>
      </c>
      <c r="D60" s="32">
        <v>3.2000000000000003E-4</v>
      </c>
      <c r="E60" s="1">
        <f t="shared" si="0"/>
        <v>-28753.536528632801</v>
      </c>
      <c r="F60" s="1">
        <f t="shared" si="1"/>
        <v>-28753.5</v>
      </c>
      <c r="G60" s="1">
        <f t="shared" si="6"/>
        <v>-4.2636032012524083E-3</v>
      </c>
      <c r="J60" s="1">
        <f t="shared" si="5"/>
        <v>-4.2636032012524083E-3</v>
      </c>
      <c r="O60" s="1">
        <f t="shared" ca="1" si="3"/>
        <v>-6.6400732576957005E-3</v>
      </c>
      <c r="Q60" s="88">
        <f t="shared" si="4"/>
        <v>34375.0095</v>
      </c>
      <c r="AA60" s="2"/>
    </row>
    <row r="61" spans="1:27">
      <c r="A61" s="33" t="s">
        <v>174</v>
      </c>
      <c r="B61" s="2" t="s">
        <v>170</v>
      </c>
      <c r="C61" s="32">
        <v>49393.567199999998</v>
      </c>
      <c r="D61" s="32">
        <v>5.0000000000000002E-5</v>
      </c>
      <c r="E61" s="1">
        <f t="shared" si="0"/>
        <v>-28753.042181008699</v>
      </c>
      <c r="F61" s="1">
        <f t="shared" si="1"/>
        <v>-28753</v>
      </c>
      <c r="G61" s="1">
        <f t="shared" si="6"/>
        <v>-4.9233456011279486E-3</v>
      </c>
      <c r="J61" s="1">
        <f t="shared" si="5"/>
        <v>-4.9233456011279486E-3</v>
      </c>
      <c r="O61" s="1">
        <f t="shared" ca="1" si="3"/>
        <v>-6.6400597292320491E-3</v>
      </c>
      <c r="Q61" s="88">
        <f t="shared" si="4"/>
        <v>34375.067199999998</v>
      </c>
      <c r="AA61" s="2"/>
    </row>
    <row r="62" spans="1:27">
      <c r="A62" s="33" t="s">
        <v>174</v>
      </c>
      <c r="B62" s="2" t="s">
        <v>168</v>
      </c>
      <c r="C62" s="32">
        <v>49400.5121</v>
      </c>
      <c r="D62" s="32">
        <v>1.2999999999999999E-4</v>
      </c>
      <c r="E62" s="1">
        <f t="shared" si="0"/>
        <v>-28693.54140432259</v>
      </c>
      <c r="F62" s="1">
        <f t="shared" si="1"/>
        <v>-28693.5</v>
      </c>
      <c r="G62" s="1">
        <f t="shared" si="6"/>
        <v>-4.8326912001357414E-3</v>
      </c>
      <c r="J62" s="1">
        <f t="shared" si="5"/>
        <v>-4.8326912001357414E-3</v>
      </c>
      <c r="O62" s="1">
        <f t="shared" ca="1" si="3"/>
        <v>-6.6384498420575307E-3</v>
      </c>
      <c r="Q62" s="88">
        <f t="shared" si="4"/>
        <v>34382.0121</v>
      </c>
      <c r="AA62" s="2"/>
    </row>
    <row r="63" spans="1:27">
      <c r="A63" s="33" t="s">
        <v>174</v>
      </c>
      <c r="B63" s="2" t="s">
        <v>170</v>
      </c>
      <c r="C63" s="32">
        <v>49400.570500000002</v>
      </c>
      <c r="D63" s="32">
        <v>5.0000000000000002E-5</v>
      </c>
      <c r="E63" s="1">
        <f t="shared" si="0"/>
        <v>-28693.041059413583</v>
      </c>
      <c r="F63" s="1">
        <f t="shared" si="1"/>
        <v>-28693</v>
      </c>
      <c r="G63" s="1">
        <f t="shared" si="6"/>
        <v>-4.7924335958668962E-3</v>
      </c>
      <c r="J63" s="1">
        <f t="shared" si="5"/>
        <v>-4.7924335958668962E-3</v>
      </c>
      <c r="O63" s="1">
        <f t="shared" ca="1" si="3"/>
        <v>-6.6384363135938793E-3</v>
      </c>
      <c r="Q63" s="88">
        <f t="shared" si="4"/>
        <v>34382.070500000002</v>
      </c>
      <c r="AA63" s="2"/>
    </row>
    <row r="64" spans="1:27">
      <c r="A64" s="33" t="s">
        <v>174</v>
      </c>
      <c r="B64" s="2" t="s">
        <v>168</v>
      </c>
      <c r="C64" s="32">
        <v>49427.474199999997</v>
      </c>
      <c r="D64" s="32">
        <v>9.0000000000000006E-5</v>
      </c>
      <c r="E64" s="1">
        <f t="shared" si="0"/>
        <v>-28462.542269549191</v>
      </c>
      <c r="F64" s="1">
        <f t="shared" si="1"/>
        <v>-28462.5</v>
      </c>
      <c r="G64" s="1">
        <f t="shared" si="6"/>
        <v>-4.933680007525254E-3</v>
      </c>
      <c r="J64" s="1">
        <f t="shared" si="5"/>
        <v>-4.933680007525254E-3</v>
      </c>
      <c r="O64" s="1">
        <f t="shared" ca="1" si="3"/>
        <v>-6.6321996918505786E-3</v>
      </c>
      <c r="Q64" s="88">
        <f t="shared" si="4"/>
        <v>34408.974199999997</v>
      </c>
      <c r="AA64" s="2"/>
    </row>
    <row r="65" spans="1:27">
      <c r="A65" s="33" t="s">
        <v>174</v>
      </c>
      <c r="B65" s="2" t="s">
        <v>170</v>
      </c>
      <c r="C65" s="32">
        <v>49427.532700000003</v>
      </c>
      <c r="D65" s="32">
        <v>5.0000000000000002E-5</v>
      </c>
      <c r="E65" s="1">
        <f t="shared" si="0"/>
        <v>-28462.041067885162</v>
      </c>
      <c r="F65" s="1">
        <f t="shared" si="1"/>
        <v>-28462</v>
      </c>
      <c r="G65" s="1">
        <f t="shared" si="6"/>
        <v>-4.7934223985066637E-3</v>
      </c>
      <c r="J65" s="1">
        <f t="shared" si="5"/>
        <v>-4.7934223985066637E-3</v>
      </c>
      <c r="O65" s="1">
        <f t="shared" ca="1" si="3"/>
        <v>-6.6321861633869272E-3</v>
      </c>
      <c r="Q65" s="88">
        <f t="shared" si="4"/>
        <v>34409.032700000003</v>
      </c>
      <c r="AA65" s="2"/>
    </row>
    <row r="66" spans="1:27">
      <c r="A66" s="33" t="s">
        <v>176</v>
      </c>
      <c r="C66" s="32">
        <v>49496.396999999997</v>
      </c>
      <c r="D66" s="32" t="s">
        <v>130</v>
      </c>
      <c r="E66" s="1">
        <f t="shared" si="0"/>
        <v>-27872.04274739914</v>
      </c>
      <c r="F66" s="1">
        <f t="shared" si="1"/>
        <v>-27872</v>
      </c>
      <c r="G66" s="1">
        <f t="shared" si="6"/>
        <v>-4.9894544063135982E-3</v>
      </c>
      <c r="J66" s="1">
        <f t="shared" si="5"/>
        <v>-4.9894544063135982E-3</v>
      </c>
      <c r="O66" s="1">
        <f t="shared" ca="1" si="3"/>
        <v>-6.6162225762782627E-3</v>
      </c>
      <c r="Q66" s="88">
        <f t="shared" si="4"/>
        <v>34477.896999999997</v>
      </c>
    </row>
    <row r="67" spans="1:27">
      <c r="A67" s="36" t="s">
        <v>176</v>
      </c>
      <c r="B67" s="37"/>
      <c r="C67" s="38">
        <v>49496.396999999997</v>
      </c>
      <c r="D67" s="39"/>
      <c r="E67" s="1">
        <f t="shared" si="0"/>
        <v>-27872.04274739914</v>
      </c>
      <c r="F67" s="1">
        <f t="shared" si="1"/>
        <v>-27872</v>
      </c>
      <c r="G67" s="1">
        <f t="shared" si="6"/>
        <v>-4.9894544063135982E-3</v>
      </c>
      <c r="H67" s="34"/>
      <c r="J67" s="1">
        <f t="shared" si="5"/>
        <v>-4.9894544063135982E-3</v>
      </c>
      <c r="O67" s="1">
        <f t="shared" ca="1" si="3"/>
        <v>-6.6162225762782627E-3</v>
      </c>
      <c r="Q67" s="88">
        <f t="shared" si="4"/>
        <v>34477.896999999997</v>
      </c>
    </row>
    <row r="68" spans="1:27">
      <c r="A68" s="33" t="s">
        <v>174</v>
      </c>
      <c r="B68" s="2" t="s">
        <v>170</v>
      </c>
      <c r="C68" s="32">
        <v>49511.337299999999</v>
      </c>
      <c r="D68" s="32">
        <v>8.0000000000000007E-5</v>
      </c>
      <c r="E68" s="1">
        <f t="shared" si="0"/>
        <v>-27744.040982949937</v>
      </c>
      <c r="F68" s="1">
        <f t="shared" si="1"/>
        <v>-27744</v>
      </c>
      <c r="G68" s="1">
        <f t="shared" si="6"/>
        <v>-4.7835088043939322E-3</v>
      </c>
      <c r="J68" s="1">
        <f t="shared" si="5"/>
        <v>-4.7835088043939322E-3</v>
      </c>
      <c r="O68" s="1">
        <f t="shared" ca="1" si="3"/>
        <v>-6.6127592895835014E-3</v>
      </c>
      <c r="Q68" s="88">
        <f t="shared" si="4"/>
        <v>34492.837299999999</v>
      </c>
      <c r="AA68" s="2"/>
    </row>
    <row r="69" spans="1:27">
      <c r="A69" s="33" t="s">
        <v>174</v>
      </c>
      <c r="B69" s="2" t="s">
        <v>170</v>
      </c>
      <c r="C69" s="32">
        <v>49518.340700000001</v>
      </c>
      <c r="D69" s="32">
        <v>8.0000000000000007E-5</v>
      </c>
      <c r="E69" s="1">
        <f t="shared" si="0"/>
        <v>-27684.039004599861</v>
      </c>
      <c r="F69" s="1">
        <f t="shared" si="1"/>
        <v>-27684</v>
      </c>
      <c r="G69" s="1">
        <f t="shared" si="6"/>
        <v>-4.5525968016590923E-3</v>
      </c>
      <c r="J69" s="1">
        <f t="shared" si="5"/>
        <v>-4.5525968016590923E-3</v>
      </c>
      <c r="O69" s="1">
        <f t="shared" ca="1" si="3"/>
        <v>-6.6111358739453317E-3</v>
      </c>
      <c r="Q69" s="88">
        <f t="shared" si="4"/>
        <v>34499.840700000001</v>
      </c>
      <c r="AA69" s="2"/>
    </row>
    <row r="70" spans="1:27">
      <c r="A70" s="33" t="s">
        <v>177</v>
      </c>
      <c r="C70" s="32">
        <v>49778.624900000003</v>
      </c>
      <c r="D70" s="32">
        <v>5.0000000000000001E-4</v>
      </c>
      <c r="E70" s="1">
        <f t="shared" si="0"/>
        <v>-25454.041155945873</v>
      </c>
      <c r="F70" s="1">
        <f t="shared" si="1"/>
        <v>-25454</v>
      </c>
      <c r="G70" s="1">
        <f t="shared" si="6"/>
        <v>-4.8037008018582128E-3</v>
      </c>
      <c r="H70" s="32"/>
      <c r="J70" s="1">
        <f t="shared" si="5"/>
        <v>-4.8037008018582128E-3</v>
      </c>
      <c r="O70" s="1">
        <f t="shared" ca="1" si="3"/>
        <v>-6.5507989260600377E-3</v>
      </c>
      <c r="Q70" s="88">
        <f t="shared" si="4"/>
        <v>34760.124900000003</v>
      </c>
    </row>
    <row r="71" spans="1:27">
      <c r="A71" s="33" t="s">
        <v>177</v>
      </c>
      <c r="B71" s="35"/>
      <c r="C71" s="32">
        <v>49785.627899999999</v>
      </c>
      <c r="D71" s="32">
        <v>2.0000000000000001E-4</v>
      </c>
      <c r="E71" s="1">
        <f t="shared" si="0"/>
        <v>-25394.042604615763</v>
      </c>
      <c r="F71" s="1">
        <f t="shared" si="1"/>
        <v>-25394</v>
      </c>
      <c r="G71" s="1">
        <f t="shared" si="6"/>
        <v>-4.9727888035704382E-3</v>
      </c>
      <c r="H71" s="32"/>
      <c r="J71" s="1">
        <f t="shared" si="5"/>
        <v>-4.9727888035704382E-3</v>
      </c>
      <c r="O71" s="1">
        <f t="shared" ca="1" si="3"/>
        <v>-6.5491755104218679E-3</v>
      </c>
      <c r="Q71" s="88">
        <f t="shared" si="4"/>
        <v>34767.127899999999</v>
      </c>
    </row>
    <row r="72" spans="1:27">
      <c r="A72" s="33" t="s">
        <v>177</v>
      </c>
      <c r="B72" s="35"/>
      <c r="C72" s="32">
        <v>49808.504800000002</v>
      </c>
      <c r="D72" s="32">
        <v>6.9999999999999999E-4</v>
      </c>
      <c r="E72" s="1">
        <f t="shared" si="0"/>
        <v>-25198.043624332367</v>
      </c>
      <c r="F72" s="1">
        <f t="shared" si="1"/>
        <v>-25198</v>
      </c>
      <c r="G72" s="1">
        <f t="shared" si="6"/>
        <v>-5.0918096021632664E-3</v>
      </c>
      <c r="H72" s="32"/>
      <c r="J72" s="1">
        <f t="shared" si="5"/>
        <v>-5.0918096021632664E-3</v>
      </c>
      <c r="O72" s="1">
        <f t="shared" ca="1" si="3"/>
        <v>-6.5438723526705152E-3</v>
      </c>
      <c r="Q72" s="88">
        <f t="shared" si="4"/>
        <v>34790.004800000002</v>
      </c>
    </row>
    <row r="73" spans="1:27">
      <c r="A73" s="33" t="s">
        <v>178</v>
      </c>
      <c r="C73" s="32">
        <v>49810.489000000001</v>
      </c>
      <c r="D73" s="32">
        <v>2E-3</v>
      </c>
      <c r="E73" s="1">
        <f t="shared" si="0"/>
        <v>-25181.043891996342</v>
      </c>
      <c r="F73" s="1">
        <f t="shared" si="1"/>
        <v>-25181</v>
      </c>
      <c r="G73" s="1">
        <f t="shared" si="6"/>
        <v>-5.1230512035544962E-3</v>
      </c>
      <c r="I73" s="1">
        <f t="shared" ref="I73:I118" si="7">+G73</f>
        <v>-5.1230512035544962E-3</v>
      </c>
      <c r="O73" s="1">
        <f t="shared" ca="1" si="3"/>
        <v>-6.5434123849063674E-3</v>
      </c>
      <c r="Q73" s="88">
        <f t="shared" si="4"/>
        <v>34791.989000000001</v>
      </c>
    </row>
    <row r="74" spans="1:27">
      <c r="A74" s="33" t="s">
        <v>178</v>
      </c>
      <c r="C74" s="32">
        <v>49810.606</v>
      </c>
      <c r="D74" s="32">
        <v>1E-3</v>
      </c>
      <c r="E74" s="1">
        <f t="shared" si="0"/>
        <v>-25180.041488668408</v>
      </c>
      <c r="F74" s="1">
        <f t="shared" si="1"/>
        <v>-25180</v>
      </c>
      <c r="G74" s="1">
        <f t="shared" si="6"/>
        <v>-4.8425360000692308E-3</v>
      </c>
      <c r="I74" s="1">
        <f t="shared" si="7"/>
        <v>-4.8425360000692308E-3</v>
      </c>
      <c r="O74" s="1">
        <f t="shared" ca="1" si="3"/>
        <v>-6.5433853279790646E-3</v>
      </c>
      <c r="Q74" s="88">
        <f t="shared" si="4"/>
        <v>34792.106</v>
      </c>
    </row>
    <row r="75" spans="1:27">
      <c r="A75" s="33" t="s">
        <v>178</v>
      </c>
      <c r="C75" s="32">
        <v>49811.423000000003</v>
      </c>
      <c r="D75" s="32">
        <v>1E-3</v>
      </c>
      <c r="E75" s="1">
        <f t="shared" si="0"/>
        <v>-25173.041800472365</v>
      </c>
      <c r="F75" s="1">
        <f t="shared" si="1"/>
        <v>-25173</v>
      </c>
      <c r="G75" s="1">
        <f t="shared" si="6"/>
        <v>-4.8789295979076996E-3</v>
      </c>
      <c r="I75" s="1">
        <f t="shared" si="7"/>
        <v>-4.8789295979076996E-3</v>
      </c>
      <c r="O75" s="1">
        <f t="shared" ca="1" si="3"/>
        <v>-6.5431959294879449E-3</v>
      </c>
      <c r="Q75" s="88">
        <f t="shared" si="4"/>
        <v>34792.923000000003</v>
      </c>
    </row>
    <row r="76" spans="1:27">
      <c r="A76" s="33" t="s">
        <v>178</v>
      </c>
      <c r="C76" s="32">
        <v>49811.538</v>
      </c>
      <c r="D76" s="32">
        <v>2E-3</v>
      </c>
      <c r="E76" s="1">
        <f t="shared" si="0"/>
        <v>-25172.056532244056</v>
      </c>
      <c r="F76" s="1">
        <f t="shared" si="1"/>
        <v>-25172</v>
      </c>
      <c r="G76" s="1">
        <f t="shared" si="6"/>
        <v>-6.5984144021058455E-3</v>
      </c>
      <c r="I76" s="1">
        <f t="shared" si="7"/>
        <v>-6.5984144021058455E-3</v>
      </c>
      <c r="O76" s="1">
        <f t="shared" ca="1" si="3"/>
        <v>-6.543168872560642E-3</v>
      </c>
      <c r="Q76" s="88">
        <f t="shared" si="4"/>
        <v>34793.038</v>
      </c>
    </row>
    <row r="77" spans="1:27">
      <c r="A77" s="33" t="s">
        <v>178</v>
      </c>
      <c r="C77" s="32">
        <v>49812.474999999999</v>
      </c>
      <c r="D77" s="32">
        <v>1E-3</v>
      </c>
      <c r="E77" s="1">
        <f t="shared" si="0"/>
        <v>-25164.028738070669</v>
      </c>
      <c r="F77" s="1">
        <f t="shared" si="1"/>
        <v>-25164</v>
      </c>
      <c r="G77" s="1">
        <f t="shared" si="6"/>
        <v>-3.3542927994858474E-3</v>
      </c>
      <c r="I77" s="1">
        <f t="shared" si="7"/>
        <v>-3.3542927994858474E-3</v>
      </c>
      <c r="O77" s="1">
        <f t="shared" ca="1" si="3"/>
        <v>-6.5429524171422195E-3</v>
      </c>
      <c r="Q77" s="88">
        <f t="shared" si="4"/>
        <v>34793.974999999999</v>
      </c>
    </row>
    <row r="78" spans="1:27">
      <c r="A78" s="33" t="s">
        <v>178</v>
      </c>
      <c r="C78" s="32">
        <v>49817.375</v>
      </c>
      <c r="D78" s="32">
        <v>2E-3</v>
      </c>
      <c r="E78" s="1">
        <f t="shared" si="0"/>
        <v>-25122.047743994164</v>
      </c>
      <c r="F78" s="1">
        <f t="shared" si="1"/>
        <v>-25122</v>
      </c>
      <c r="G78" s="1">
        <f t="shared" si="6"/>
        <v>-5.5726544014760293E-3</v>
      </c>
      <c r="I78" s="1">
        <f t="shared" si="7"/>
        <v>-5.5726544014760293E-3</v>
      </c>
      <c r="O78" s="1">
        <f t="shared" ca="1" si="3"/>
        <v>-6.5418160261955004E-3</v>
      </c>
      <c r="Q78" s="88">
        <f t="shared" si="4"/>
        <v>34798.875</v>
      </c>
    </row>
    <row r="79" spans="1:27">
      <c r="A79" s="33" t="s">
        <v>178</v>
      </c>
      <c r="C79" s="32">
        <v>49817.491999999998</v>
      </c>
      <c r="D79" s="32">
        <v>1E-3</v>
      </c>
      <c r="E79" s="1">
        <f t="shared" si="0"/>
        <v>-25121.045340666231</v>
      </c>
      <c r="F79" s="1">
        <f t="shared" si="1"/>
        <v>-25121</v>
      </c>
      <c r="G79" s="1">
        <f t="shared" si="6"/>
        <v>-5.2921392052667215E-3</v>
      </c>
      <c r="I79" s="1">
        <f t="shared" si="7"/>
        <v>-5.2921392052667215E-3</v>
      </c>
      <c r="O79" s="1">
        <f t="shared" ca="1" si="3"/>
        <v>-6.5417889692681976E-3</v>
      </c>
      <c r="Q79" s="88">
        <f t="shared" si="4"/>
        <v>34798.991999999998</v>
      </c>
    </row>
    <row r="80" spans="1:27">
      <c r="A80" s="33" t="s">
        <v>178</v>
      </c>
      <c r="C80" s="32">
        <v>49819.476999999999</v>
      </c>
      <c r="D80" s="32">
        <v>2E-3</v>
      </c>
      <c r="E80" s="1">
        <f t="shared" si="0"/>
        <v>-25104.038754290341</v>
      </c>
      <c r="F80" s="1">
        <f t="shared" si="1"/>
        <v>-25104</v>
      </c>
      <c r="G80" s="1">
        <f t="shared" si="6"/>
        <v>-4.5233808050397784E-3</v>
      </c>
      <c r="I80" s="1">
        <f t="shared" si="7"/>
        <v>-4.5233808050397784E-3</v>
      </c>
      <c r="O80" s="1">
        <f t="shared" ca="1" si="3"/>
        <v>-6.5413290015040497E-3</v>
      </c>
      <c r="Q80" s="88">
        <f t="shared" si="4"/>
        <v>34800.976999999999</v>
      </c>
    </row>
    <row r="81" spans="1:23">
      <c r="A81" s="33" t="s">
        <v>178</v>
      </c>
      <c r="C81" s="32">
        <v>49826.362999999998</v>
      </c>
      <c r="D81" s="32">
        <v>2E-3</v>
      </c>
      <c r="E81" s="1">
        <f t="shared" si="0"/>
        <v>-25045.042606288163</v>
      </c>
      <c r="F81" s="1">
        <f t="shared" si="1"/>
        <v>-25045</v>
      </c>
      <c r="G81" s="1">
        <f t="shared" si="6"/>
        <v>-4.9729840029613115E-3</v>
      </c>
      <c r="I81" s="1">
        <f t="shared" si="7"/>
        <v>-4.9729840029613115E-3</v>
      </c>
      <c r="O81" s="1">
        <f t="shared" ca="1" si="3"/>
        <v>-6.5397326427931828E-3</v>
      </c>
      <c r="Q81" s="88">
        <f t="shared" si="4"/>
        <v>34807.862999999998</v>
      </c>
    </row>
    <row r="82" spans="1:23">
      <c r="A82" s="29" t="s">
        <v>179</v>
      </c>
      <c r="B82" s="30" t="s">
        <v>170</v>
      </c>
      <c r="C82" s="31">
        <v>49840.368000000002</v>
      </c>
      <c r="D82" s="32"/>
      <c r="E82" s="33">
        <f t="shared" si="0"/>
        <v>-24925.054071177659</v>
      </c>
      <c r="F82" s="1">
        <f t="shared" si="1"/>
        <v>-24925</v>
      </c>
      <c r="G82" s="1">
        <f t="shared" si="6"/>
        <v>-6.3111599956755526E-3</v>
      </c>
      <c r="H82" s="34"/>
      <c r="I82" s="1">
        <f t="shared" si="7"/>
        <v>-6.3111599956755526E-3</v>
      </c>
      <c r="O82" s="1">
        <f t="shared" ca="1" si="3"/>
        <v>-6.5364858115168449E-3</v>
      </c>
      <c r="Q82" s="88">
        <f t="shared" si="4"/>
        <v>34821.868000000002</v>
      </c>
      <c r="W82" s="2"/>
    </row>
    <row r="83" spans="1:23">
      <c r="A83" s="33" t="s">
        <v>178</v>
      </c>
      <c r="C83" s="32">
        <v>49840.368999999999</v>
      </c>
      <c r="D83" s="32">
        <v>1E-3</v>
      </c>
      <c r="E83" s="1">
        <f t="shared" si="0"/>
        <v>-24925.04550362788</v>
      </c>
      <c r="F83" s="1">
        <f t="shared" si="1"/>
        <v>-24925</v>
      </c>
      <c r="G83" s="1">
        <f t="shared" si="6"/>
        <v>-5.3111599991098046E-3</v>
      </c>
      <c r="I83" s="1">
        <f t="shared" si="7"/>
        <v>-5.3111599991098046E-3</v>
      </c>
      <c r="O83" s="1">
        <f t="shared" ca="1" si="3"/>
        <v>-6.5364858115168449E-3</v>
      </c>
      <c r="Q83" s="88">
        <f t="shared" si="4"/>
        <v>34821.868999999999</v>
      </c>
    </row>
    <row r="84" spans="1:23">
      <c r="A84" s="33" t="s">
        <v>178</v>
      </c>
      <c r="C84" s="32">
        <v>49840.485999999997</v>
      </c>
      <c r="D84" s="32">
        <v>1E-3</v>
      </c>
      <c r="E84" s="1">
        <f t="shared" si="0"/>
        <v>-24924.043100299943</v>
      </c>
      <c r="F84" s="1">
        <f t="shared" si="1"/>
        <v>-24924</v>
      </c>
      <c r="G84" s="1">
        <f t="shared" si="6"/>
        <v>-5.0306448029004969E-3</v>
      </c>
      <c r="I84" s="1">
        <f t="shared" si="7"/>
        <v>-5.0306448029004969E-3</v>
      </c>
      <c r="O84" s="1">
        <f t="shared" ca="1" si="3"/>
        <v>-6.5364587545895421E-3</v>
      </c>
      <c r="Q84" s="88">
        <f t="shared" si="4"/>
        <v>34821.985999999997</v>
      </c>
    </row>
    <row r="85" spans="1:23">
      <c r="A85" s="33" t="s">
        <v>178</v>
      </c>
      <c r="C85" s="32">
        <v>49841.42</v>
      </c>
      <c r="D85" s="32">
        <v>2E-3</v>
      </c>
      <c r="E85" s="1">
        <f t="shared" ref="E85:E148" si="8">+(C85-C$7)/C$8</f>
        <v>-24916.041008775966</v>
      </c>
      <c r="F85" s="1">
        <f t="shared" ref="F85:F148" si="9">ROUND(2*E85,0)/2</f>
        <v>-24916</v>
      </c>
      <c r="G85" s="1">
        <f t="shared" ref="G85:G116" si="10">+C85-(C$7+F85*C$8)</f>
        <v>-4.786523204529658E-3</v>
      </c>
      <c r="I85" s="1">
        <f t="shared" si="7"/>
        <v>-4.786523204529658E-3</v>
      </c>
      <c r="O85" s="1">
        <f t="shared" ref="O85:O148" ca="1" si="11">+C$11+C$12*F85</f>
        <v>-6.5362422991711196E-3</v>
      </c>
      <c r="Q85" s="88">
        <f t="shared" ref="Q85:Q148" si="12">+C85-15018.5</f>
        <v>34822.92</v>
      </c>
    </row>
    <row r="86" spans="1:23">
      <c r="A86" s="33" t="s">
        <v>178</v>
      </c>
      <c r="C86" s="32">
        <v>49842.353000000003</v>
      </c>
      <c r="D86" s="32">
        <v>1E-3</v>
      </c>
      <c r="E86" s="1">
        <f t="shared" si="8"/>
        <v>-24908.047484801769</v>
      </c>
      <c r="F86" s="1">
        <f t="shared" si="9"/>
        <v>-24908</v>
      </c>
      <c r="G86" s="1">
        <f t="shared" si="10"/>
        <v>-5.5424015954486094E-3</v>
      </c>
      <c r="I86" s="1">
        <f t="shared" si="7"/>
        <v>-5.5424015954486094E-3</v>
      </c>
      <c r="O86" s="1">
        <f t="shared" ca="1" si="11"/>
        <v>-6.5360258437526962E-3</v>
      </c>
      <c r="Q86" s="88">
        <f t="shared" si="12"/>
        <v>34823.853000000003</v>
      </c>
    </row>
    <row r="87" spans="1:23">
      <c r="A87" s="33" t="s">
        <v>178</v>
      </c>
      <c r="C87" s="32">
        <v>49842.47</v>
      </c>
      <c r="D87" s="32">
        <v>1E-3</v>
      </c>
      <c r="E87" s="1">
        <f t="shared" si="8"/>
        <v>-24907.045081473836</v>
      </c>
      <c r="F87" s="1">
        <f t="shared" si="9"/>
        <v>-24907</v>
      </c>
      <c r="G87" s="1">
        <f t="shared" si="10"/>
        <v>-5.2618863992393017E-3</v>
      </c>
      <c r="I87" s="1">
        <f t="shared" si="7"/>
        <v>-5.2618863992393017E-3</v>
      </c>
      <c r="O87" s="1">
        <f t="shared" ca="1" si="11"/>
        <v>-6.5359987868253934E-3</v>
      </c>
      <c r="Q87" s="88">
        <f t="shared" si="12"/>
        <v>34823.97</v>
      </c>
    </row>
    <row r="88" spans="1:23">
      <c r="A88" s="33" t="s">
        <v>178</v>
      </c>
      <c r="C88" s="32">
        <v>49843.402000000002</v>
      </c>
      <c r="D88" s="32">
        <v>1E-3</v>
      </c>
      <c r="E88" s="1">
        <f t="shared" si="8"/>
        <v>-24899.060125049484</v>
      </c>
      <c r="F88" s="1">
        <f t="shared" si="9"/>
        <v>-24899</v>
      </c>
      <c r="G88" s="1">
        <f t="shared" si="10"/>
        <v>-7.0177648012759164E-3</v>
      </c>
      <c r="I88" s="1">
        <f t="shared" si="7"/>
        <v>-7.0177648012759164E-3</v>
      </c>
      <c r="O88" s="1">
        <f t="shared" ca="1" si="11"/>
        <v>-6.5357823314069708E-3</v>
      </c>
      <c r="Q88" s="88">
        <f t="shared" si="12"/>
        <v>34824.902000000002</v>
      </c>
    </row>
    <row r="89" spans="1:23">
      <c r="A89" s="33" t="s">
        <v>178</v>
      </c>
      <c r="C89" s="32">
        <v>49852.391000000003</v>
      </c>
      <c r="D89" s="32">
        <v>2E-3</v>
      </c>
      <c r="E89" s="1">
        <f t="shared" si="8"/>
        <v>-24822.046419793638</v>
      </c>
      <c r="F89" s="1">
        <f t="shared" si="9"/>
        <v>-24822</v>
      </c>
      <c r="G89" s="1">
        <f t="shared" si="10"/>
        <v>-5.418094398919493E-3</v>
      </c>
      <c r="I89" s="1">
        <f t="shared" si="7"/>
        <v>-5.418094398919493E-3</v>
      </c>
      <c r="O89" s="1">
        <f t="shared" ca="1" si="11"/>
        <v>-6.5336989480046541E-3</v>
      </c>
      <c r="Q89" s="88">
        <f t="shared" si="12"/>
        <v>34833.891000000003</v>
      </c>
    </row>
    <row r="90" spans="1:23">
      <c r="A90" s="33" t="s">
        <v>178</v>
      </c>
      <c r="C90" s="32">
        <v>49859.394</v>
      </c>
      <c r="D90" s="32">
        <v>2E-3</v>
      </c>
      <c r="E90" s="1">
        <f t="shared" si="8"/>
        <v>-24762.047868463527</v>
      </c>
      <c r="F90" s="1">
        <f t="shared" si="9"/>
        <v>-24762</v>
      </c>
      <c r="G90" s="1">
        <f t="shared" si="10"/>
        <v>-5.5871824006317183E-3</v>
      </c>
      <c r="I90" s="1">
        <f t="shared" si="7"/>
        <v>-5.5871824006317183E-3</v>
      </c>
      <c r="O90" s="1">
        <f t="shared" ca="1" si="11"/>
        <v>-6.5320755323664843E-3</v>
      </c>
      <c r="Q90" s="88">
        <f t="shared" si="12"/>
        <v>34840.894</v>
      </c>
    </row>
    <row r="91" spans="1:23">
      <c r="A91" s="33" t="s">
        <v>178</v>
      </c>
      <c r="C91" s="32">
        <v>49860.444000000003</v>
      </c>
      <c r="D91" s="32">
        <v>1E-3</v>
      </c>
      <c r="E91" s="1">
        <f t="shared" si="8"/>
        <v>-24753.051941161397</v>
      </c>
      <c r="F91" s="1">
        <f t="shared" si="9"/>
        <v>-24753</v>
      </c>
      <c r="G91" s="1">
        <f t="shared" si="10"/>
        <v>-6.0625455953413621E-3</v>
      </c>
      <c r="I91" s="1">
        <f t="shared" si="7"/>
        <v>-6.0625455953413621E-3</v>
      </c>
      <c r="O91" s="1">
        <f t="shared" ca="1" si="11"/>
        <v>-6.5318320200207589E-3</v>
      </c>
      <c r="Q91" s="88">
        <f t="shared" si="12"/>
        <v>34841.944000000003</v>
      </c>
    </row>
    <row r="92" spans="1:23">
      <c r="A92" s="33" t="s">
        <v>178</v>
      </c>
      <c r="C92" s="32">
        <v>49861.379000000001</v>
      </c>
      <c r="D92" s="32">
        <v>1E-3</v>
      </c>
      <c r="E92" s="1">
        <f t="shared" si="8"/>
        <v>-24745.041282087637</v>
      </c>
      <c r="F92" s="1">
        <f t="shared" si="9"/>
        <v>-24745</v>
      </c>
      <c r="G92" s="1">
        <f t="shared" si="10"/>
        <v>-4.8184240004047751E-3</v>
      </c>
      <c r="I92" s="1">
        <f t="shared" si="7"/>
        <v>-4.8184240004047751E-3</v>
      </c>
      <c r="O92" s="1">
        <f t="shared" ca="1" si="11"/>
        <v>-6.5316155646023364E-3</v>
      </c>
      <c r="Q92" s="88">
        <f t="shared" si="12"/>
        <v>34842.879000000001</v>
      </c>
    </row>
    <row r="93" spans="1:23">
      <c r="A93" s="33" t="s">
        <v>178</v>
      </c>
      <c r="C93" s="32">
        <v>49865.463000000003</v>
      </c>
      <c r="D93" s="32">
        <v>1E-3</v>
      </c>
      <c r="E93" s="1">
        <f t="shared" si="8"/>
        <v>-24710.051408657331</v>
      </c>
      <c r="F93" s="1">
        <f t="shared" si="9"/>
        <v>-24710</v>
      </c>
      <c r="G93" s="1">
        <f t="shared" si="10"/>
        <v>-6.0003920007147826E-3</v>
      </c>
      <c r="I93" s="1">
        <f t="shared" si="7"/>
        <v>-6.0003920007147826E-3</v>
      </c>
      <c r="O93" s="1">
        <f t="shared" ca="1" si="11"/>
        <v>-6.5306685721467379E-3</v>
      </c>
      <c r="Q93" s="88">
        <f t="shared" si="12"/>
        <v>34846.963000000003</v>
      </c>
    </row>
    <row r="94" spans="1:23">
      <c r="A94" s="33" t="s">
        <v>178</v>
      </c>
      <c r="C94" s="32">
        <v>49866.396999999997</v>
      </c>
      <c r="D94" s="32">
        <v>1E-3</v>
      </c>
      <c r="E94" s="1">
        <f t="shared" si="8"/>
        <v>-24702.049317133416</v>
      </c>
      <c r="F94" s="1">
        <f t="shared" si="9"/>
        <v>-24702</v>
      </c>
      <c r="G94" s="1">
        <f t="shared" si="10"/>
        <v>-5.7562704023439437E-3</v>
      </c>
      <c r="I94" s="1">
        <f t="shared" si="7"/>
        <v>-5.7562704023439437E-3</v>
      </c>
      <c r="O94" s="1">
        <f t="shared" ca="1" si="11"/>
        <v>-6.5304521167283153E-3</v>
      </c>
      <c r="Q94" s="88">
        <f t="shared" si="12"/>
        <v>34847.896999999997</v>
      </c>
    </row>
    <row r="95" spans="1:23">
      <c r="A95" s="33" t="s">
        <v>178</v>
      </c>
      <c r="C95" s="32">
        <v>49878.421000000002</v>
      </c>
      <c r="D95" s="32">
        <v>2E-3</v>
      </c>
      <c r="E95" s="1">
        <f t="shared" si="8"/>
        <v>-24599.03309819955</v>
      </c>
      <c r="F95" s="1">
        <f t="shared" si="9"/>
        <v>-24599</v>
      </c>
      <c r="G95" s="1">
        <f t="shared" si="10"/>
        <v>-3.8632048017461784E-3</v>
      </c>
      <c r="I95" s="1">
        <f t="shared" si="7"/>
        <v>-3.8632048017461784E-3</v>
      </c>
      <c r="O95" s="1">
        <f t="shared" ca="1" si="11"/>
        <v>-6.5276652532161245E-3</v>
      </c>
      <c r="Q95" s="88">
        <f t="shared" si="12"/>
        <v>34859.921000000002</v>
      </c>
    </row>
    <row r="96" spans="1:23">
      <c r="A96" s="33" t="s">
        <v>178</v>
      </c>
      <c r="C96" s="32">
        <v>49896.394999999997</v>
      </c>
      <c r="D96" s="32">
        <v>1E-3</v>
      </c>
      <c r="E96" s="1">
        <f t="shared" si="8"/>
        <v>-24445.039957887173</v>
      </c>
      <c r="F96" s="1">
        <f t="shared" si="9"/>
        <v>-24445</v>
      </c>
      <c r="G96" s="1">
        <f t="shared" si="10"/>
        <v>-4.6638640051241964E-3</v>
      </c>
      <c r="I96" s="1">
        <f t="shared" si="7"/>
        <v>-4.6638640051241964E-3</v>
      </c>
      <c r="O96" s="1">
        <f t="shared" ca="1" si="11"/>
        <v>-6.52349848641149E-3</v>
      </c>
      <c r="Q96" s="88">
        <f t="shared" si="12"/>
        <v>34877.894999999997</v>
      </c>
    </row>
    <row r="97" spans="1:17">
      <c r="A97" s="33" t="s">
        <v>180</v>
      </c>
      <c r="C97" s="32">
        <v>50042.644</v>
      </c>
      <c r="D97" s="32">
        <v>1E-3</v>
      </c>
      <c r="E97" s="1">
        <f t="shared" si="8"/>
        <v>-23192.044365500842</v>
      </c>
      <c r="F97" s="1">
        <f t="shared" si="9"/>
        <v>-23192</v>
      </c>
      <c r="G97" s="1">
        <f t="shared" si="10"/>
        <v>-5.1783184026135132E-3</v>
      </c>
      <c r="I97" s="1">
        <f t="shared" si="7"/>
        <v>-5.1783184026135132E-3</v>
      </c>
      <c r="O97" s="1">
        <f t="shared" ca="1" si="11"/>
        <v>-6.4895961565010528E-3</v>
      </c>
      <c r="Q97" s="88">
        <f t="shared" si="12"/>
        <v>35024.144</v>
      </c>
    </row>
    <row r="98" spans="1:17">
      <c r="A98" s="33" t="s">
        <v>180</v>
      </c>
      <c r="C98" s="32">
        <v>50073.692999999999</v>
      </c>
      <c r="D98" s="32">
        <v>1E-3</v>
      </c>
      <c r="E98" s="1">
        <f t="shared" si="8"/>
        <v>-22926.030511402685</v>
      </c>
      <c r="F98" s="1">
        <f t="shared" si="9"/>
        <v>-22926</v>
      </c>
      <c r="G98" s="1">
        <f t="shared" si="10"/>
        <v>-3.5612752035376616E-3</v>
      </c>
      <c r="I98" s="1">
        <f t="shared" si="7"/>
        <v>-3.5612752035376616E-3</v>
      </c>
      <c r="O98" s="1">
        <f t="shared" ca="1" si="11"/>
        <v>-6.4823990138385022E-3</v>
      </c>
      <c r="Q98" s="88">
        <f t="shared" si="12"/>
        <v>35055.192999999999</v>
      </c>
    </row>
    <row r="99" spans="1:17">
      <c r="A99" s="33" t="s">
        <v>180</v>
      </c>
      <c r="C99" s="32">
        <v>50079.644999999997</v>
      </c>
      <c r="D99" s="32">
        <v>1E-3</v>
      </c>
      <c r="E99" s="1">
        <f t="shared" si="8"/>
        <v>-22875.036454924488</v>
      </c>
      <c r="F99" s="1">
        <f t="shared" si="9"/>
        <v>-22875</v>
      </c>
      <c r="G99" s="1">
        <f t="shared" si="10"/>
        <v>-4.2550000071059912E-3</v>
      </c>
      <c r="I99" s="1">
        <f t="shared" si="7"/>
        <v>-4.2550000071059912E-3</v>
      </c>
      <c r="O99" s="1">
        <f t="shared" ca="1" si="11"/>
        <v>-6.4810191105460586E-3</v>
      </c>
      <c r="Q99" s="88">
        <f t="shared" si="12"/>
        <v>35061.144999999997</v>
      </c>
    </row>
    <row r="100" spans="1:17">
      <c r="A100" s="33" t="s">
        <v>180</v>
      </c>
      <c r="C100" s="32">
        <v>50093.650999999998</v>
      </c>
      <c r="D100" s="32">
        <v>1E-3</v>
      </c>
      <c r="E100" s="1">
        <f t="shared" si="8"/>
        <v>-22755.039352264201</v>
      </c>
      <c r="F100" s="1">
        <f t="shared" si="9"/>
        <v>-22755</v>
      </c>
      <c r="G100" s="1">
        <f t="shared" si="10"/>
        <v>-4.5931760032544844E-3</v>
      </c>
      <c r="I100" s="1">
        <f t="shared" si="7"/>
        <v>-4.5931760032544844E-3</v>
      </c>
      <c r="O100" s="1">
        <f t="shared" ca="1" si="11"/>
        <v>-6.4777722792697199E-3</v>
      </c>
      <c r="Q100" s="88">
        <f t="shared" si="12"/>
        <v>35075.150999999998</v>
      </c>
    </row>
    <row r="101" spans="1:17">
      <c r="A101" s="33" t="s">
        <v>180</v>
      </c>
      <c r="C101" s="32">
        <v>50103.688999999998</v>
      </c>
      <c r="D101" s="32">
        <v>1E-3</v>
      </c>
      <c r="E101" s="1">
        <f t="shared" si="8"/>
        <v>-22669.038287256069</v>
      </c>
      <c r="F101" s="1">
        <f t="shared" si="9"/>
        <v>-22669</v>
      </c>
      <c r="G101" s="1">
        <f t="shared" si="10"/>
        <v>-4.4688687994494103E-3</v>
      </c>
      <c r="I101" s="1">
        <f t="shared" si="7"/>
        <v>-4.4688687994494103E-3</v>
      </c>
      <c r="O101" s="1">
        <f t="shared" ca="1" si="11"/>
        <v>-6.4754453835216769E-3</v>
      </c>
      <c r="Q101" s="88">
        <f t="shared" si="12"/>
        <v>35085.188999999998</v>
      </c>
    </row>
    <row r="102" spans="1:17">
      <c r="A102" s="33" t="s">
        <v>180</v>
      </c>
      <c r="C102" s="32">
        <v>50111.625</v>
      </c>
      <c r="D102" s="32">
        <v>1E-3</v>
      </c>
      <c r="E102" s="1">
        <f t="shared" si="8"/>
        <v>-22601.046211951762</v>
      </c>
      <c r="F102" s="1">
        <f t="shared" si="9"/>
        <v>-22601</v>
      </c>
      <c r="G102" s="1">
        <f t="shared" si="10"/>
        <v>-5.3938351993565448E-3</v>
      </c>
      <c r="I102" s="1">
        <f t="shared" si="7"/>
        <v>-5.3938351993565448E-3</v>
      </c>
      <c r="O102" s="1">
        <f t="shared" ca="1" si="11"/>
        <v>-6.4736055124650846E-3</v>
      </c>
      <c r="Q102" s="88">
        <f t="shared" si="12"/>
        <v>35093.125</v>
      </c>
    </row>
    <row r="103" spans="1:17">
      <c r="A103" s="33" t="s">
        <v>180</v>
      </c>
      <c r="C103" s="32">
        <v>50119.563000000002</v>
      </c>
      <c r="D103" s="32">
        <v>1E-3</v>
      </c>
      <c r="E103" s="1">
        <f t="shared" si="8"/>
        <v>-22533.037001547829</v>
      </c>
      <c r="F103" s="1">
        <f t="shared" si="9"/>
        <v>-22533</v>
      </c>
      <c r="G103" s="1">
        <f t="shared" si="10"/>
        <v>-4.3188015988562256E-3</v>
      </c>
      <c r="I103" s="1">
        <f t="shared" si="7"/>
        <v>-4.3188015988562256E-3</v>
      </c>
      <c r="O103" s="1">
        <f t="shared" ca="1" si="11"/>
        <v>-6.4717656414084931E-3</v>
      </c>
      <c r="Q103" s="88">
        <f t="shared" si="12"/>
        <v>35101.063000000002</v>
      </c>
    </row>
    <row r="104" spans="1:17">
      <c r="A104" s="33" t="s">
        <v>180</v>
      </c>
      <c r="C104" s="32">
        <v>50119.678</v>
      </c>
      <c r="D104" s="32">
        <v>1E-3</v>
      </c>
      <c r="E104" s="1">
        <f t="shared" si="8"/>
        <v>-22532.05173331952</v>
      </c>
      <c r="F104" s="1">
        <f t="shared" si="9"/>
        <v>-22532</v>
      </c>
      <c r="G104" s="1">
        <f t="shared" si="10"/>
        <v>-6.0382864030543715E-3</v>
      </c>
      <c r="I104" s="1">
        <f t="shared" si="7"/>
        <v>-6.0382864030543715E-3</v>
      </c>
      <c r="O104" s="1">
        <f t="shared" ca="1" si="11"/>
        <v>-6.4717385844811903E-3</v>
      </c>
      <c r="Q104" s="88">
        <f t="shared" si="12"/>
        <v>35101.178</v>
      </c>
    </row>
    <row r="105" spans="1:17">
      <c r="A105" s="33" t="s">
        <v>180</v>
      </c>
      <c r="C105" s="32">
        <v>50124.580999999998</v>
      </c>
      <c r="D105" s="32">
        <v>1E-3</v>
      </c>
      <c r="E105" s="1">
        <f t="shared" si="8"/>
        <v>-22490.045036593609</v>
      </c>
      <c r="F105" s="1">
        <f t="shared" si="9"/>
        <v>-22490</v>
      </c>
      <c r="G105" s="1">
        <f t="shared" si="10"/>
        <v>-5.2566480007953942E-3</v>
      </c>
      <c r="I105" s="1">
        <f t="shared" si="7"/>
        <v>-5.2566480007953942E-3</v>
      </c>
      <c r="O105" s="1">
        <f t="shared" ca="1" si="11"/>
        <v>-6.4706021935344721E-3</v>
      </c>
      <c r="Q105" s="88">
        <f t="shared" si="12"/>
        <v>35106.080999999998</v>
      </c>
    </row>
    <row r="106" spans="1:17">
      <c r="A106" s="33" t="s">
        <v>180</v>
      </c>
      <c r="C106" s="32">
        <v>50129.485000000001</v>
      </c>
      <c r="D106" s="32">
        <v>1E-3</v>
      </c>
      <c r="E106" s="1">
        <f t="shared" si="8"/>
        <v>-22448.029772317848</v>
      </c>
      <c r="F106" s="1">
        <f t="shared" si="9"/>
        <v>-22448</v>
      </c>
      <c r="G106" s="1">
        <f t="shared" si="10"/>
        <v>-3.4750096019706689E-3</v>
      </c>
      <c r="I106" s="1">
        <f t="shared" si="7"/>
        <v>-3.4750096019706689E-3</v>
      </c>
      <c r="O106" s="1">
        <f t="shared" ca="1" si="11"/>
        <v>-6.469465802587753E-3</v>
      </c>
      <c r="Q106" s="88">
        <f t="shared" si="12"/>
        <v>35110.985000000001</v>
      </c>
    </row>
    <row r="107" spans="1:17">
      <c r="A107" s="33" t="s">
        <v>180</v>
      </c>
      <c r="C107" s="32">
        <v>50138.586000000003</v>
      </c>
      <c r="D107" s="32">
        <v>1E-3</v>
      </c>
      <c r="E107" s="1">
        <f t="shared" si="8"/>
        <v>-22370.056501483105</v>
      </c>
      <c r="F107" s="1">
        <f t="shared" si="9"/>
        <v>-22370</v>
      </c>
      <c r="G107" s="1">
        <f t="shared" si="10"/>
        <v>-6.5948240007855929E-3</v>
      </c>
      <c r="I107" s="1">
        <f t="shared" si="7"/>
        <v>-6.5948240007855929E-3</v>
      </c>
      <c r="O107" s="1">
        <f t="shared" ca="1" si="11"/>
        <v>-6.4673553622581325E-3</v>
      </c>
      <c r="Q107" s="88">
        <f t="shared" si="12"/>
        <v>35120.086000000003</v>
      </c>
    </row>
    <row r="108" spans="1:17">
      <c r="A108" s="33" t="s">
        <v>180</v>
      </c>
      <c r="C108" s="32">
        <v>50140.455000000002</v>
      </c>
      <c r="D108" s="32">
        <v>1E-3</v>
      </c>
      <c r="E108" s="1">
        <f t="shared" si="8"/>
        <v>-22354.043750885365</v>
      </c>
      <c r="F108" s="1">
        <f t="shared" si="9"/>
        <v>-22354</v>
      </c>
      <c r="G108" s="1">
        <f t="shared" si="10"/>
        <v>-5.1065808002022095E-3</v>
      </c>
      <c r="I108" s="1">
        <f t="shared" si="7"/>
        <v>-5.1065808002022095E-3</v>
      </c>
      <c r="O108" s="1">
        <f t="shared" ca="1" si="11"/>
        <v>-6.4669224514212875E-3</v>
      </c>
      <c r="Q108" s="88">
        <f t="shared" si="12"/>
        <v>35121.955000000002</v>
      </c>
    </row>
    <row r="109" spans="1:17">
      <c r="A109" s="33" t="s">
        <v>180</v>
      </c>
      <c r="C109" s="32">
        <v>50140.574000000001</v>
      </c>
      <c r="D109" s="32">
        <v>1E-3</v>
      </c>
      <c r="E109" s="1">
        <f t="shared" si="8"/>
        <v>-22353.024212457804</v>
      </c>
      <c r="F109" s="1">
        <f t="shared" si="9"/>
        <v>-22353</v>
      </c>
      <c r="G109" s="1">
        <f t="shared" si="10"/>
        <v>-2.8260656035854481E-3</v>
      </c>
      <c r="I109" s="1">
        <f t="shared" si="7"/>
        <v>-2.8260656035854481E-3</v>
      </c>
      <c r="O109" s="1">
        <f t="shared" ca="1" si="11"/>
        <v>-6.4668953944939846E-3</v>
      </c>
      <c r="Q109" s="88">
        <f t="shared" si="12"/>
        <v>35122.074000000001</v>
      </c>
    </row>
    <row r="110" spans="1:17">
      <c r="A110" s="33" t="s">
        <v>180</v>
      </c>
      <c r="C110" s="32">
        <v>50140.688999999998</v>
      </c>
      <c r="D110" s="32">
        <v>1E-3</v>
      </c>
      <c r="E110" s="1">
        <f t="shared" si="8"/>
        <v>-22352.038944229498</v>
      </c>
      <c r="F110" s="1">
        <f t="shared" si="9"/>
        <v>-22352</v>
      </c>
      <c r="G110" s="1">
        <f t="shared" si="10"/>
        <v>-4.5455504005076364E-3</v>
      </c>
      <c r="I110" s="1">
        <f t="shared" si="7"/>
        <v>-4.5455504005076364E-3</v>
      </c>
      <c r="O110" s="1">
        <f t="shared" ca="1" si="11"/>
        <v>-6.4668683375666818E-3</v>
      </c>
      <c r="Q110" s="88">
        <f t="shared" si="12"/>
        <v>35122.188999999998</v>
      </c>
    </row>
    <row r="111" spans="1:17">
      <c r="A111" s="33" t="s">
        <v>180</v>
      </c>
      <c r="C111" s="32">
        <v>50142.557000000001</v>
      </c>
      <c r="D111" s="32">
        <v>1E-3</v>
      </c>
      <c r="E111" s="1">
        <f t="shared" si="8"/>
        <v>-22336.034761181541</v>
      </c>
      <c r="F111" s="1">
        <f t="shared" si="9"/>
        <v>-22336</v>
      </c>
      <c r="G111" s="1">
        <f t="shared" si="10"/>
        <v>-4.0573072037659585E-3</v>
      </c>
      <c r="I111" s="1">
        <f t="shared" si="7"/>
        <v>-4.0573072037659585E-3</v>
      </c>
      <c r="O111" s="1">
        <f t="shared" ca="1" si="11"/>
        <v>-6.4664354267298368E-3</v>
      </c>
      <c r="Q111" s="88">
        <f t="shared" si="12"/>
        <v>35124.057000000001</v>
      </c>
    </row>
    <row r="112" spans="1:17">
      <c r="A112" s="33" t="s">
        <v>180</v>
      </c>
      <c r="C112" s="32">
        <v>50145.593000000001</v>
      </c>
      <c r="D112" s="32">
        <v>2E-3</v>
      </c>
      <c r="E112" s="1">
        <f t="shared" si="8"/>
        <v>-22310.023679953738</v>
      </c>
      <c r="F112" s="1">
        <f t="shared" si="9"/>
        <v>-22310</v>
      </c>
      <c r="G112" s="1">
        <f t="shared" si="10"/>
        <v>-2.7639120016829111E-3</v>
      </c>
      <c r="I112" s="1">
        <f t="shared" si="7"/>
        <v>-2.7639120016829111E-3</v>
      </c>
      <c r="O112" s="1">
        <f t="shared" ca="1" si="11"/>
        <v>-6.4657319466199636E-3</v>
      </c>
      <c r="Q112" s="88">
        <f t="shared" si="12"/>
        <v>35127.093000000001</v>
      </c>
    </row>
    <row r="113" spans="1:17">
      <c r="A113" s="33" t="s">
        <v>180</v>
      </c>
      <c r="C113" s="32">
        <v>50145.707000000002</v>
      </c>
      <c r="D113" s="32">
        <v>1E-3</v>
      </c>
      <c r="E113" s="1">
        <f t="shared" si="8"/>
        <v>-22309.046979275212</v>
      </c>
      <c r="F113" s="1">
        <f t="shared" si="9"/>
        <v>-22309</v>
      </c>
      <c r="G113" s="1">
        <f t="shared" si="10"/>
        <v>-5.4833968024468049E-3</v>
      </c>
      <c r="I113" s="1">
        <f t="shared" si="7"/>
        <v>-5.4833968024468049E-3</v>
      </c>
      <c r="O113" s="1">
        <f t="shared" ca="1" si="11"/>
        <v>-6.4657048896926608E-3</v>
      </c>
      <c r="Q113" s="88">
        <f t="shared" si="12"/>
        <v>35127.207000000002</v>
      </c>
    </row>
    <row r="114" spans="1:17">
      <c r="A114" s="33" t="s">
        <v>180</v>
      </c>
      <c r="C114" s="32">
        <v>50147.576999999997</v>
      </c>
      <c r="D114" s="32">
        <v>1E-3</v>
      </c>
      <c r="E114" s="1">
        <f t="shared" si="8"/>
        <v>-22293.025661127693</v>
      </c>
      <c r="F114" s="1">
        <f t="shared" si="9"/>
        <v>-22293</v>
      </c>
      <c r="G114" s="1">
        <f t="shared" si="10"/>
        <v>-2.9951536052976735E-3</v>
      </c>
      <c r="I114" s="1">
        <f t="shared" si="7"/>
        <v>-2.9951536052976735E-3</v>
      </c>
      <c r="O114" s="1">
        <f t="shared" ca="1" si="11"/>
        <v>-6.4652719788558157E-3</v>
      </c>
      <c r="Q114" s="88">
        <f t="shared" si="12"/>
        <v>35129.076999999997</v>
      </c>
    </row>
    <row r="115" spans="1:17">
      <c r="A115" s="33" t="s">
        <v>180</v>
      </c>
      <c r="C115" s="32">
        <v>50147.692000000003</v>
      </c>
      <c r="D115" s="32">
        <v>1E-3</v>
      </c>
      <c r="E115" s="1">
        <f t="shared" si="8"/>
        <v>-22292.040392899322</v>
      </c>
      <c r="F115" s="1">
        <f t="shared" si="9"/>
        <v>-22292</v>
      </c>
      <c r="G115" s="1">
        <f t="shared" si="10"/>
        <v>-4.7146383949439041E-3</v>
      </c>
      <c r="I115" s="1">
        <f t="shared" si="7"/>
        <v>-4.7146383949439041E-3</v>
      </c>
      <c r="O115" s="1">
        <f t="shared" ca="1" si="11"/>
        <v>-6.4652449219285129E-3</v>
      </c>
      <c r="Q115" s="88">
        <f t="shared" si="12"/>
        <v>35129.192000000003</v>
      </c>
    </row>
    <row r="116" spans="1:17">
      <c r="A116" s="33" t="s">
        <v>180</v>
      </c>
      <c r="C116" s="32">
        <v>50152.476999999999</v>
      </c>
      <c r="D116" s="32">
        <v>1E-3</v>
      </c>
      <c r="E116" s="1">
        <f t="shared" si="8"/>
        <v>-22251.044667051188</v>
      </c>
      <c r="F116" s="1">
        <f t="shared" si="9"/>
        <v>-22251</v>
      </c>
      <c r="G116" s="1">
        <f t="shared" si="10"/>
        <v>-5.2135152000118978E-3</v>
      </c>
      <c r="I116" s="1">
        <f t="shared" si="7"/>
        <v>-5.2135152000118978E-3</v>
      </c>
      <c r="O116" s="1">
        <f t="shared" ca="1" si="11"/>
        <v>-6.4641355879090975E-3</v>
      </c>
      <c r="Q116" s="88">
        <f t="shared" si="12"/>
        <v>35133.976999999999</v>
      </c>
    </row>
    <row r="117" spans="1:17">
      <c r="A117" s="33" t="s">
        <v>180</v>
      </c>
      <c r="C117" s="32">
        <v>50153.527000000002</v>
      </c>
      <c r="D117" s="32">
        <v>1E-3</v>
      </c>
      <c r="E117" s="1">
        <f t="shared" si="8"/>
        <v>-22242.048739749058</v>
      </c>
      <c r="F117" s="1">
        <f t="shared" si="9"/>
        <v>-22242</v>
      </c>
      <c r="G117" s="1">
        <f t="shared" ref="G117:G148" si="13">+C117-(C$7+F117*C$8)</f>
        <v>-5.6888784019974992E-3</v>
      </c>
      <c r="I117" s="1">
        <f t="shared" si="7"/>
        <v>-5.6888784019974992E-3</v>
      </c>
      <c r="O117" s="1">
        <f t="shared" ca="1" si="11"/>
        <v>-6.4638920755633721E-3</v>
      </c>
      <c r="Q117" s="88">
        <f t="shared" si="12"/>
        <v>35135.027000000002</v>
      </c>
    </row>
    <row r="118" spans="1:17">
      <c r="A118" s="33" t="s">
        <v>180</v>
      </c>
      <c r="C118" s="32">
        <v>50153.642999999996</v>
      </c>
      <c r="D118" s="32">
        <v>1E-3</v>
      </c>
      <c r="E118" s="1">
        <f t="shared" si="8"/>
        <v>-22241.054903970969</v>
      </c>
      <c r="F118" s="1">
        <f t="shared" si="9"/>
        <v>-22241</v>
      </c>
      <c r="G118" s="1">
        <f t="shared" si="13"/>
        <v>-6.4083632023539394E-3</v>
      </c>
      <c r="I118" s="1">
        <f t="shared" si="7"/>
        <v>-6.4083632023539394E-3</v>
      </c>
      <c r="O118" s="1">
        <f t="shared" ca="1" si="11"/>
        <v>-6.4638650186360693E-3</v>
      </c>
      <c r="Q118" s="88">
        <f t="shared" si="12"/>
        <v>35135.142999999996</v>
      </c>
    </row>
    <row r="119" spans="1:17">
      <c r="A119" s="33" t="s">
        <v>181</v>
      </c>
      <c r="B119" s="2" t="s">
        <v>170</v>
      </c>
      <c r="C119" s="32">
        <v>50155.3946</v>
      </c>
      <c r="D119" s="32">
        <v>1E-4</v>
      </c>
      <c r="E119" s="1">
        <f t="shared" si="8"/>
        <v>-22226.047983721066</v>
      </c>
      <c r="F119" s="1">
        <f t="shared" si="9"/>
        <v>-22226</v>
      </c>
      <c r="G119" s="1">
        <f t="shared" si="13"/>
        <v>-5.600635202426929E-3</v>
      </c>
      <c r="J119" s="1">
        <f>+G119</f>
        <v>-5.600635202426929E-3</v>
      </c>
      <c r="O119" s="1">
        <f t="shared" ca="1" si="11"/>
        <v>-6.4634591647265262E-3</v>
      </c>
      <c r="Q119" s="88">
        <f t="shared" si="12"/>
        <v>35136.8946</v>
      </c>
    </row>
    <row r="120" spans="1:17">
      <c r="A120" s="33" t="s">
        <v>181</v>
      </c>
      <c r="B120" s="2" t="s">
        <v>170</v>
      </c>
      <c r="C120" s="32">
        <v>50155.511899999998</v>
      </c>
      <c r="D120" s="32">
        <v>1E-4</v>
      </c>
      <c r="E120" s="1">
        <f t="shared" si="8"/>
        <v>-22225.043010128189</v>
      </c>
      <c r="F120" s="1">
        <f t="shared" si="9"/>
        <v>-22225</v>
      </c>
      <c r="G120" s="1">
        <f t="shared" si="13"/>
        <v>-5.0201200065203011E-3</v>
      </c>
      <c r="J120" s="1">
        <f>+G120</f>
        <v>-5.0201200065203011E-3</v>
      </c>
      <c r="O120" s="1">
        <f t="shared" ca="1" si="11"/>
        <v>-6.4634321077992234E-3</v>
      </c>
      <c r="Q120" s="88">
        <f t="shared" si="12"/>
        <v>35137.011899999998</v>
      </c>
    </row>
    <row r="121" spans="1:17">
      <c r="A121" s="33" t="s">
        <v>180</v>
      </c>
      <c r="C121" s="32">
        <v>50155.627999999997</v>
      </c>
      <c r="D121" s="32">
        <v>1E-3</v>
      </c>
      <c r="E121" s="1">
        <f t="shared" si="8"/>
        <v>-22224.048317595079</v>
      </c>
      <c r="F121" s="1">
        <f t="shared" si="9"/>
        <v>-22224</v>
      </c>
      <c r="G121" s="1">
        <f t="shared" si="13"/>
        <v>-5.6396048021269962E-3</v>
      </c>
      <c r="I121" s="1">
        <f t="shared" ref="I121:I152" si="14">+G121</f>
        <v>-5.6396048021269962E-3</v>
      </c>
      <c r="O121" s="1">
        <f t="shared" ca="1" si="11"/>
        <v>-6.4634050508719206E-3</v>
      </c>
      <c r="Q121" s="88">
        <f t="shared" si="12"/>
        <v>35137.127999999997</v>
      </c>
    </row>
    <row r="122" spans="1:17">
      <c r="A122" s="33" t="s">
        <v>180</v>
      </c>
      <c r="C122" s="32">
        <v>50156.563000000002</v>
      </c>
      <c r="D122" s="32">
        <v>1E-3</v>
      </c>
      <c r="E122" s="1">
        <f t="shared" si="8"/>
        <v>-22216.037658521254</v>
      </c>
      <c r="F122" s="1">
        <f t="shared" si="9"/>
        <v>-22216</v>
      </c>
      <c r="G122" s="1">
        <f t="shared" si="13"/>
        <v>-4.3954831999144517E-3</v>
      </c>
      <c r="I122" s="1">
        <f t="shared" si="14"/>
        <v>-4.3954831999144517E-3</v>
      </c>
      <c r="O122" s="1">
        <f t="shared" ca="1" si="11"/>
        <v>-6.4631885954534981E-3</v>
      </c>
      <c r="Q122" s="88">
        <f t="shared" si="12"/>
        <v>35138.063000000002</v>
      </c>
    </row>
    <row r="123" spans="1:17">
      <c r="A123" s="33" t="s">
        <v>180</v>
      </c>
      <c r="C123" s="32">
        <v>50157.612000000001</v>
      </c>
      <c r="D123" s="32">
        <v>1E-3</v>
      </c>
      <c r="E123" s="1">
        <f t="shared" si="8"/>
        <v>-22207.050298768969</v>
      </c>
      <c r="F123" s="1">
        <f t="shared" si="9"/>
        <v>-22207</v>
      </c>
      <c r="G123" s="1">
        <f t="shared" si="13"/>
        <v>-5.870846398465801E-3</v>
      </c>
      <c r="I123" s="1">
        <f t="shared" si="14"/>
        <v>-5.870846398465801E-3</v>
      </c>
      <c r="O123" s="1">
        <f t="shared" ca="1" si="11"/>
        <v>-6.4629450831077727E-3</v>
      </c>
      <c r="Q123" s="88">
        <f t="shared" si="12"/>
        <v>35139.112000000001</v>
      </c>
    </row>
    <row r="124" spans="1:17">
      <c r="A124" s="33" t="s">
        <v>180</v>
      </c>
      <c r="C124" s="32">
        <v>50158.546000000002</v>
      </c>
      <c r="D124" s="32">
        <v>1E-3</v>
      </c>
      <c r="E124" s="1">
        <f t="shared" si="8"/>
        <v>-22199.048207244992</v>
      </c>
      <c r="F124" s="1">
        <f t="shared" si="9"/>
        <v>-22199</v>
      </c>
      <c r="G124" s="1">
        <f t="shared" si="13"/>
        <v>-5.6267248000949621E-3</v>
      </c>
      <c r="I124" s="1">
        <f t="shared" si="14"/>
        <v>-5.6267248000949621E-3</v>
      </c>
      <c r="O124" s="1">
        <f t="shared" ca="1" si="11"/>
        <v>-6.4627286276893502E-3</v>
      </c>
      <c r="Q124" s="88">
        <f t="shared" si="12"/>
        <v>35140.046000000002</v>
      </c>
    </row>
    <row r="125" spans="1:17">
      <c r="A125" s="33" t="s">
        <v>180</v>
      </c>
      <c r="C125" s="32">
        <v>50162.514999999999</v>
      </c>
      <c r="D125" s="32">
        <v>1E-3</v>
      </c>
      <c r="E125" s="1">
        <f t="shared" si="8"/>
        <v>-22165.043602043057</v>
      </c>
      <c r="F125" s="1">
        <f t="shared" si="9"/>
        <v>-22165</v>
      </c>
      <c r="G125" s="1">
        <f t="shared" si="13"/>
        <v>-5.0892080034827814E-3</v>
      </c>
      <c r="I125" s="1">
        <f t="shared" si="14"/>
        <v>-5.0892080034827814E-3</v>
      </c>
      <c r="O125" s="1">
        <f t="shared" ca="1" si="11"/>
        <v>-6.4618086921610545E-3</v>
      </c>
      <c r="Q125" s="88">
        <f t="shared" si="12"/>
        <v>35144.014999999999</v>
      </c>
    </row>
    <row r="126" spans="1:17">
      <c r="A126" s="33" t="s">
        <v>180</v>
      </c>
      <c r="C126" s="32">
        <v>50162.631000000001</v>
      </c>
      <c r="D126" s="32">
        <v>1E-3</v>
      </c>
      <c r="E126" s="1">
        <f t="shared" si="8"/>
        <v>-22164.049766264903</v>
      </c>
      <c r="F126" s="1">
        <f t="shared" si="9"/>
        <v>-22164</v>
      </c>
      <c r="G126" s="1">
        <f t="shared" si="13"/>
        <v>-5.808692796563264E-3</v>
      </c>
      <c r="I126" s="1">
        <f t="shared" si="14"/>
        <v>-5.808692796563264E-3</v>
      </c>
      <c r="O126" s="1">
        <f t="shared" ca="1" si="11"/>
        <v>-6.4617816352337517E-3</v>
      </c>
      <c r="Q126" s="88">
        <f t="shared" si="12"/>
        <v>35144.131000000001</v>
      </c>
    </row>
    <row r="127" spans="1:17">
      <c r="A127" s="33" t="s">
        <v>182</v>
      </c>
      <c r="C127" s="32">
        <v>50179.319000000003</v>
      </c>
      <c r="D127" s="32">
        <v>2E-3</v>
      </c>
      <c r="E127" s="1">
        <f t="shared" si="8"/>
        <v>-22021.074495010093</v>
      </c>
      <c r="F127" s="1">
        <f t="shared" si="9"/>
        <v>-22021</v>
      </c>
      <c r="G127" s="1">
        <f t="shared" si="13"/>
        <v>-8.6950191980577074E-3</v>
      </c>
      <c r="I127" s="1">
        <f t="shared" si="14"/>
        <v>-8.6950191980577074E-3</v>
      </c>
      <c r="O127" s="1">
        <f t="shared" ca="1" si="11"/>
        <v>-6.4579124946294482E-3</v>
      </c>
      <c r="Q127" s="88">
        <f t="shared" si="12"/>
        <v>35160.819000000003</v>
      </c>
    </row>
    <row r="128" spans="1:17">
      <c r="A128" s="33" t="s">
        <v>182</v>
      </c>
      <c r="C128" s="32">
        <v>50179.319000000003</v>
      </c>
      <c r="D128" s="32">
        <v>2E-3</v>
      </c>
      <c r="E128" s="1">
        <f t="shared" si="8"/>
        <v>-22021.074495010093</v>
      </c>
      <c r="F128" s="1">
        <f t="shared" si="9"/>
        <v>-22021</v>
      </c>
      <c r="G128" s="1">
        <f t="shared" si="13"/>
        <v>-8.6950191980577074E-3</v>
      </c>
      <c r="I128" s="1">
        <f t="shared" si="14"/>
        <v>-8.6950191980577074E-3</v>
      </c>
      <c r="O128" s="1">
        <f t="shared" ca="1" si="11"/>
        <v>-6.4579124946294482E-3</v>
      </c>
      <c r="Q128" s="88">
        <f t="shared" si="12"/>
        <v>35160.819000000003</v>
      </c>
    </row>
    <row r="129" spans="1:17">
      <c r="A129" s="33" t="s">
        <v>182</v>
      </c>
      <c r="C129" s="32">
        <v>50180.373</v>
      </c>
      <c r="D129" s="32">
        <v>1E-3</v>
      </c>
      <c r="E129" s="1">
        <f t="shared" si="8"/>
        <v>-22012.044297508772</v>
      </c>
      <c r="F129" s="1">
        <f t="shared" si="9"/>
        <v>-22012</v>
      </c>
      <c r="G129" s="1">
        <f t="shared" si="13"/>
        <v>-5.1703823992284015E-3</v>
      </c>
      <c r="I129" s="1">
        <f t="shared" si="14"/>
        <v>-5.1703823992284015E-3</v>
      </c>
      <c r="O129" s="1">
        <f t="shared" ca="1" si="11"/>
        <v>-6.4576689822837229E-3</v>
      </c>
      <c r="Q129" s="88">
        <f t="shared" si="12"/>
        <v>35161.873</v>
      </c>
    </row>
    <row r="130" spans="1:17">
      <c r="A130" s="33" t="s">
        <v>182</v>
      </c>
      <c r="C130" s="32">
        <v>50180.373</v>
      </c>
      <c r="D130" s="32">
        <v>1E-3</v>
      </c>
      <c r="E130" s="1">
        <f t="shared" si="8"/>
        <v>-22012.044297508772</v>
      </c>
      <c r="F130" s="1">
        <f t="shared" si="9"/>
        <v>-22012</v>
      </c>
      <c r="G130" s="1">
        <f t="shared" si="13"/>
        <v>-5.1703823992284015E-3</v>
      </c>
      <c r="I130" s="1">
        <f t="shared" si="14"/>
        <v>-5.1703823992284015E-3</v>
      </c>
      <c r="O130" s="1">
        <f t="shared" ca="1" si="11"/>
        <v>-6.4576689822837229E-3</v>
      </c>
      <c r="Q130" s="88">
        <f t="shared" si="12"/>
        <v>35161.873</v>
      </c>
    </row>
    <row r="131" spans="1:17">
      <c r="A131" s="33" t="s">
        <v>182</v>
      </c>
      <c r="C131" s="32">
        <v>50181.54</v>
      </c>
      <c r="D131" s="32">
        <v>1E-3</v>
      </c>
      <c r="E131" s="1">
        <f t="shared" si="8"/>
        <v>-22002.045966878704</v>
      </c>
      <c r="F131" s="1">
        <f t="shared" si="9"/>
        <v>-22002</v>
      </c>
      <c r="G131" s="1">
        <f t="shared" si="13"/>
        <v>-5.3652303977287374E-3</v>
      </c>
      <c r="I131" s="1">
        <f t="shared" si="14"/>
        <v>-5.3652303977287374E-3</v>
      </c>
      <c r="O131" s="1">
        <f t="shared" ca="1" si="11"/>
        <v>-6.4573984130106947E-3</v>
      </c>
      <c r="Q131" s="88">
        <f t="shared" si="12"/>
        <v>35163.040000000001</v>
      </c>
    </row>
    <row r="132" spans="1:17">
      <c r="A132" s="33" t="s">
        <v>182</v>
      </c>
      <c r="C132" s="32">
        <v>50181.54</v>
      </c>
      <c r="D132" s="32">
        <v>1E-3</v>
      </c>
      <c r="E132" s="1">
        <f t="shared" si="8"/>
        <v>-22002.045966878704</v>
      </c>
      <c r="F132" s="1">
        <f t="shared" si="9"/>
        <v>-22002</v>
      </c>
      <c r="G132" s="1">
        <f t="shared" si="13"/>
        <v>-5.3652303977287374E-3</v>
      </c>
      <c r="I132" s="1">
        <f t="shared" si="14"/>
        <v>-5.3652303977287374E-3</v>
      </c>
      <c r="O132" s="1">
        <f t="shared" ca="1" si="11"/>
        <v>-6.4573984130106947E-3</v>
      </c>
      <c r="Q132" s="88">
        <f t="shared" si="12"/>
        <v>35163.040000000001</v>
      </c>
    </row>
    <row r="133" spans="1:17">
      <c r="A133" s="33" t="s">
        <v>182</v>
      </c>
      <c r="C133" s="32">
        <v>50188.427000000003</v>
      </c>
      <c r="D133" s="32">
        <v>1E-3</v>
      </c>
      <c r="E133" s="1">
        <f t="shared" si="8"/>
        <v>-21943.041251326686</v>
      </c>
      <c r="F133" s="1">
        <f t="shared" si="9"/>
        <v>-21943</v>
      </c>
      <c r="G133" s="1">
        <f t="shared" si="13"/>
        <v>-4.8148335990845226E-3</v>
      </c>
      <c r="I133" s="1">
        <f t="shared" si="14"/>
        <v>-4.8148335990845226E-3</v>
      </c>
      <c r="O133" s="1">
        <f t="shared" ca="1" si="11"/>
        <v>-6.4558020542998277E-3</v>
      </c>
      <c r="Q133" s="88">
        <f t="shared" si="12"/>
        <v>35169.927000000003</v>
      </c>
    </row>
    <row r="134" spans="1:17">
      <c r="A134" s="33" t="s">
        <v>182</v>
      </c>
      <c r="C134" s="32">
        <v>50188.427000000003</v>
      </c>
      <c r="D134" s="32">
        <v>1E-3</v>
      </c>
      <c r="E134" s="1">
        <f t="shared" si="8"/>
        <v>-21943.041251326686</v>
      </c>
      <c r="F134" s="1">
        <f t="shared" si="9"/>
        <v>-21943</v>
      </c>
      <c r="G134" s="1">
        <f t="shared" si="13"/>
        <v>-4.8148335990845226E-3</v>
      </c>
      <c r="I134" s="1">
        <f t="shared" si="14"/>
        <v>-4.8148335990845226E-3</v>
      </c>
      <c r="O134" s="1">
        <f t="shared" ca="1" si="11"/>
        <v>-6.4558020542998277E-3</v>
      </c>
      <c r="Q134" s="88">
        <f t="shared" si="12"/>
        <v>35169.927000000003</v>
      </c>
    </row>
    <row r="135" spans="1:17">
      <c r="A135" s="33" t="s">
        <v>182</v>
      </c>
      <c r="C135" s="32">
        <v>50188.540999999997</v>
      </c>
      <c r="D135" s="32">
        <v>1E-3</v>
      </c>
      <c r="E135" s="1">
        <f t="shared" si="8"/>
        <v>-21942.064550648221</v>
      </c>
      <c r="F135" s="1">
        <f t="shared" si="9"/>
        <v>-21942</v>
      </c>
      <c r="G135" s="1">
        <f t="shared" si="13"/>
        <v>-7.5343184071243741E-3</v>
      </c>
      <c r="I135" s="1">
        <f t="shared" si="14"/>
        <v>-7.5343184071243741E-3</v>
      </c>
      <c r="O135" s="1">
        <f t="shared" ca="1" si="11"/>
        <v>-6.4557749973725249E-3</v>
      </c>
      <c r="Q135" s="88">
        <f t="shared" si="12"/>
        <v>35170.040999999997</v>
      </c>
    </row>
    <row r="136" spans="1:17">
      <c r="A136" s="33" t="s">
        <v>182</v>
      </c>
      <c r="C136" s="32">
        <v>50188.540999999997</v>
      </c>
      <c r="D136" s="32">
        <v>1E-3</v>
      </c>
      <c r="E136" s="1">
        <f t="shared" si="8"/>
        <v>-21942.064550648221</v>
      </c>
      <c r="F136" s="1">
        <f t="shared" si="9"/>
        <v>-21942</v>
      </c>
      <c r="G136" s="1">
        <f t="shared" si="13"/>
        <v>-7.5343184071243741E-3</v>
      </c>
      <c r="I136" s="1">
        <f t="shared" si="14"/>
        <v>-7.5343184071243741E-3</v>
      </c>
      <c r="O136" s="1">
        <f t="shared" ca="1" si="11"/>
        <v>-6.4557749973725249E-3</v>
      </c>
      <c r="Q136" s="88">
        <f t="shared" si="12"/>
        <v>35170.040999999997</v>
      </c>
    </row>
    <row r="137" spans="1:17">
      <c r="A137" s="33" t="s">
        <v>182</v>
      </c>
      <c r="C137" s="32">
        <v>50189.36</v>
      </c>
      <c r="D137" s="32">
        <v>1E-3</v>
      </c>
      <c r="E137" s="1">
        <f t="shared" si="8"/>
        <v>-21935.04772735255</v>
      </c>
      <c r="F137" s="1">
        <f t="shared" si="9"/>
        <v>-21935</v>
      </c>
      <c r="G137" s="1">
        <f t="shared" si="13"/>
        <v>-5.5707119972794317E-3</v>
      </c>
      <c r="I137" s="1">
        <f t="shared" si="14"/>
        <v>-5.5707119972794317E-3</v>
      </c>
      <c r="O137" s="1">
        <f t="shared" ca="1" si="11"/>
        <v>-6.4555855988814052E-3</v>
      </c>
      <c r="Q137" s="88">
        <f t="shared" si="12"/>
        <v>35170.86</v>
      </c>
    </row>
    <row r="138" spans="1:17">
      <c r="A138" s="33" t="s">
        <v>182</v>
      </c>
      <c r="C138" s="32">
        <v>50189.36</v>
      </c>
      <c r="D138" s="32">
        <v>1E-3</v>
      </c>
      <c r="E138" s="1">
        <f t="shared" si="8"/>
        <v>-21935.04772735255</v>
      </c>
      <c r="F138" s="1">
        <f t="shared" si="9"/>
        <v>-21935</v>
      </c>
      <c r="G138" s="1">
        <f t="shared" si="13"/>
        <v>-5.5707119972794317E-3</v>
      </c>
      <c r="I138" s="1">
        <f t="shared" si="14"/>
        <v>-5.5707119972794317E-3</v>
      </c>
      <c r="O138" s="1">
        <f t="shared" ca="1" si="11"/>
        <v>-6.4555855988814052E-3</v>
      </c>
      <c r="Q138" s="88">
        <f t="shared" si="12"/>
        <v>35170.86</v>
      </c>
    </row>
    <row r="139" spans="1:17">
      <c r="A139" s="33" t="s">
        <v>182</v>
      </c>
      <c r="C139" s="32">
        <v>50189.478000000003</v>
      </c>
      <c r="D139" s="32">
        <v>1E-3</v>
      </c>
      <c r="E139" s="1">
        <f t="shared" si="8"/>
        <v>-21934.036756474772</v>
      </c>
      <c r="F139" s="1">
        <f t="shared" si="9"/>
        <v>-21934</v>
      </c>
      <c r="G139" s="1">
        <f t="shared" si="13"/>
        <v>-4.2901967972284183E-3</v>
      </c>
      <c r="I139" s="1">
        <f t="shared" si="14"/>
        <v>-4.2901967972284183E-3</v>
      </c>
      <c r="O139" s="1">
        <f t="shared" ca="1" si="11"/>
        <v>-6.4555585419541024E-3</v>
      </c>
      <c r="Q139" s="88">
        <f t="shared" si="12"/>
        <v>35170.978000000003</v>
      </c>
    </row>
    <row r="140" spans="1:17">
      <c r="A140" s="33" t="s">
        <v>182</v>
      </c>
      <c r="C140" s="32">
        <v>50189.478000000003</v>
      </c>
      <c r="D140" s="32">
        <v>1E-3</v>
      </c>
      <c r="E140" s="1">
        <f t="shared" si="8"/>
        <v>-21934.036756474772</v>
      </c>
      <c r="F140" s="1">
        <f t="shared" si="9"/>
        <v>-21934</v>
      </c>
      <c r="G140" s="1">
        <f t="shared" si="13"/>
        <v>-4.2901967972284183E-3</v>
      </c>
      <c r="I140" s="1">
        <f t="shared" si="14"/>
        <v>-4.2901967972284183E-3</v>
      </c>
      <c r="O140" s="1">
        <f t="shared" ca="1" si="11"/>
        <v>-6.4555585419541024E-3</v>
      </c>
      <c r="Q140" s="88">
        <f t="shared" si="12"/>
        <v>35170.978000000003</v>
      </c>
    </row>
    <row r="141" spans="1:17">
      <c r="A141" s="33" t="s">
        <v>182</v>
      </c>
      <c r="C141" s="32">
        <v>50189.593999999997</v>
      </c>
      <c r="D141" s="32">
        <v>1E-3</v>
      </c>
      <c r="E141" s="1">
        <f t="shared" si="8"/>
        <v>-21933.04292069668</v>
      </c>
      <c r="F141" s="1">
        <f t="shared" si="9"/>
        <v>-21933</v>
      </c>
      <c r="G141" s="1">
        <f t="shared" si="13"/>
        <v>-5.0096816048608162E-3</v>
      </c>
      <c r="I141" s="1">
        <f t="shared" si="14"/>
        <v>-5.0096816048608162E-3</v>
      </c>
      <c r="O141" s="1">
        <f t="shared" ca="1" si="11"/>
        <v>-6.4555314850267996E-3</v>
      </c>
      <c r="Q141" s="88">
        <f t="shared" si="12"/>
        <v>35171.093999999997</v>
      </c>
    </row>
    <row r="142" spans="1:17">
      <c r="A142" s="33" t="s">
        <v>182</v>
      </c>
      <c r="C142" s="32">
        <v>50189.593999999997</v>
      </c>
      <c r="D142" s="32">
        <v>1E-3</v>
      </c>
      <c r="E142" s="1">
        <f t="shared" si="8"/>
        <v>-21933.04292069668</v>
      </c>
      <c r="F142" s="1">
        <f t="shared" si="9"/>
        <v>-21933</v>
      </c>
      <c r="G142" s="1">
        <f t="shared" si="13"/>
        <v>-5.0096816048608162E-3</v>
      </c>
      <c r="I142" s="1">
        <f t="shared" si="14"/>
        <v>-5.0096816048608162E-3</v>
      </c>
      <c r="O142" s="1">
        <f t="shared" ca="1" si="11"/>
        <v>-6.4555314850267996E-3</v>
      </c>
      <c r="Q142" s="88">
        <f t="shared" si="12"/>
        <v>35171.093999999997</v>
      </c>
    </row>
    <row r="143" spans="1:17">
      <c r="A143" s="33" t="s">
        <v>182</v>
      </c>
      <c r="C143" s="32">
        <v>50190.525999999998</v>
      </c>
      <c r="D143" s="32">
        <v>1E-3</v>
      </c>
      <c r="E143" s="1">
        <f t="shared" si="8"/>
        <v>-21925.057964272331</v>
      </c>
      <c r="F143" s="1">
        <f t="shared" si="9"/>
        <v>-21925</v>
      </c>
      <c r="G143" s="1">
        <f t="shared" si="13"/>
        <v>-6.7655599996214733E-3</v>
      </c>
      <c r="I143" s="1">
        <f t="shared" si="14"/>
        <v>-6.7655599996214733E-3</v>
      </c>
      <c r="O143" s="1">
        <f t="shared" ca="1" si="11"/>
        <v>-6.455315029608377E-3</v>
      </c>
      <c r="Q143" s="88">
        <f t="shared" si="12"/>
        <v>35172.025999999998</v>
      </c>
    </row>
    <row r="144" spans="1:17">
      <c r="A144" s="33" t="s">
        <v>182</v>
      </c>
      <c r="C144" s="32">
        <v>50190.525999999998</v>
      </c>
      <c r="D144" s="32">
        <v>1E-3</v>
      </c>
      <c r="E144" s="1">
        <f t="shared" si="8"/>
        <v>-21925.057964272331</v>
      </c>
      <c r="F144" s="1">
        <f t="shared" si="9"/>
        <v>-21925</v>
      </c>
      <c r="G144" s="1">
        <f t="shared" si="13"/>
        <v>-6.7655599996214733E-3</v>
      </c>
      <c r="I144" s="1">
        <f t="shared" si="14"/>
        <v>-6.7655599996214733E-3</v>
      </c>
      <c r="O144" s="1">
        <f t="shared" ca="1" si="11"/>
        <v>-6.455315029608377E-3</v>
      </c>
      <c r="Q144" s="88">
        <f t="shared" si="12"/>
        <v>35172.025999999998</v>
      </c>
    </row>
    <row r="145" spans="1:17">
      <c r="A145" s="33" t="s">
        <v>182</v>
      </c>
      <c r="C145" s="32">
        <v>50193.563999999998</v>
      </c>
      <c r="D145" s="32">
        <v>1E-3</v>
      </c>
      <c r="E145" s="1">
        <f t="shared" si="8"/>
        <v>-21899.0297479449</v>
      </c>
      <c r="F145" s="1">
        <f t="shared" si="9"/>
        <v>-21899</v>
      </c>
      <c r="G145" s="1">
        <f t="shared" si="13"/>
        <v>-3.4721648044069298E-3</v>
      </c>
      <c r="I145" s="1">
        <f t="shared" si="14"/>
        <v>-3.4721648044069298E-3</v>
      </c>
      <c r="O145" s="1">
        <f t="shared" ca="1" si="11"/>
        <v>-6.4546115494985038E-3</v>
      </c>
      <c r="Q145" s="88">
        <f t="shared" si="12"/>
        <v>35175.063999999998</v>
      </c>
    </row>
    <row r="146" spans="1:17">
      <c r="A146" s="33" t="s">
        <v>182</v>
      </c>
      <c r="C146" s="32">
        <v>50193.563999999998</v>
      </c>
      <c r="D146" s="32">
        <v>1E-3</v>
      </c>
      <c r="E146" s="1">
        <f t="shared" si="8"/>
        <v>-21899.0297479449</v>
      </c>
      <c r="F146" s="1">
        <f t="shared" si="9"/>
        <v>-21899</v>
      </c>
      <c r="G146" s="1">
        <f t="shared" si="13"/>
        <v>-3.4721648044069298E-3</v>
      </c>
      <c r="I146" s="1">
        <f t="shared" si="14"/>
        <v>-3.4721648044069298E-3</v>
      </c>
      <c r="O146" s="1">
        <f t="shared" ca="1" si="11"/>
        <v>-6.4546115494985038E-3</v>
      </c>
      <c r="Q146" s="88">
        <f t="shared" si="12"/>
        <v>35175.063999999998</v>
      </c>
    </row>
    <row r="147" spans="1:17">
      <c r="A147" s="33" t="s">
        <v>182</v>
      </c>
      <c r="C147" s="32">
        <v>50194.379000000001</v>
      </c>
      <c r="D147" s="32">
        <v>1E-3</v>
      </c>
      <c r="E147" s="1">
        <f t="shared" si="8"/>
        <v>-21892.047194848485</v>
      </c>
      <c r="F147" s="1">
        <f t="shared" si="9"/>
        <v>-21892</v>
      </c>
      <c r="G147" s="1">
        <f t="shared" si="13"/>
        <v>-5.5085584026528522E-3</v>
      </c>
      <c r="I147" s="1">
        <f t="shared" si="14"/>
        <v>-5.5085584026528522E-3</v>
      </c>
      <c r="O147" s="1">
        <f t="shared" ca="1" si="11"/>
        <v>-6.4544221510073841E-3</v>
      </c>
      <c r="Q147" s="88">
        <f t="shared" si="12"/>
        <v>35175.879000000001</v>
      </c>
    </row>
    <row r="148" spans="1:17">
      <c r="A148" s="33" t="s">
        <v>182</v>
      </c>
      <c r="C148" s="32">
        <v>50194.379000000001</v>
      </c>
      <c r="D148" s="32">
        <v>1E-3</v>
      </c>
      <c r="E148" s="1">
        <f t="shared" si="8"/>
        <v>-21892.047194848485</v>
      </c>
      <c r="F148" s="1">
        <f t="shared" si="9"/>
        <v>-21892</v>
      </c>
      <c r="G148" s="1">
        <f t="shared" si="13"/>
        <v>-5.5085584026528522E-3</v>
      </c>
      <c r="I148" s="1">
        <f t="shared" si="14"/>
        <v>-5.5085584026528522E-3</v>
      </c>
      <c r="O148" s="1">
        <f t="shared" ca="1" si="11"/>
        <v>-6.4544221510073841E-3</v>
      </c>
      <c r="Q148" s="88">
        <f t="shared" si="12"/>
        <v>35175.879000000001</v>
      </c>
    </row>
    <row r="149" spans="1:17">
      <c r="A149" s="33" t="s">
        <v>182</v>
      </c>
      <c r="C149" s="32">
        <v>50194.612999999998</v>
      </c>
      <c r="D149" s="32">
        <v>1E-3</v>
      </c>
      <c r="E149" s="1">
        <f t="shared" ref="E149:E212" si="15">+(C149-C$7)/C$8</f>
        <v>-21890.042388192614</v>
      </c>
      <c r="F149" s="1">
        <f t="shared" ref="F149:F212" si="16">ROUND(2*E149,0)/2</f>
        <v>-21890</v>
      </c>
      <c r="G149" s="1">
        <f t="shared" ref="G149:G180" si="17">+C149-(C$7+F149*C$8)</f>
        <v>-4.9475280029582791E-3</v>
      </c>
      <c r="I149" s="1">
        <f t="shared" si="14"/>
        <v>-4.9475280029582791E-3</v>
      </c>
      <c r="O149" s="1">
        <f t="shared" ref="O149:O212" ca="1" si="18">+C$11+C$12*F149</f>
        <v>-6.4543680371527785E-3</v>
      </c>
      <c r="Q149" s="88">
        <f t="shared" ref="Q149:Q212" si="19">+C149-15018.5</f>
        <v>35176.112999999998</v>
      </c>
    </row>
    <row r="150" spans="1:17">
      <c r="A150" s="33" t="s">
        <v>182</v>
      </c>
      <c r="C150" s="32">
        <v>50194.612999999998</v>
      </c>
      <c r="D150" s="32">
        <v>1E-3</v>
      </c>
      <c r="E150" s="1">
        <f t="shared" si="15"/>
        <v>-21890.042388192614</v>
      </c>
      <c r="F150" s="1">
        <f t="shared" si="16"/>
        <v>-21890</v>
      </c>
      <c r="G150" s="1">
        <f t="shared" si="17"/>
        <v>-4.9475280029582791E-3</v>
      </c>
      <c r="I150" s="1">
        <f t="shared" si="14"/>
        <v>-4.9475280029582791E-3</v>
      </c>
      <c r="O150" s="1">
        <f t="shared" ca="1" si="18"/>
        <v>-6.4543680371527785E-3</v>
      </c>
      <c r="Q150" s="88">
        <f t="shared" si="19"/>
        <v>35176.112999999998</v>
      </c>
    </row>
    <row r="151" spans="1:17">
      <c r="A151" s="33" t="s">
        <v>182</v>
      </c>
      <c r="C151" s="32">
        <v>50196.362999999998</v>
      </c>
      <c r="D151" s="32">
        <v>1E-3</v>
      </c>
      <c r="E151" s="1">
        <f t="shared" si="15"/>
        <v>-21875.049176022439</v>
      </c>
      <c r="F151" s="1">
        <f t="shared" si="16"/>
        <v>-21875</v>
      </c>
      <c r="G151" s="1">
        <f t="shared" si="17"/>
        <v>-5.7398000062676147E-3</v>
      </c>
      <c r="I151" s="1">
        <f t="shared" si="14"/>
        <v>-5.7398000062676147E-3</v>
      </c>
      <c r="O151" s="1">
        <f t="shared" ca="1" si="18"/>
        <v>-6.4539621832432354E-3</v>
      </c>
      <c r="Q151" s="88">
        <f t="shared" si="19"/>
        <v>35177.862999999998</v>
      </c>
    </row>
    <row r="152" spans="1:17">
      <c r="A152" s="33" t="s">
        <v>182</v>
      </c>
      <c r="C152" s="32">
        <v>50196.362999999998</v>
      </c>
      <c r="D152" s="32">
        <v>1E-3</v>
      </c>
      <c r="E152" s="1">
        <f t="shared" si="15"/>
        <v>-21875.049176022439</v>
      </c>
      <c r="F152" s="1">
        <f t="shared" si="16"/>
        <v>-21875</v>
      </c>
      <c r="G152" s="1">
        <f t="shared" si="17"/>
        <v>-5.7398000062676147E-3</v>
      </c>
      <c r="I152" s="1">
        <f t="shared" si="14"/>
        <v>-5.7398000062676147E-3</v>
      </c>
      <c r="O152" s="1">
        <f t="shared" ca="1" si="18"/>
        <v>-6.4539621832432354E-3</v>
      </c>
      <c r="Q152" s="88">
        <f t="shared" si="19"/>
        <v>35177.862999999998</v>
      </c>
    </row>
    <row r="153" spans="1:17">
      <c r="A153" s="33" t="s">
        <v>182</v>
      </c>
      <c r="C153" s="32">
        <v>50196.481</v>
      </c>
      <c r="D153" s="32">
        <v>1E-3</v>
      </c>
      <c r="E153" s="1">
        <f t="shared" si="15"/>
        <v>-21874.038205144661</v>
      </c>
      <c r="F153" s="1">
        <f t="shared" si="16"/>
        <v>-21874</v>
      </c>
      <c r="G153" s="1">
        <f t="shared" si="17"/>
        <v>-4.4592847989406437E-3</v>
      </c>
      <c r="I153" s="1">
        <f t="shared" ref="I153:I181" si="20">+G153</f>
        <v>-4.4592847989406437E-3</v>
      </c>
      <c r="O153" s="1">
        <f t="shared" ca="1" si="18"/>
        <v>-6.4539351263159326E-3</v>
      </c>
      <c r="Q153" s="88">
        <f t="shared" si="19"/>
        <v>35177.981</v>
      </c>
    </row>
    <row r="154" spans="1:17">
      <c r="A154" s="33" t="s">
        <v>182</v>
      </c>
      <c r="C154" s="32">
        <v>50196.481</v>
      </c>
      <c r="D154" s="32">
        <v>1E-3</v>
      </c>
      <c r="E154" s="1">
        <f t="shared" si="15"/>
        <v>-21874.038205144661</v>
      </c>
      <c r="F154" s="1">
        <f t="shared" si="16"/>
        <v>-21874</v>
      </c>
      <c r="G154" s="1">
        <f t="shared" si="17"/>
        <v>-4.4592847989406437E-3</v>
      </c>
      <c r="I154" s="1">
        <f t="shared" si="20"/>
        <v>-4.4592847989406437E-3</v>
      </c>
      <c r="O154" s="1">
        <f t="shared" ca="1" si="18"/>
        <v>-6.4539351263159326E-3</v>
      </c>
      <c r="Q154" s="88">
        <f t="shared" si="19"/>
        <v>35177.981</v>
      </c>
    </row>
    <row r="155" spans="1:17">
      <c r="A155" s="33" t="s">
        <v>182</v>
      </c>
      <c r="C155" s="32">
        <v>50201.381000000001</v>
      </c>
      <c r="D155" s="32">
        <v>1E-3</v>
      </c>
      <c r="E155" s="1">
        <f t="shared" si="15"/>
        <v>-21832.057211068157</v>
      </c>
      <c r="F155" s="1">
        <f t="shared" si="16"/>
        <v>-21832</v>
      </c>
      <c r="G155" s="1">
        <f t="shared" si="17"/>
        <v>-6.6776464009308256E-3</v>
      </c>
      <c r="I155" s="1">
        <f t="shared" si="20"/>
        <v>-6.6776464009308256E-3</v>
      </c>
      <c r="O155" s="1">
        <f t="shared" ca="1" si="18"/>
        <v>-6.4527987353692143E-3</v>
      </c>
      <c r="Q155" s="88">
        <f t="shared" si="19"/>
        <v>35182.881000000001</v>
      </c>
    </row>
    <row r="156" spans="1:17">
      <c r="A156" s="33" t="s">
        <v>182</v>
      </c>
      <c r="C156" s="32">
        <v>50201.381000000001</v>
      </c>
      <c r="D156" s="32">
        <v>1E-3</v>
      </c>
      <c r="E156" s="1">
        <f t="shared" si="15"/>
        <v>-21832.057211068157</v>
      </c>
      <c r="F156" s="1">
        <f t="shared" si="16"/>
        <v>-21832</v>
      </c>
      <c r="G156" s="1">
        <f t="shared" si="17"/>
        <v>-6.6776464009308256E-3</v>
      </c>
      <c r="I156" s="1">
        <f t="shared" si="20"/>
        <v>-6.6776464009308256E-3</v>
      </c>
      <c r="O156" s="1">
        <f t="shared" ca="1" si="18"/>
        <v>-6.4527987353692143E-3</v>
      </c>
      <c r="Q156" s="88">
        <f t="shared" si="19"/>
        <v>35182.881000000001</v>
      </c>
    </row>
    <row r="157" spans="1:17">
      <c r="A157" s="33" t="s">
        <v>182</v>
      </c>
      <c r="C157" s="32">
        <v>50209.436000000002</v>
      </c>
      <c r="D157" s="32">
        <v>1E-3</v>
      </c>
      <c r="E157" s="1">
        <f t="shared" si="15"/>
        <v>-21763.045597336288</v>
      </c>
      <c r="F157" s="1">
        <f t="shared" si="16"/>
        <v>-21763</v>
      </c>
      <c r="G157" s="1">
        <f t="shared" si="17"/>
        <v>-5.3220975969452411E-3</v>
      </c>
      <c r="I157" s="1">
        <f t="shared" si="20"/>
        <v>-5.3220975969452411E-3</v>
      </c>
      <c r="O157" s="1">
        <f t="shared" ca="1" si="18"/>
        <v>-6.4509318073853201E-3</v>
      </c>
      <c r="Q157" s="88">
        <f t="shared" si="19"/>
        <v>35190.936000000002</v>
      </c>
    </row>
    <row r="158" spans="1:17">
      <c r="A158" s="33" t="s">
        <v>182</v>
      </c>
      <c r="C158" s="32">
        <v>50209.436000000002</v>
      </c>
      <c r="D158" s="32">
        <v>1E-3</v>
      </c>
      <c r="E158" s="1">
        <f t="shared" si="15"/>
        <v>-21763.045597336288</v>
      </c>
      <c r="F158" s="1">
        <f t="shared" si="16"/>
        <v>-21763</v>
      </c>
      <c r="G158" s="1">
        <f t="shared" si="17"/>
        <v>-5.3220975969452411E-3</v>
      </c>
      <c r="I158" s="1">
        <f t="shared" si="20"/>
        <v>-5.3220975969452411E-3</v>
      </c>
      <c r="O158" s="1">
        <f t="shared" ca="1" si="18"/>
        <v>-6.4509318073853201E-3</v>
      </c>
      <c r="Q158" s="88">
        <f t="shared" si="19"/>
        <v>35190.936000000002</v>
      </c>
    </row>
    <row r="159" spans="1:17">
      <c r="A159" s="33" t="s">
        <v>182</v>
      </c>
      <c r="C159" s="32">
        <v>50210.37</v>
      </c>
      <c r="D159" s="32">
        <v>1E-3</v>
      </c>
      <c r="E159" s="1">
        <f t="shared" si="15"/>
        <v>-21755.043505812311</v>
      </c>
      <c r="F159" s="1">
        <f t="shared" si="16"/>
        <v>-21755</v>
      </c>
      <c r="G159" s="1">
        <f t="shared" si="17"/>
        <v>-5.0779759985744022E-3</v>
      </c>
      <c r="I159" s="1">
        <f t="shared" si="20"/>
        <v>-5.0779759985744022E-3</v>
      </c>
      <c r="O159" s="1">
        <f t="shared" ca="1" si="18"/>
        <v>-6.4507153519668976E-3</v>
      </c>
      <c r="Q159" s="88">
        <f t="shared" si="19"/>
        <v>35191.870000000003</v>
      </c>
    </row>
    <row r="160" spans="1:17">
      <c r="A160" s="33" t="s">
        <v>182</v>
      </c>
      <c r="C160" s="32">
        <v>50210.37</v>
      </c>
      <c r="D160" s="32">
        <v>1E-3</v>
      </c>
      <c r="E160" s="1">
        <f t="shared" si="15"/>
        <v>-21755.043505812311</v>
      </c>
      <c r="F160" s="1">
        <f t="shared" si="16"/>
        <v>-21755</v>
      </c>
      <c r="G160" s="1">
        <f t="shared" si="17"/>
        <v>-5.0779759985744022E-3</v>
      </c>
      <c r="I160" s="1">
        <f t="shared" si="20"/>
        <v>-5.0779759985744022E-3</v>
      </c>
      <c r="O160" s="1">
        <f t="shared" ca="1" si="18"/>
        <v>-6.4507153519668976E-3</v>
      </c>
      <c r="Q160" s="88">
        <f t="shared" si="19"/>
        <v>35191.870000000003</v>
      </c>
    </row>
    <row r="161" spans="1:17">
      <c r="A161" s="33" t="s">
        <v>182</v>
      </c>
      <c r="C161" s="32">
        <v>50233.364000000001</v>
      </c>
      <c r="D161" s="32">
        <v>1E-3</v>
      </c>
      <c r="E161" s="1">
        <f t="shared" si="15"/>
        <v>-21558.041265446023</v>
      </c>
      <c r="F161" s="1">
        <f t="shared" si="16"/>
        <v>-21558</v>
      </c>
      <c r="G161" s="1">
        <f t="shared" si="17"/>
        <v>-4.8164815962081775E-3</v>
      </c>
      <c r="I161" s="1">
        <f t="shared" si="20"/>
        <v>-4.8164815962081775E-3</v>
      </c>
      <c r="O161" s="1">
        <f t="shared" ca="1" si="18"/>
        <v>-6.4453851372882412E-3</v>
      </c>
      <c r="Q161" s="88">
        <f t="shared" si="19"/>
        <v>35214.864000000001</v>
      </c>
    </row>
    <row r="162" spans="1:17">
      <c r="A162" s="33" t="s">
        <v>182</v>
      </c>
      <c r="C162" s="32">
        <v>50233.364000000001</v>
      </c>
      <c r="D162" s="32">
        <v>1E-3</v>
      </c>
      <c r="E162" s="1">
        <f t="shared" si="15"/>
        <v>-21558.041265446023</v>
      </c>
      <c r="F162" s="1">
        <f t="shared" si="16"/>
        <v>-21558</v>
      </c>
      <c r="G162" s="1">
        <f t="shared" si="17"/>
        <v>-4.8164815962081775E-3</v>
      </c>
      <c r="I162" s="1">
        <f t="shared" si="20"/>
        <v>-4.8164815962081775E-3</v>
      </c>
      <c r="O162" s="1">
        <f t="shared" ca="1" si="18"/>
        <v>-6.4453851372882412E-3</v>
      </c>
      <c r="Q162" s="88">
        <f t="shared" si="19"/>
        <v>35214.864000000001</v>
      </c>
    </row>
    <row r="163" spans="1:17">
      <c r="A163" s="33" t="s">
        <v>182</v>
      </c>
      <c r="C163" s="32">
        <v>50234.413</v>
      </c>
      <c r="D163" s="32">
        <v>1E-3</v>
      </c>
      <c r="E163" s="1">
        <f t="shared" si="15"/>
        <v>-21549.053905693738</v>
      </c>
      <c r="F163" s="1">
        <f t="shared" si="16"/>
        <v>-21549</v>
      </c>
      <c r="G163" s="1">
        <f t="shared" si="17"/>
        <v>-6.2918448020354845E-3</v>
      </c>
      <c r="I163" s="1">
        <f t="shared" si="20"/>
        <v>-6.2918448020354845E-3</v>
      </c>
      <c r="O163" s="1">
        <f t="shared" ca="1" si="18"/>
        <v>-6.4451416249425159E-3</v>
      </c>
      <c r="Q163" s="88">
        <f t="shared" si="19"/>
        <v>35215.913</v>
      </c>
    </row>
    <row r="164" spans="1:17">
      <c r="A164" s="33" t="s">
        <v>182</v>
      </c>
      <c r="C164" s="32">
        <v>50234.413</v>
      </c>
      <c r="D164" s="32">
        <v>1E-3</v>
      </c>
      <c r="E164" s="1">
        <f t="shared" si="15"/>
        <v>-21549.053905693738</v>
      </c>
      <c r="F164" s="1">
        <f t="shared" si="16"/>
        <v>-21549</v>
      </c>
      <c r="G164" s="1">
        <f t="shared" si="17"/>
        <v>-6.2918448020354845E-3</v>
      </c>
      <c r="I164" s="1">
        <f t="shared" si="20"/>
        <v>-6.2918448020354845E-3</v>
      </c>
      <c r="O164" s="1">
        <f t="shared" ca="1" si="18"/>
        <v>-6.4451416249425159E-3</v>
      </c>
      <c r="Q164" s="88">
        <f t="shared" si="19"/>
        <v>35215.913</v>
      </c>
    </row>
    <row r="165" spans="1:17">
      <c r="A165" s="33" t="s">
        <v>182</v>
      </c>
      <c r="C165" s="32">
        <v>50241.415999999997</v>
      </c>
      <c r="D165" s="32">
        <v>1E-3</v>
      </c>
      <c r="E165" s="1">
        <f t="shared" si="15"/>
        <v>-21489.055354363627</v>
      </c>
      <c r="F165" s="1">
        <f t="shared" si="16"/>
        <v>-21489</v>
      </c>
      <c r="G165" s="1">
        <f t="shared" si="17"/>
        <v>-6.4609328037477098E-3</v>
      </c>
      <c r="I165" s="1">
        <f t="shared" si="20"/>
        <v>-6.4609328037477098E-3</v>
      </c>
      <c r="O165" s="1">
        <f t="shared" ca="1" si="18"/>
        <v>-6.4435182093043461E-3</v>
      </c>
      <c r="Q165" s="88">
        <f t="shared" si="19"/>
        <v>35222.915999999997</v>
      </c>
    </row>
    <row r="166" spans="1:17">
      <c r="A166" s="33" t="s">
        <v>182</v>
      </c>
      <c r="C166" s="32">
        <v>50241.415999999997</v>
      </c>
      <c r="D166" s="32">
        <v>1E-3</v>
      </c>
      <c r="E166" s="1">
        <f t="shared" si="15"/>
        <v>-21489.055354363627</v>
      </c>
      <c r="F166" s="1">
        <f t="shared" si="16"/>
        <v>-21489</v>
      </c>
      <c r="G166" s="1">
        <f t="shared" si="17"/>
        <v>-6.4609328037477098E-3</v>
      </c>
      <c r="I166" s="1">
        <f t="shared" si="20"/>
        <v>-6.4609328037477098E-3</v>
      </c>
      <c r="O166" s="1">
        <f t="shared" ca="1" si="18"/>
        <v>-6.4435182093043461E-3</v>
      </c>
      <c r="Q166" s="88">
        <f t="shared" si="19"/>
        <v>35222.915999999997</v>
      </c>
    </row>
    <row r="167" spans="1:17">
      <c r="A167" s="33" t="s">
        <v>182</v>
      </c>
      <c r="C167" s="32">
        <v>50246.434999999998</v>
      </c>
      <c r="D167" s="32">
        <v>1E-3</v>
      </c>
      <c r="E167" s="1">
        <f t="shared" si="15"/>
        <v>-21446.054821859558</v>
      </c>
      <c r="F167" s="1">
        <f t="shared" si="16"/>
        <v>-21446</v>
      </c>
      <c r="G167" s="1">
        <f t="shared" si="17"/>
        <v>-6.3987792018451728E-3</v>
      </c>
      <c r="I167" s="1">
        <f t="shared" si="20"/>
        <v>-6.3987792018451728E-3</v>
      </c>
      <c r="O167" s="1">
        <f t="shared" ca="1" si="18"/>
        <v>-6.442354761430325E-3</v>
      </c>
      <c r="Q167" s="88">
        <f t="shared" si="19"/>
        <v>35227.934999999998</v>
      </c>
    </row>
    <row r="168" spans="1:17">
      <c r="A168" s="33" t="s">
        <v>182</v>
      </c>
      <c r="C168" s="32">
        <v>50246.434999999998</v>
      </c>
      <c r="D168" s="32">
        <v>1E-3</v>
      </c>
      <c r="E168" s="1">
        <f t="shared" si="15"/>
        <v>-21446.054821859558</v>
      </c>
      <c r="F168" s="1">
        <f t="shared" si="16"/>
        <v>-21446</v>
      </c>
      <c r="G168" s="1">
        <f t="shared" si="17"/>
        <v>-6.3987792018451728E-3</v>
      </c>
      <c r="I168" s="1">
        <f t="shared" si="20"/>
        <v>-6.3987792018451728E-3</v>
      </c>
      <c r="O168" s="1">
        <f t="shared" ca="1" si="18"/>
        <v>-6.442354761430325E-3</v>
      </c>
      <c r="Q168" s="88">
        <f t="shared" si="19"/>
        <v>35227.934999999998</v>
      </c>
    </row>
    <row r="169" spans="1:17">
      <c r="A169" s="33" t="s">
        <v>182</v>
      </c>
      <c r="C169" s="32">
        <v>50248.42</v>
      </c>
      <c r="D169" s="32">
        <v>1E-3</v>
      </c>
      <c r="E169" s="1">
        <f t="shared" si="15"/>
        <v>-21429.048235483668</v>
      </c>
      <c r="F169" s="1">
        <f t="shared" si="16"/>
        <v>-21429</v>
      </c>
      <c r="G169" s="1">
        <f t="shared" si="17"/>
        <v>-5.6300208016182296E-3</v>
      </c>
      <c r="I169" s="1">
        <f t="shared" si="20"/>
        <v>-5.6300208016182296E-3</v>
      </c>
      <c r="O169" s="1">
        <f t="shared" ca="1" si="18"/>
        <v>-6.4418947936661771E-3</v>
      </c>
      <c r="Q169" s="88">
        <f t="shared" si="19"/>
        <v>35229.919999999998</v>
      </c>
    </row>
    <row r="170" spans="1:17">
      <c r="A170" s="33" t="s">
        <v>182</v>
      </c>
      <c r="C170" s="32">
        <v>50248.42</v>
      </c>
      <c r="D170" s="32">
        <v>1E-3</v>
      </c>
      <c r="E170" s="1">
        <f t="shared" si="15"/>
        <v>-21429.048235483668</v>
      </c>
      <c r="F170" s="1">
        <f t="shared" si="16"/>
        <v>-21429</v>
      </c>
      <c r="G170" s="1">
        <f t="shared" si="17"/>
        <v>-5.6300208016182296E-3</v>
      </c>
      <c r="I170" s="1">
        <f t="shared" si="20"/>
        <v>-5.6300208016182296E-3</v>
      </c>
      <c r="O170" s="1">
        <f t="shared" ca="1" si="18"/>
        <v>-6.4418947936661771E-3</v>
      </c>
      <c r="Q170" s="88">
        <f t="shared" si="19"/>
        <v>35229.919999999998</v>
      </c>
    </row>
    <row r="171" spans="1:17">
      <c r="A171" s="33" t="s">
        <v>182</v>
      </c>
      <c r="C171" s="32">
        <v>50250.404000000002</v>
      </c>
      <c r="D171" s="32">
        <v>1E-3</v>
      </c>
      <c r="E171" s="1">
        <f t="shared" si="15"/>
        <v>-21412.050216657561</v>
      </c>
      <c r="F171" s="1">
        <f t="shared" si="16"/>
        <v>-21412</v>
      </c>
      <c r="G171" s="1">
        <f t="shared" si="17"/>
        <v>-5.8612623979570344E-3</v>
      </c>
      <c r="I171" s="1">
        <f t="shared" si="20"/>
        <v>-5.8612623979570344E-3</v>
      </c>
      <c r="O171" s="1">
        <f t="shared" ca="1" si="18"/>
        <v>-6.4414348259020293E-3</v>
      </c>
      <c r="Q171" s="88">
        <f t="shared" si="19"/>
        <v>35231.904000000002</v>
      </c>
    </row>
    <row r="172" spans="1:17">
      <c r="A172" s="33" t="s">
        <v>182</v>
      </c>
      <c r="C172" s="32">
        <v>50250.404000000002</v>
      </c>
      <c r="D172" s="32">
        <v>1E-3</v>
      </c>
      <c r="E172" s="1">
        <f t="shared" si="15"/>
        <v>-21412.050216657561</v>
      </c>
      <c r="F172" s="1">
        <f t="shared" si="16"/>
        <v>-21412</v>
      </c>
      <c r="G172" s="1">
        <f t="shared" si="17"/>
        <v>-5.8612623979570344E-3</v>
      </c>
      <c r="I172" s="1">
        <f t="shared" si="20"/>
        <v>-5.8612623979570344E-3</v>
      </c>
      <c r="O172" s="1">
        <f t="shared" ca="1" si="18"/>
        <v>-6.4414348259020293E-3</v>
      </c>
      <c r="Q172" s="88">
        <f t="shared" si="19"/>
        <v>35231.904000000002</v>
      </c>
    </row>
    <row r="173" spans="1:17">
      <c r="A173" s="33" t="s">
        <v>182</v>
      </c>
      <c r="C173" s="32">
        <v>50252.387999999999</v>
      </c>
      <c r="D173" s="32">
        <v>1E-3</v>
      </c>
      <c r="E173" s="1">
        <f t="shared" si="15"/>
        <v>-21395.052197831516</v>
      </c>
      <c r="F173" s="1">
        <f t="shared" si="16"/>
        <v>-21395</v>
      </c>
      <c r="G173" s="1">
        <f t="shared" si="17"/>
        <v>-6.0925040015717968E-3</v>
      </c>
      <c r="I173" s="1">
        <f t="shared" si="20"/>
        <v>-6.0925040015717968E-3</v>
      </c>
      <c r="O173" s="1">
        <f t="shared" ca="1" si="18"/>
        <v>-6.4409748581378806E-3</v>
      </c>
      <c r="Q173" s="88">
        <f t="shared" si="19"/>
        <v>35233.887999999999</v>
      </c>
    </row>
    <row r="174" spans="1:17">
      <c r="A174" s="33" t="s">
        <v>182</v>
      </c>
      <c r="C174" s="32">
        <v>50252.387999999999</v>
      </c>
      <c r="D174" s="32">
        <v>1E-3</v>
      </c>
      <c r="E174" s="1">
        <f t="shared" si="15"/>
        <v>-21395.052197831516</v>
      </c>
      <c r="F174" s="1">
        <f t="shared" si="16"/>
        <v>-21395</v>
      </c>
      <c r="G174" s="1">
        <f t="shared" si="17"/>
        <v>-6.0925040015717968E-3</v>
      </c>
      <c r="I174" s="1">
        <f t="shared" si="20"/>
        <v>-6.0925040015717968E-3</v>
      </c>
      <c r="O174" s="1">
        <f t="shared" ca="1" si="18"/>
        <v>-6.4409748581378806E-3</v>
      </c>
      <c r="Q174" s="88">
        <f t="shared" si="19"/>
        <v>35233.887999999999</v>
      </c>
    </row>
    <row r="175" spans="1:17">
      <c r="A175" s="33" t="s">
        <v>183</v>
      </c>
      <c r="C175" s="32">
        <v>50425.716</v>
      </c>
      <c r="D175" s="32">
        <v>1E-3</v>
      </c>
      <c r="E175" s="1">
        <f t="shared" si="15"/>
        <v>-19910.055924098808</v>
      </c>
      <c r="F175" s="1">
        <f t="shared" si="16"/>
        <v>-19910</v>
      </c>
      <c r="G175" s="1">
        <f t="shared" si="17"/>
        <v>-6.5274320004391484E-3</v>
      </c>
      <c r="I175" s="1">
        <f t="shared" si="20"/>
        <v>-6.5274320004391484E-3</v>
      </c>
      <c r="O175" s="1">
        <f t="shared" ca="1" si="18"/>
        <v>-6.4007953210931893E-3</v>
      </c>
      <c r="Q175" s="88">
        <f t="shared" si="19"/>
        <v>35407.216</v>
      </c>
    </row>
    <row r="176" spans="1:17">
      <c r="A176" s="33" t="s">
        <v>183</v>
      </c>
      <c r="C176" s="32">
        <v>50444.625</v>
      </c>
      <c r="D176" s="32">
        <v>1E-3</v>
      </c>
      <c r="E176" s="1">
        <f t="shared" si="15"/>
        <v>-19748.052124712609</v>
      </c>
      <c r="F176" s="1">
        <f t="shared" si="16"/>
        <v>-19748</v>
      </c>
      <c r="G176" s="1">
        <f t="shared" si="17"/>
        <v>-6.0839696016046219E-3</v>
      </c>
      <c r="I176" s="1">
        <f t="shared" si="20"/>
        <v>-6.0839696016046219E-3</v>
      </c>
      <c r="O176" s="1">
        <f t="shared" ca="1" si="18"/>
        <v>-6.3964120988701323E-3</v>
      </c>
      <c r="Q176" s="88">
        <f t="shared" si="19"/>
        <v>35426.125</v>
      </c>
    </row>
    <row r="177" spans="1:23">
      <c r="A177" s="33" t="s">
        <v>183</v>
      </c>
      <c r="C177" s="32">
        <v>50466.686000000002</v>
      </c>
      <c r="D177" s="32">
        <v>1E-3</v>
      </c>
      <c r="E177" s="1">
        <f t="shared" si="15"/>
        <v>-19559.043408320456</v>
      </c>
      <c r="F177" s="1">
        <f t="shared" si="16"/>
        <v>-19559</v>
      </c>
      <c r="G177" s="1">
        <f t="shared" si="17"/>
        <v>-5.0665968010434881E-3</v>
      </c>
      <c r="I177" s="1">
        <f t="shared" si="20"/>
        <v>-5.0665968010434881E-3</v>
      </c>
      <c r="O177" s="1">
        <f t="shared" ca="1" si="18"/>
        <v>-6.3912983396098993E-3</v>
      </c>
      <c r="Q177" s="88">
        <f t="shared" si="19"/>
        <v>35448.186000000002</v>
      </c>
    </row>
    <row r="178" spans="1:23">
      <c r="A178" s="33" t="s">
        <v>183</v>
      </c>
      <c r="C178" s="32">
        <v>50482.559000000001</v>
      </c>
      <c r="D178" s="32">
        <v>1E-3</v>
      </c>
      <c r="E178" s="1">
        <f t="shared" si="15"/>
        <v>-19423.050690162061</v>
      </c>
      <c r="F178" s="1">
        <f t="shared" si="16"/>
        <v>-19423</v>
      </c>
      <c r="G178" s="1">
        <f t="shared" si="17"/>
        <v>-5.9165295970160514E-3</v>
      </c>
      <c r="I178" s="1">
        <f t="shared" si="20"/>
        <v>-5.9165295970160514E-3</v>
      </c>
      <c r="O178" s="1">
        <f t="shared" ca="1" si="18"/>
        <v>-6.3876185974967147E-3</v>
      </c>
      <c r="Q178" s="88">
        <f t="shared" si="19"/>
        <v>35464.059000000001</v>
      </c>
    </row>
    <row r="179" spans="1:23">
      <c r="A179" s="33" t="s">
        <v>183</v>
      </c>
      <c r="C179" s="32">
        <v>50485.711000000003</v>
      </c>
      <c r="D179" s="32">
        <v>1E-3</v>
      </c>
      <c r="E179" s="1">
        <f t="shared" si="15"/>
        <v>-19396.045773156104</v>
      </c>
      <c r="F179" s="1">
        <f t="shared" si="16"/>
        <v>-19396</v>
      </c>
      <c r="G179" s="1">
        <f t="shared" si="17"/>
        <v>-5.3426191952894442E-3</v>
      </c>
      <c r="I179" s="1">
        <f t="shared" si="20"/>
        <v>-5.3426191952894442E-3</v>
      </c>
      <c r="O179" s="1">
        <f t="shared" ca="1" si="18"/>
        <v>-6.3868880604595387E-3</v>
      </c>
      <c r="Q179" s="88">
        <f t="shared" si="19"/>
        <v>35467.211000000003</v>
      </c>
    </row>
    <row r="180" spans="1:23">
      <c r="A180" s="33" t="s">
        <v>183</v>
      </c>
      <c r="C180" s="32">
        <v>50486.527999999998</v>
      </c>
      <c r="D180" s="32">
        <v>1E-3</v>
      </c>
      <c r="E180" s="1">
        <f t="shared" si="15"/>
        <v>-19389.046084960126</v>
      </c>
      <c r="F180" s="1">
        <f t="shared" si="16"/>
        <v>-19389</v>
      </c>
      <c r="G180" s="1">
        <f t="shared" si="17"/>
        <v>-5.3790128004038706E-3</v>
      </c>
      <c r="I180" s="1">
        <f t="shared" si="20"/>
        <v>-5.3790128004038706E-3</v>
      </c>
      <c r="O180" s="1">
        <f t="shared" ca="1" si="18"/>
        <v>-6.386698661968419E-3</v>
      </c>
      <c r="Q180" s="88">
        <f t="shared" si="19"/>
        <v>35468.027999999998</v>
      </c>
    </row>
    <row r="181" spans="1:23">
      <c r="A181" s="33" t="s">
        <v>183</v>
      </c>
      <c r="C181" s="32">
        <v>50486.527999999998</v>
      </c>
      <c r="D181" s="32">
        <v>1E-3</v>
      </c>
      <c r="E181" s="1">
        <f t="shared" si="15"/>
        <v>-19389.046084960126</v>
      </c>
      <c r="F181" s="1">
        <f t="shared" si="16"/>
        <v>-19389</v>
      </c>
      <c r="G181" s="1">
        <f t="shared" ref="G181:G212" si="21">+C181-(C$7+F181*C$8)</f>
        <v>-5.3790128004038706E-3</v>
      </c>
      <c r="I181" s="1">
        <f t="shared" si="20"/>
        <v>-5.3790128004038706E-3</v>
      </c>
      <c r="O181" s="1">
        <f t="shared" ca="1" si="18"/>
        <v>-6.386698661968419E-3</v>
      </c>
      <c r="Q181" s="88">
        <f t="shared" si="19"/>
        <v>35468.027999999998</v>
      </c>
    </row>
    <row r="182" spans="1:23">
      <c r="A182" s="29" t="s">
        <v>184</v>
      </c>
      <c r="B182" s="30" t="s">
        <v>170</v>
      </c>
      <c r="C182" s="31">
        <v>50486.644</v>
      </c>
      <c r="D182" s="32"/>
      <c r="E182" s="33">
        <f t="shared" si="15"/>
        <v>-19388.052249181972</v>
      </c>
      <c r="F182" s="1">
        <f t="shared" si="16"/>
        <v>-19388</v>
      </c>
      <c r="G182" s="1">
        <f t="shared" si="21"/>
        <v>-6.0984976007603109E-3</v>
      </c>
      <c r="H182" s="1">
        <f>+G182</f>
        <v>-6.0984976007603109E-3</v>
      </c>
      <c r="O182" s="1">
        <f t="shared" ca="1" si="18"/>
        <v>-6.3866716050411162E-3</v>
      </c>
      <c r="Q182" s="88">
        <f t="shared" si="19"/>
        <v>35468.144</v>
      </c>
      <c r="W182" s="2"/>
    </row>
    <row r="183" spans="1:23">
      <c r="A183" s="33" t="s">
        <v>183</v>
      </c>
      <c r="C183" s="32">
        <v>50488.512000000002</v>
      </c>
      <c r="D183" s="32">
        <v>1E-3</v>
      </c>
      <c r="E183" s="1">
        <f t="shared" si="15"/>
        <v>-19372.048066134015</v>
      </c>
      <c r="F183" s="1">
        <f t="shared" si="16"/>
        <v>-19372</v>
      </c>
      <c r="G183" s="1">
        <f t="shared" si="21"/>
        <v>-5.6102543967426755E-3</v>
      </c>
      <c r="I183" s="1">
        <f>+G183</f>
        <v>-5.6102543967426755E-3</v>
      </c>
      <c r="O183" s="1">
        <f t="shared" ca="1" si="18"/>
        <v>-6.3862386942042711E-3</v>
      </c>
      <c r="Q183" s="88">
        <f t="shared" si="19"/>
        <v>35470.012000000002</v>
      </c>
    </row>
    <row r="184" spans="1:23">
      <c r="A184" s="33" t="s">
        <v>183</v>
      </c>
      <c r="C184" s="32">
        <v>50488.63</v>
      </c>
      <c r="D184" s="32">
        <v>1E-3</v>
      </c>
      <c r="E184" s="1">
        <f t="shared" si="15"/>
        <v>-19371.037095256299</v>
      </c>
      <c r="F184" s="1">
        <f t="shared" si="16"/>
        <v>-19371</v>
      </c>
      <c r="G184" s="1">
        <f t="shared" si="21"/>
        <v>-4.3297392039676197E-3</v>
      </c>
      <c r="I184" s="1">
        <f>+G184</f>
        <v>-4.3297392039676197E-3</v>
      </c>
      <c r="O184" s="1">
        <f t="shared" ca="1" si="18"/>
        <v>-6.3862116372769683E-3</v>
      </c>
      <c r="Q184" s="88">
        <f t="shared" si="19"/>
        <v>35470.129999999997</v>
      </c>
    </row>
    <row r="185" spans="1:23">
      <c r="A185" s="40" t="s">
        <v>185</v>
      </c>
      <c r="B185" s="41" t="s">
        <v>170</v>
      </c>
      <c r="C185" s="32">
        <v>50491.43</v>
      </c>
      <c r="D185" s="32">
        <v>6.0000000000000002E-5</v>
      </c>
      <c r="E185" s="1">
        <f t="shared" si="15"/>
        <v>-19347.047955783994</v>
      </c>
      <c r="F185" s="1">
        <f t="shared" si="16"/>
        <v>-19347</v>
      </c>
      <c r="G185" s="1">
        <f t="shared" si="21"/>
        <v>-5.597374401986599E-3</v>
      </c>
      <c r="H185" s="34"/>
      <c r="J185" s="1">
        <f>+G185</f>
        <v>-5.597374401986599E-3</v>
      </c>
      <c r="O185" s="1">
        <f t="shared" ca="1" si="18"/>
        <v>-6.3855622710217008E-3</v>
      </c>
      <c r="Q185" s="88">
        <f t="shared" si="19"/>
        <v>35472.93</v>
      </c>
    </row>
    <row r="186" spans="1:23">
      <c r="A186" s="40" t="s">
        <v>185</v>
      </c>
      <c r="B186" s="41" t="s">
        <v>168</v>
      </c>
      <c r="C186" s="32">
        <v>50491.488599999997</v>
      </c>
      <c r="D186" s="32">
        <v>9.0000000000000006E-5</v>
      </c>
      <c r="E186" s="1">
        <f t="shared" si="15"/>
        <v>-19346.545897365068</v>
      </c>
      <c r="F186" s="1">
        <f t="shared" si="16"/>
        <v>-19346.5</v>
      </c>
      <c r="G186" s="1">
        <f t="shared" si="21"/>
        <v>-5.3571168027701788E-3</v>
      </c>
      <c r="H186" s="34"/>
      <c r="J186" s="1">
        <f>+G186</f>
        <v>-5.3571168027701788E-3</v>
      </c>
      <c r="O186" s="1">
        <f t="shared" ca="1" si="18"/>
        <v>-6.3855487425580493E-3</v>
      </c>
      <c r="Q186" s="88">
        <f t="shared" si="19"/>
        <v>35472.988599999997</v>
      </c>
    </row>
    <row r="187" spans="1:23">
      <c r="A187" s="40" t="s">
        <v>185</v>
      </c>
      <c r="B187" s="41" t="s">
        <v>170</v>
      </c>
      <c r="C187" s="32">
        <v>50491.546699999999</v>
      </c>
      <c r="D187" s="32">
        <v>5.0000000000000002E-5</v>
      </c>
      <c r="E187" s="1">
        <f t="shared" si="15"/>
        <v>-19346.048122721</v>
      </c>
      <c r="F187" s="1">
        <f t="shared" si="16"/>
        <v>-19346</v>
      </c>
      <c r="G187" s="1">
        <f t="shared" si="21"/>
        <v>-5.6168592054746114E-3</v>
      </c>
      <c r="H187" s="34"/>
      <c r="J187" s="1">
        <f>+G187</f>
        <v>-5.6168592054746114E-3</v>
      </c>
      <c r="O187" s="1">
        <f t="shared" ca="1" si="18"/>
        <v>-6.3855352140943979E-3</v>
      </c>
      <c r="Q187" s="88">
        <f t="shared" si="19"/>
        <v>35473.046699999999</v>
      </c>
    </row>
    <row r="188" spans="1:23">
      <c r="A188" s="33" t="s">
        <v>186</v>
      </c>
      <c r="C188" s="32">
        <v>50502.635000000002</v>
      </c>
      <c r="D188" s="32">
        <v>1E-3</v>
      </c>
      <c r="E188" s="1">
        <f t="shared" si="15"/>
        <v>-19251.048560145795</v>
      </c>
      <c r="F188" s="1">
        <f t="shared" si="16"/>
        <v>-19251</v>
      </c>
      <c r="G188" s="1">
        <f t="shared" si="21"/>
        <v>-5.6679151966818608E-3</v>
      </c>
      <c r="I188" s="1">
        <f>+G188</f>
        <v>-5.6679151966818608E-3</v>
      </c>
      <c r="O188" s="1">
        <f t="shared" ca="1" si="18"/>
        <v>-6.3829648060006296E-3</v>
      </c>
      <c r="Q188" s="88">
        <f t="shared" si="19"/>
        <v>35484.135000000002</v>
      </c>
    </row>
    <row r="189" spans="1:23">
      <c r="A189" s="33" t="s">
        <v>183</v>
      </c>
      <c r="C189" s="32">
        <v>50507.536999999997</v>
      </c>
      <c r="D189" s="32">
        <v>1E-3</v>
      </c>
      <c r="E189" s="1">
        <f t="shared" si="15"/>
        <v>-19209.050430969728</v>
      </c>
      <c r="F189" s="1">
        <f t="shared" si="16"/>
        <v>-19209</v>
      </c>
      <c r="G189" s="1">
        <f t="shared" si="21"/>
        <v>-5.8862768055405468E-3</v>
      </c>
      <c r="I189" s="1">
        <f>+G189</f>
        <v>-5.8862768055405468E-3</v>
      </c>
      <c r="O189" s="1">
        <f t="shared" ca="1" si="18"/>
        <v>-6.3818284150539114E-3</v>
      </c>
      <c r="Q189" s="88">
        <f t="shared" si="19"/>
        <v>35489.036999999997</v>
      </c>
    </row>
    <row r="190" spans="1:23">
      <c r="A190" s="33" t="s">
        <v>183</v>
      </c>
      <c r="C190" s="32">
        <v>50507.654000000002</v>
      </c>
      <c r="D190" s="32">
        <v>1E-3</v>
      </c>
      <c r="E190" s="1">
        <f t="shared" si="15"/>
        <v>-19208.048027641729</v>
      </c>
      <c r="F190" s="1">
        <f t="shared" si="16"/>
        <v>-19208</v>
      </c>
      <c r="G190" s="1">
        <f t="shared" si="21"/>
        <v>-5.6057616020552814E-3</v>
      </c>
      <c r="I190" s="1">
        <f>+G190</f>
        <v>-5.6057616020552814E-3</v>
      </c>
      <c r="O190" s="1">
        <f t="shared" ca="1" si="18"/>
        <v>-6.3818013581266085E-3</v>
      </c>
      <c r="Q190" s="88">
        <f t="shared" si="19"/>
        <v>35489.154000000002</v>
      </c>
    </row>
    <row r="191" spans="1:23">
      <c r="A191" s="33" t="s">
        <v>183</v>
      </c>
      <c r="C191" s="32">
        <v>50508.588000000003</v>
      </c>
      <c r="D191" s="32">
        <v>1E-3</v>
      </c>
      <c r="E191" s="1">
        <f t="shared" si="15"/>
        <v>-19200.045936117753</v>
      </c>
      <c r="F191" s="1">
        <f t="shared" si="16"/>
        <v>-19200</v>
      </c>
      <c r="G191" s="1">
        <f t="shared" si="21"/>
        <v>-5.3616399964084849E-3</v>
      </c>
      <c r="I191" s="1">
        <f>+G191</f>
        <v>-5.3616399964084849E-3</v>
      </c>
      <c r="O191" s="1">
        <f t="shared" ca="1" si="18"/>
        <v>-6.3815849027081852E-3</v>
      </c>
      <c r="Q191" s="88">
        <f t="shared" si="19"/>
        <v>35490.088000000003</v>
      </c>
    </row>
    <row r="192" spans="1:23">
      <c r="A192" s="33" t="s">
        <v>183</v>
      </c>
      <c r="C192" s="32">
        <v>50509.521999999997</v>
      </c>
      <c r="D192" s="32">
        <v>1E-3</v>
      </c>
      <c r="E192" s="1">
        <f t="shared" si="15"/>
        <v>-19192.043844593838</v>
      </c>
      <c r="F192" s="1">
        <f t="shared" si="16"/>
        <v>-19192</v>
      </c>
      <c r="G192" s="1">
        <f t="shared" si="21"/>
        <v>-5.1175184053136036E-3</v>
      </c>
      <c r="I192" s="1">
        <f>+G192</f>
        <v>-5.1175184053136036E-3</v>
      </c>
      <c r="O192" s="1">
        <f t="shared" ca="1" si="18"/>
        <v>-6.3813684472897626E-3</v>
      </c>
      <c r="Q192" s="88">
        <f t="shared" si="19"/>
        <v>35491.021999999997</v>
      </c>
    </row>
    <row r="193" spans="1:23">
      <c r="A193" s="40" t="s">
        <v>185</v>
      </c>
      <c r="B193" s="41" t="s">
        <v>170</v>
      </c>
      <c r="C193" s="32">
        <v>50511.505700000002</v>
      </c>
      <c r="D193" s="32">
        <v>4.0000000000000003E-5</v>
      </c>
      <c r="E193" s="1">
        <f t="shared" si="15"/>
        <v>-19175.048396032671</v>
      </c>
      <c r="F193" s="1">
        <f t="shared" si="16"/>
        <v>-19175</v>
      </c>
      <c r="G193" s="1">
        <f t="shared" si="21"/>
        <v>-5.6487600013497286E-3</v>
      </c>
      <c r="H193" s="34"/>
      <c r="J193" s="1">
        <f>+G193</f>
        <v>-5.6487600013497286E-3</v>
      </c>
      <c r="O193" s="1">
        <f t="shared" ca="1" si="18"/>
        <v>-6.3809084795256148E-3</v>
      </c>
      <c r="Q193" s="88">
        <f t="shared" si="19"/>
        <v>35493.005700000002</v>
      </c>
    </row>
    <row r="194" spans="1:23">
      <c r="A194" s="40" t="s">
        <v>185</v>
      </c>
      <c r="B194" s="41" t="s">
        <v>168</v>
      </c>
      <c r="C194" s="32">
        <v>50511.563600000001</v>
      </c>
      <c r="D194" s="32">
        <v>2.1000000000000001E-4</v>
      </c>
      <c r="E194" s="1">
        <f t="shared" si="15"/>
        <v>-19174.552334898584</v>
      </c>
      <c r="F194" s="1">
        <f t="shared" si="16"/>
        <v>-19174.5</v>
      </c>
      <c r="G194" s="1">
        <f t="shared" si="21"/>
        <v>-6.1085023990017362E-3</v>
      </c>
      <c r="H194" s="34"/>
      <c r="J194" s="1">
        <f>+G194</f>
        <v>-6.1085023990017362E-3</v>
      </c>
      <c r="O194" s="1">
        <f t="shared" ca="1" si="18"/>
        <v>-6.3808949510619634E-3</v>
      </c>
      <c r="Q194" s="88">
        <f t="shared" si="19"/>
        <v>35493.063600000001</v>
      </c>
    </row>
    <row r="195" spans="1:23">
      <c r="A195" s="33" t="s">
        <v>183</v>
      </c>
      <c r="C195" s="32">
        <v>50514.423999999999</v>
      </c>
      <c r="D195" s="32">
        <v>1E-3</v>
      </c>
      <c r="E195" s="1">
        <f t="shared" si="15"/>
        <v>-19150.045715417706</v>
      </c>
      <c r="F195" s="1">
        <f t="shared" si="16"/>
        <v>-19150</v>
      </c>
      <c r="G195" s="1">
        <f t="shared" si="21"/>
        <v>-5.3358799996203743E-3</v>
      </c>
      <c r="I195" s="1">
        <f>+G195</f>
        <v>-5.3358799996203743E-3</v>
      </c>
      <c r="O195" s="1">
        <f t="shared" ca="1" si="18"/>
        <v>-6.3802320563430444E-3</v>
      </c>
      <c r="Q195" s="88">
        <f t="shared" si="19"/>
        <v>35495.923999999999</v>
      </c>
    </row>
    <row r="196" spans="1:23">
      <c r="A196" s="33" t="s">
        <v>183</v>
      </c>
      <c r="C196" s="32">
        <v>50514.540999999997</v>
      </c>
      <c r="D196" s="32">
        <v>1E-3</v>
      </c>
      <c r="E196" s="1">
        <f t="shared" si="15"/>
        <v>-19149.043312089772</v>
      </c>
      <c r="F196" s="1">
        <f t="shared" si="16"/>
        <v>-19149</v>
      </c>
      <c r="G196" s="1">
        <f t="shared" si="21"/>
        <v>-5.0553648034110665E-3</v>
      </c>
      <c r="I196" s="1">
        <f>+G196</f>
        <v>-5.0553648034110665E-3</v>
      </c>
      <c r="O196" s="1">
        <f t="shared" ca="1" si="18"/>
        <v>-6.3802049994157416E-3</v>
      </c>
      <c r="Q196" s="88">
        <f t="shared" si="19"/>
        <v>35496.040999999997</v>
      </c>
    </row>
    <row r="197" spans="1:23">
      <c r="A197" s="33" t="s">
        <v>183</v>
      </c>
      <c r="C197" s="32">
        <v>50514.656999999999</v>
      </c>
      <c r="D197" s="32">
        <v>1E-3</v>
      </c>
      <c r="E197" s="1">
        <f t="shared" si="15"/>
        <v>-19148.049476311618</v>
      </c>
      <c r="F197" s="1">
        <f t="shared" si="16"/>
        <v>-19148</v>
      </c>
      <c r="G197" s="1">
        <f t="shared" si="21"/>
        <v>-5.7748496037675068E-3</v>
      </c>
      <c r="I197" s="1">
        <f>+G197</f>
        <v>-5.7748496037675068E-3</v>
      </c>
      <c r="O197" s="1">
        <f t="shared" ca="1" si="18"/>
        <v>-6.3801779424884388E-3</v>
      </c>
      <c r="Q197" s="88">
        <f t="shared" si="19"/>
        <v>35496.156999999999</v>
      </c>
    </row>
    <row r="198" spans="1:23">
      <c r="A198" s="33" t="s">
        <v>183</v>
      </c>
      <c r="C198" s="32">
        <v>50515.591</v>
      </c>
      <c r="D198" s="32">
        <v>1E-3</v>
      </c>
      <c r="E198" s="1">
        <f t="shared" si="15"/>
        <v>-19140.047384787642</v>
      </c>
      <c r="F198" s="1">
        <f t="shared" si="16"/>
        <v>-19140</v>
      </c>
      <c r="G198" s="1">
        <f t="shared" si="21"/>
        <v>-5.5307279981207103E-3</v>
      </c>
      <c r="I198" s="1">
        <f>+G198</f>
        <v>-5.5307279981207103E-3</v>
      </c>
      <c r="O198" s="1">
        <f t="shared" ca="1" si="18"/>
        <v>-6.3799614870700162E-3</v>
      </c>
      <c r="Q198" s="88">
        <f t="shared" si="19"/>
        <v>35497.091</v>
      </c>
    </row>
    <row r="199" spans="1:23">
      <c r="A199" s="29" t="s">
        <v>187</v>
      </c>
      <c r="B199" s="30" t="s">
        <v>168</v>
      </c>
      <c r="C199" s="31">
        <v>50516.474699999999</v>
      </c>
      <c r="D199" s="32"/>
      <c r="E199" s="33">
        <f t="shared" si="15"/>
        <v>-19132.476241019205</v>
      </c>
      <c r="F199" s="1">
        <f t="shared" si="16"/>
        <v>-19132.5</v>
      </c>
      <c r="H199" s="34"/>
      <c r="O199" s="1">
        <f t="shared" ca="1" si="18"/>
        <v>-6.3797585601152451E-3</v>
      </c>
      <c r="Q199" s="88">
        <f t="shared" si="19"/>
        <v>35497.974699999999</v>
      </c>
      <c r="U199" s="1">
        <f>+C199-(C$7+F199*C$8)</f>
        <v>2.7731359950848855E-3</v>
      </c>
      <c r="W199" s="2"/>
    </row>
    <row r="200" spans="1:23">
      <c r="A200" s="33" t="s">
        <v>183</v>
      </c>
      <c r="C200" s="32">
        <v>50517.574999999997</v>
      </c>
      <c r="D200" s="32">
        <v>1E-3</v>
      </c>
      <c r="E200" s="1">
        <f t="shared" si="15"/>
        <v>-19123.049365961597</v>
      </c>
      <c r="F200" s="1">
        <f t="shared" si="16"/>
        <v>-19123</v>
      </c>
      <c r="G200" s="1">
        <f t="shared" ref="G200:G231" si="22">+C200-(C$7+F200*C$8)</f>
        <v>-5.7619696017354727E-3</v>
      </c>
      <c r="I200" s="1">
        <f t="shared" ref="I200:I230" si="23">+G200</f>
        <v>-5.7619696017354727E-3</v>
      </c>
      <c r="O200" s="1">
        <f t="shared" ca="1" si="18"/>
        <v>-6.3795015193058684E-3</v>
      </c>
      <c r="Q200" s="88">
        <f t="shared" si="19"/>
        <v>35499.074999999997</v>
      </c>
    </row>
    <row r="201" spans="1:23">
      <c r="A201" s="33" t="s">
        <v>183</v>
      </c>
      <c r="C201" s="32">
        <v>50517.692000000003</v>
      </c>
      <c r="D201" s="32">
        <v>1E-3</v>
      </c>
      <c r="E201" s="1">
        <f t="shared" si="15"/>
        <v>-19122.046962633598</v>
      </c>
      <c r="F201" s="1">
        <f t="shared" si="16"/>
        <v>-19122</v>
      </c>
      <c r="G201" s="1">
        <f t="shared" si="22"/>
        <v>-5.4814543982502073E-3</v>
      </c>
      <c r="I201" s="1">
        <f t="shared" si="23"/>
        <v>-5.4814543982502073E-3</v>
      </c>
      <c r="O201" s="1">
        <f t="shared" ca="1" si="18"/>
        <v>-6.3794744623785656E-3</v>
      </c>
      <c r="Q201" s="88">
        <f t="shared" si="19"/>
        <v>35499.192000000003</v>
      </c>
    </row>
    <row r="202" spans="1:23">
      <c r="A202" s="33" t="s">
        <v>183</v>
      </c>
      <c r="C202" s="32">
        <v>50518.508999999998</v>
      </c>
      <c r="D202" s="32">
        <v>1E-3</v>
      </c>
      <c r="E202" s="1">
        <f t="shared" si="15"/>
        <v>-19115.047274437617</v>
      </c>
      <c r="F202" s="1">
        <f t="shared" si="16"/>
        <v>-19115</v>
      </c>
      <c r="G202" s="1">
        <f t="shared" si="22"/>
        <v>-5.5178480033646338E-3</v>
      </c>
      <c r="I202" s="1">
        <f t="shared" si="23"/>
        <v>-5.5178480033646338E-3</v>
      </c>
      <c r="O202" s="1">
        <f t="shared" ca="1" si="18"/>
        <v>-6.3792850638874458E-3</v>
      </c>
      <c r="Q202" s="88">
        <f t="shared" si="19"/>
        <v>35500.008999999998</v>
      </c>
    </row>
    <row r="203" spans="1:23">
      <c r="A203" s="33" t="s">
        <v>183</v>
      </c>
      <c r="C203" s="32">
        <v>50518.627</v>
      </c>
      <c r="D203" s="32">
        <v>1E-3</v>
      </c>
      <c r="E203" s="1">
        <f t="shared" si="15"/>
        <v>-19114.036303559838</v>
      </c>
      <c r="F203" s="1">
        <f t="shared" si="16"/>
        <v>-19114</v>
      </c>
      <c r="G203" s="1">
        <f t="shared" si="22"/>
        <v>-4.2373328033136204E-3</v>
      </c>
      <c r="I203" s="1">
        <f t="shared" si="23"/>
        <v>-4.2373328033136204E-3</v>
      </c>
      <c r="O203" s="1">
        <f t="shared" ca="1" si="18"/>
        <v>-6.379258006960143E-3</v>
      </c>
      <c r="Q203" s="88">
        <f t="shared" si="19"/>
        <v>35500.127</v>
      </c>
    </row>
    <row r="204" spans="1:23">
      <c r="A204" s="33" t="s">
        <v>183</v>
      </c>
      <c r="C204" s="32">
        <v>50519.442000000003</v>
      </c>
      <c r="D204" s="32">
        <v>1E-3</v>
      </c>
      <c r="E204" s="1">
        <f t="shared" si="15"/>
        <v>-19107.053750463423</v>
      </c>
      <c r="F204" s="1">
        <f t="shared" si="16"/>
        <v>-19107</v>
      </c>
      <c r="G204" s="1">
        <f t="shared" si="22"/>
        <v>-6.2737264015595429E-3</v>
      </c>
      <c r="I204" s="1">
        <f t="shared" si="23"/>
        <v>-6.2737264015595429E-3</v>
      </c>
      <c r="O204" s="1">
        <f t="shared" ca="1" si="18"/>
        <v>-6.3790686084690233E-3</v>
      </c>
      <c r="Q204" s="88">
        <f t="shared" si="19"/>
        <v>35500.942000000003</v>
      </c>
    </row>
    <row r="205" spans="1:23">
      <c r="A205" s="33" t="s">
        <v>183</v>
      </c>
      <c r="C205" s="32">
        <v>50519.678</v>
      </c>
      <c r="D205" s="32">
        <v>1E-3</v>
      </c>
      <c r="E205" s="1">
        <f t="shared" si="15"/>
        <v>-19105.031808707925</v>
      </c>
      <c r="F205" s="1">
        <f t="shared" si="16"/>
        <v>-19105</v>
      </c>
      <c r="G205" s="1">
        <f t="shared" si="22"/>
        <v>-3.7126960014575161E-3</v>
      </c>
      <c r="I205" s="1">
        <f t="shared" si="23"/>
        <v>-3.7126960014575161E-3</v>
      </c>
      <c r="O205" s="1">
        <f t="shared" ca="1" si="18"/>
        <v>-6.3790144946144177E-3</v>
      </c>
      <c r="Q205" s="88">
        <f t="shared" si="19"/>
        <v>35501.178</v>
      </c>
    </row>
    <row r="206" spans="1:23">
      <c r="A206" s="33" t="s">
        <v>183</v>
      </c>
      <c r="C206" s="32">
        <v>50520.61</v>
      </c>
      <c r="D206" s="32">
        <v>1E-3</v>
      </c>
      <c r="E206" s="1">
        <f t="shared" si="15"/>
        <v>-19097.046852283576</v>
      </c>
      <c r="F206" s="1">
        <f t="shared" si="16"/>
        <v>-19097</v>
      </c>
      <c r="G206" s="1">
        <f t="shared" si="22"/>
        <v>-5.4685744034941308E-3</v>
      </c>
      <c r="I206" s="1">
        <f t="shared" si="23"/>
        <v>-5.4685744034941308E-3</v>
      </c>
      <c r="O206" s="1">
        <f t="shared" ca="1" si="18"/>
        <v>-6.3787980391959952E-3</v>
      </c>
      <c r="Q206" s="88">
        <f t="shared" si="19"/>
        <v>35502.11</v>
      </c>
    </row>
    <row r="207" spans="1:23">
      <c r="A207" s="33" t="s">
        <v>183</v>
      </c>
      <c r="C207" s="32">
        <v>50521.427000000003</v>
      </c>
      <c r="D207" s="32">
        <v>1E-3</v>
      </c>
      <c r="E207" s="1">
        <f t="shared" si="15"/>
        <v>-19090.047164087533</v>
      </c>
      <c r="F207" s="1">
        <f t="shared" si="16"/>
        <v>-19090</v>
      </c>
      <c r="G207" s="1">
        <f t="shared" si="22"/>
        <v>-5.5049680013325997E-3</v>
      </c>
      <c r="I207" s="1">
        <f t="shared" si="23"/>
        <v>-5.5049680013325997E-3</v>
      </c>
      <c r="O207" s="1">
        <f t="shared" ca="1" si="18"/>
        <v>-6.3786086407048755E-3</v>
      </c>
      <c r="Q207" s="88">
        <f t="shared" si="19"/>
        <v>35502.927000000003</v>
      </c>
    </row>
    <row r="208" spans="1:23">
      <c r="A208" s="33" t="s">
        <v>183</v>
      </c>
      <c r="C208" s="32">
        <v>50524.462</v>
      </c>
      <c r="D208" s="32">
        <v>1E-3</v>
      </c>
      <c r="E208" s="1">
        <f t="shared" si="15"/>
        <v>-19064.044650409574</v>
      </c>
      <c r="F208" s="1">
        <f t="shared" si="16"/>
        <v>-19064</v>
      </c>
      <c r="G208" s="1">
        <f t="shared" si="22"/>
        <v>-5.2115728030912578E-3</v>
      </c>
      <c r="I208" s="1">
        <f t="shared" si="23"/>
        <v>-5.2115728030912578E-3</v>
      </c>
      <c r="O208" s="1">
        <f t="shared" ca="1" si="18"/>
        <v>-6.3779051605950014E-3</v>
      </c>
      <c r="Q208" s="88">
        <f t="shared" si="19"/>
        <v>35505.962</v>
      </c>
    </row>
    <row r="209" spans="1:17">
      <c r="A209" s="33" t="s">
        <v>183</v>
      </c>
      <c r="C209" s="32">
        <v>50525.394999999997</v>
      </c>
      <c r="D209" s="32">
        <v>1E-3</v>
      </c>
      <c r="E209" s="1">
        <f t="shared" si="15"/>
        <v>-19056.051126435443</v>
      </c>
      <c r="F209" s="1">
        <f t="shared" si="16"/>
        <v>-19056</v>
      </c>
      <c r="G209" s="1">
        <f t="shared" si="22"/>
        <v>-5.9674512012861669E-3</v>
      </c>
      <c r="I209" s="1">
        <f t="shared" si="23"/>
        <v>-5.9674512012861669E-3</v>
      </c>
      <c r="O209" s="1">
        <f t="shared" ca="1" si="18"/>
        <v>-6.3776887051765789E-3</v>
      </c>
      <c r="Q209" s="88">
        <f t="shared" si="19"/>
        <v>35506.894999999997</v>
      </c>
    </row>
    <row r="210" spans="1:17">
      <c r="A210" s="33" t="s">
        <v>183</v>
      </c>
      <c r="C210" s="32">
        <v>50525.512999999999</v>
      </c>
      <c r="D210" s="32">
        <v>1E-3</v>
      </c>
      <c r="E210" s="1">
        <f t="shared" si="15"/>
        <v>-19055.040155557661</v>
      </c>
      <c r="F210" s="1">
        <f t="shared" si="16"/>
        <v>-19055</v>
      </c>
      <c r="G210" s="1">
        <f t="shared" si="22"/>
        <v>-4.6869360012351535E-3</v>
      </c>
      <c r="I210" s="1">
        <f t="shared" si="23"/>
        <v>-4.6869360012351535E-3</v>
      </c>
      <c r="O210" s="1">
        <f t="shared" ca="1" si="18"/>
        <v>-6.3776616482492761E-3</v>
      </c>
      <c r="Q210" s="88">
        <f t="shared" si="19"/>
        <v>35507.012999999999</v>
      </c>
    </row>
    <row r="211" spans="1:17">
      <c r="A211" s="33" t="s">
        <v>183</v>
      </c>
      <c r="C211" s="32">
        <v>50525.63</v>
      </c>
      <c r="D211" s="32">
        <v>1E-3</v>
      </c>
      <c r="E211" s="1">
        <f t="shared" si="15"/>
        <v>-19054.037752229728</v>
      </c>
      <c r="F211" s="1">
        <f t="shared" si="16"/>
        <v>-19054</v>
      </c>
      <c r="G211" s="1">
        <f t="shared" si="22"/>
        <v>-4.4064208050258458E-3</v>
      </c>
      <c r="I211" s="1">
        <f t="shared" si="23"/>
        <v>-4.4064208050258458E-3</v>
      </c>
      <c r="O211" s="1">
        <f t="shared" ca="1" si="18"/>
        <v>-6.3776345913219732E-3</v>
      </c>
      <c r="Q211" s="88">
        <f t="shared" si="19"/>
        <v>35507.129999999997</v>
      </c>
    </row>
    <row r="212" spans="1:17">
      <c r="A212" s="33" t="s">
        <v>183</v>
      </c>
      <c r="C212" s="32">
        <v>50528.663</v>
      </c>
      <c r="D212" s="32">
        <v>1E-3</v>
      </c>
      <c r="E212" s="1">
        <f t="shared" si="15"/>
        <v>-19028.052373651335</v>
      </c>
      <c r="F212" s="1">
        <f t="shared" si="16"/>
        <v>-19028</v>
      </c>
      <c r="G212" s="1">
        <f t="shared" si="22"/>
        <v>-6.1130255999159999E-3</v>
      </c>
      <c r="I212" s="1">
        <f t="shared" si="23"/>
        <v>-6.1130255999159999E-3</v>
      </c>
      <c r="O212" s="1">
        <f t="shared" ca="1" si="18"/>
        <v>-6.3769311112121E-3</v>
      </c>
      <c r="Q212" s="88">
        <f t="shared" si="19"/>
        <v>35510.163</v>
      </c>
    </row>
    <row r="213" spans="1:17">
      <c r="A213" s="33" t="s">
        <v>183</v>
      </c>
      <c r="C213" s="32">
        <v>50530.531999999999</v>
      </c>
      <c r="D213" s="32">
        <v>1E-3</v>
      </c>
      <c r="E213" s="1">
        <f t="shared" ref="E213:E276" si="24">+(C213-C$7)/C$8</f>
        <v>-19012.039623053595</v>
      </c>
      <c r="F213" s="1">
        <f t="shared" ref="F213:F276" si="25">ROUND(2*E213,0)/2</f>
        <v>-19012</v>
      </c>
      <c r="G213" s="1">
        <f t="shared" si="22"/>
        <v>-4.6247823993326165E-3</v>
      </c>
      <c r="I213" s="1">
        <f t="shared" si="23"/>
        <v>-4.6247823993326165E-3</v>
      </c>
      <c r="O213" s="1">
        <f t="shared" ref="O213:O276" ca="1" si="26">+C$11+C$12*F213</f>
        <v>-6.376498200375255E-3</v>
      </c>
      <c r="Q213" s="88">
        <f t="shared" ref="Q213:Q276" si="27">+C213-15018.5</f>
        <v>35512.031999999999</v>
      </c>
    </row>
    <row r="214" spans="1:17">
      <c r="A214" s="33" t="s">
        <v>183</v>
      </c>
      <c r="C214" s="32">
        <v>50536.601000000002</v>
      </c>
      <c r="D214" s="32">
        <v>1E-3</v>
      </c>
      <c r="E214" s="1">
        <f t="shared" si="24"/>
        <v>-18960.043163247399</v>
      </c>
      <c r="F214" s="1">
        <f t="shared" si="25"/>
        <v>-18960</v>
      </c>
      <c r="G214" s="1">
        <f t="shared" si="22"/>
        <v>-5.0379919994156808E-3</v>
      </c>
      <c r="I214" s="1">
        <f t="shared" si="23"/>
        <v>-5.0379919994156808E-3</v>
      </c>
      <c r="O214" s="1">
        <f t="shared" ca="1" si="26"/>
        <v>-6.3750912401555086E-3</v>
      </c>
      <c r="Q214" s="88">
        <f t="shared" si="27"/>
        <v>35518.101000000002</v>
      </c>
    </row>
    <row r="215" spans="1:17">
      <c r="A215" s="33" t="s">
        <v>183</v>
      </c>
      <c r="C215" s="32">
        <v>50538.468000000001</v>
      </c>
      <c r="D215" s="32">
        <v>1E-3</v>
      </c>
      <c r="E215" s="1">
        <f t="shared" si="24"/>
        <v>-18944.047547749291</v>
      </c>
      <c r="F215" s="1">
        <f t="shared" si="25"/>
        <v>-18944</v>
      </c>
      <c r="G215" s="1">
        <f t="shared" si="22"/>
        <v>-5.549748799239751E-3</v>
      </c>
      <c r="I215" s="1">
        <f t="shared" si="23"/>
        <v>-5.549748799239751E-3</v>
      </c>
      <c r="O215" s="1">
        <f t="shared" ca="1" si="26"/>
        <v>-6.3746583293186627E-3</v>
      </c>
      <c r="Q215" s="88">
        <f t="shared" si="27"/>
        <v>35519.968000000001</v>
      </c>
    </row>
    <row r="216" spans="1:17">
      <c r="A216" s="33" t="s">
        <v>183</v>
      </c>
      <c r="C216" s="32">
        <v>50538.584999999999</v>
      </c>
      <c r="D216" s="32">
        <v>1E-3</v>
      </c>
      <c r="E216" s="1">
        <f t="shared" si="24"/>
        <v>-18943.045144421354</v>
      </c>
      <c r="F216" s="1">
        <f t="shared" si="25"/>
        <v>-18943</v>
      </c>
      <c r="G216" s="1">
        <f t="shared" si="22"/>
        <v>-5.2692336030304432E-3</v>
      </c>
      <c r="I216" s="1">
        <f t="shared" si="23"/>
        <v>-5.2692336030304432E-3</v>
      </c>
      <c r="O216" s="1">
        <f t="shared" ca="1" si="26"/>
        <v>-6.3746312723913599E-3</v>
      </c>
      <c r="Q216" s="88">
        <f t="shared" si="27"/>
        <v>35520.084999999999</v>
      </c>
    </row>
    <row r="217" spans="1:17">
      <c r="A217" s="33" t="s">
        <v>183</v>
      </c>
      <c r="C217" s="32">
        <v>50539.517999999996</v>
      </c>
      <c r="D217" s="32">
        <v>1E-3</v>
      </c>
      <c r="E217" s="1">
        <f t="shared" si="24"/>
        <v>-18935.051620447222</v>
      </c>
      <c r="F217" s="1">
        <f t="shared" si="25"/>
        <v>-18935</v>
      </c>
      <c r="G217" s="1">
        <f t="shared" si="22"/>
        <v>-6.0251120012253523E-3</v>
      </c>
      <c r="I217" s="1">
        <f t="shared" si="23"/>
        <v>-6.0251120012253523E-3</v>
      </c>
      <c r="O217" s="1">
        <f t="shared" ca="1" si="26"/>
        <v>-6.3744148169729373E-3</v>
      </c>
      <c r="Q217" s="88">
        <f t="shared" si="27"/>
        <v>35521.017999999996</v>
      </c>
    </row>
    <row r="218" spans="1:17">
      <c r="A218" s="33" t="s">
        <v>183</v>
      </c>
      <c r="C218" s="32">
        <v>50539.517999999996</v>
      </c>
      <c r="D218" s="32">
        <v>1E-3</v>
      </c>
      <c r="E218" s="1">
        <f t="shared" si="24"/>
        <v>-18935.051620447222</v>
      </c>
      <c r="F218" s="1">
        <f t="shared" si="25"/>
        <v>-18935</v>
      </c>
      <c r="G218" s="1">
        <f t="shared" si="22"/>
        <v>-6.0251120012253523E-3</v>
      </c>
      <c r="I218" s="1">
        <f t="shared" si="23"/>
        <v>-6.0251120012253523E-3</v>
      </c>
      <c r="O218" s="1">
        <f t="shared" ca="1" si="26"/>
        <v>-6.3744148169729373E-3</v>
      </c>
      <c r="Q218" s="88">
        <f t="shared" si="27"/>
        <v>35521.017999999996</v>
      </c>
    </row>
    <row r="219" spans="1:17">
      <c r="A219" s="33" t="s">
        <v>186</v>
      </c>
      <c r="C219" s="32">
        <v>50540.334999999999</v>
      </c>
      <c r="D219" s="32">
        <v>1E-3</v>
      </c>
      <c r="E219" s="1">
        <f t="shared" si="24"/>
        <v>-18928.051932251179</v>
      </c>
      <c r="F219" s="1">
        <f t="shared" si="25"/>
        <v>-18928</v>
      </c>
      <c r="G219" s="1">
        <f t="shared" si="22"/>
        <v>-6.0615055990638211E-3</v>
      </c>
      <c r="I219" s="1">
        <f t="shared" si="23"/>
        <v>-6.0615055990638211E-3</v>
      </c>
      <c r="O219" s="1">
        <f t="shared" ca="1" si="26"/>
        <v>-6.3742254184818176E-3</v>
      </c>
      <c r="Q219" s="88">
        <f t="shared" si="27"/>
        <v>35521.834999999999</v>
      </c>
    </row>
    <row r="220" spans="1:17">
      <c r="A220" s="33" t="s">
        <v>186</v>
      </c>
      <c r="C220" s="32">
        <v>50540.453000000001</v>
      </c>
      <c r="D220" s="32">
        <v>1E-3</v>
      </c>
      <c r="E220" s="1">
        <f t="shared" si="24"/>
        <v>-18927.040961373401</v>
      </c>
      <c r="F220" s="1">
        <f t="shared" si="25"/>
        <v>-18927</v>
      </c>
      <c r="G220" s="1">
        <f t="shared" si="22"/>
        <v>-4.7809903990128078E-3</v>
      </c>
      <c r="I220" s="1">
        <f t="shared" si="23"/>
        <v>-4.7809903990128078E-3</v>
      </c>
      <c r="O220" s="1">
        <f t="shared" ca="1" si="26"/>
        <v>-6.3741983615545148E-3</v>
      </c>
      <c r="Q220" s="88">
        <f t="shared" si="27"/>
        <v>35521.953000000001</v>
      </c>
    </row>
    <row r="221" spans="1:17">
      <c r="A221" s="33" t="s">
        <v>186</v>
      </c>
      <c r="C221" s="32">
        <v>50541.385999999999</v>
      </c>
      <c r="D221" s="32">
        <v>1E-3</v>
      </c>
      <c r="E221" s="1">
        <f t="shared" si="24"/>
        <v>-18919.047437399266</v>
      </c>
      <c r="F221" s="1">
        <f t="shared" si="25"/>
        <v>-18919</v>
      </c>
      <c r="G221" s="1">
        <f t="shared" si="22"/>
        <v>-5.5368688044836745E-3</v>
      </c>
      <c r="I221" s="1">
        <f t="shared" si="23"/>
        <v>-5.5368688044836745E-3</v>
      </c>
      <c r="O221" s="1">
        <f t="shared" ca="1" si="26"/>
        <v>-6.3739819061360923E-3</v>
      </c>
      <c r="Q221" s="88">
        <f t="shared" si="27"/>
        <v>35522.885999999999</v>
      </c>
    </row>
    <row r="222" spans="1:17">
      <c r="A222" s="33" t="s">
        <v>186</v>
      </c>
      <c r="C222" s="32">
        <v>50545.470999999998</v>
      </c>
      <c r="D222" s="32">
        <v>1E-3</v>
      </c>
      <c r="E222" s="1">
        <f t="shared" si="24"/>
        <v>-18884.048996419177</v>
      </c>
      <c r="F222" s="1">
        <f t="shared" si="25"/>
        <v>-18884</v>
      </c>
      <c r="G222" s="1">
        <f t="shared" si="22"/>
        <v>-5.7188368009519763E-3</v>
      </c>
      <c r="I222" s="1">
        <f t="shared" si="23"/>
        <v>-5.7188368009519763E-3</v>
      </c>
      <c r="O222" s="1">
        <f t="shared" ca="1" si="26"/>
        <v>-6.3730349136804938E-3</v>
      </c>
      <c r="Q222" s="88">
        <f t="shared" si="27"/>
        <v>35526.970999999998</v>
      </c>
    </row>
    <row r="223" spans="1:17">
      <c r="A223" s="33" t="s">
        <v>186</v>
      </c>
      <c r="C223" s="32">
        <v>50546.404999999999</v>
      </c>
      <c r="D223" s="32">
        <v>1E-3</v>
      </c>
      <c r="E223" s="1">
        <f t="shared" si="24"/>
        <v>-18876.0469048952</v>
      </c>
      <c r="F223" s="1">
        <f t="shared" si="25"/>
        <v>-18876</v>
      </c>
      <c r="G223" s="1">
        <f t="shared" si="22"/>
        <v>-5.4747152025811374E-3</v>
      </c>
      <c r="I223" s="1">
        <f t="shared" si="23"/>
        <v>-5.4747152025811374E-3</v>
      </c>
      <c r="O223" s="1">
        <f t="shared" ca="1" si="26"/>
        <v>-6.3728184582620712E-3</v>
      </c>
      <c r="Q223" s="88">
        <f t="shared" si="27"/>
        <v>35527.904999999999</v>
      </c>
    </row>
    <row r="224" spans="1:17">
      <c r="A224" s="33" t="s">
        <v>186</v>
      </c>
      <c r="C224" s="32">
        <v>50547.339</v>
      </c>
      <c r="D224" s="32">
        <v>1E-3</v>
      </c>
      <c r="E224" s="1">
        <f t="shared" si="24"/>
        <v>-18868.044813371223</v>
      </c>
      <c r="F224" s="1">
        <f t="shared" si="25"/>
        <v>-18868</v>
      </c>
      <c r="G224" s="1">
        <f t="shared" si="22"/>
        <v>-5.2305936042102985E-3</v>
      </c>
      <c r="I224" s="1">
        <f t="shared" si="23"/>
        <v>-5.2305936042102985E-3</v>
      </c>
      <c r="O224" s="1">
        <f t="shared" ca="1" si="26"/>
        <v>-6.3726020028436487E-3</v>
      </c>
      <c r="Q224" s="88">
        <f t="shared" si="27"/>
        <v>35528.839</v>
      </c>
    </row>
    <row r="225" spans="1:23">
      <c r="A225" s="33" t="s">
        <v>186</v>
      </c>
      <c r="C225" s="32">
        <v>50547.572</v>
      </c>
      <c r="D225" s="32">
        <v>1E-3</v>
      </c>
      <c r="E225" s="1">
        <f t="shared" si="24"/>
        <v>-18866.048574265136</v>
      </c>
      <c r="F225" s="1">
        <f t="shared" si="25"/>
        <v>-18866</v>
      </c>
      <c r="G225" s="1">
        <f t="shared" si="22"/>
        <v>-5.6695632010814734E-3</v>
      </c>
      <c r="I225" s="1">
        <f t="shared" si="23"/>
        <v>-5.6695632010814734E-3</v>
      </c>
      <c r="O225" s="1">
        <f t="shared" ca="1" si="26"/>
        <v>-6.3725478889890431E-3</v>
      </c>
      <c r="Q225" s="88">
        <f t="shared" si="27"/>
        <v>35529.072</v>
      </c>
    </row>
    <row r="226" spans="1:23">
      <c r="A226" s="33" t="s">
        <v>186</v>
      </c>
      <c r="C226" s="32">
        <v>50548.506000000001</v>
      </c>
      <c r="D226" s="32">
        <v>1E-3</v>
      </c>
      <c r="E226" s="1">
        <f t="shared" si="24"/>
        <v>-18858.046482741156</v>
      </c>
      <c r="F226" s="1">
        <f t="shared" si="25"/>
        <v>-18858</v>
      </c>
      <c r="G226" s="1">
        <f t="shared" si="22"/>
        <v>-5.4254416027106345E-3</v>
      </c>
      <c r="I226" s="1">
        <f t="shared" si="23"/>
        <v>-5.4254416027106345E-3</v>
      </c>
      <c r="O226" s="1">
        <f t="shared" ca="1" si="26"/>
        <v>-6.3723314335706206E-3</v>
      </c>
      <c r="Q226" s="88">
        <f t="shared" si="27"/>
        <v>35530.006000000001</v>
      </c>
    </row>
    <row r="227" spans="1:23">
      <c r="A227" s="33" t="s">
        <v>186</v>
      </c>
      <c r="C227" s="32">
        <v>50549.321000000004</v>
      </c>
      <c r="D227" s="32">
        <v>1E-3</v>
      </c>
      <c r="E227" s="1">
        <f t="shared" si="24"/>
        <v>-18851.063929644741</v>
      </c>
      <c r="F227" s="1">
        <f t="shared" si="25"/>
        <v>-18851</v>
      </c>
      <c r="G227" s="1">
        <f t="shared" si="22"/>
        <v>-7.4618352009565569E-3</v>
      </c>
      <c r="I227" s="1">
        <f t="shared" si="23"/>
        <v>-7.4618352009565569E-3</v>
      </c>
      <c r="O227" s="1">
        <f t="shared" ca="1" si="26"/>
        <v>-6.3721420350795008E-3</v>
      </c>
      <c r="Q227" s="88">
        <f t="shared" si="27"/>
        <v>35530.821000000004</v>
      </c>
    </row>
    <row r="228" spans="1:23">
      <c r="A228" s="33" t="s">
        <v>186</v>
      </c>
      <c r="C228" s="32">
        <v>50549.557999999997</v>
      </c>
      <c r="D228" s="32">
        <v>1E-3</v>
      </c>
      <c r="E228" s="1">
        <f t="shared" si="24"/>
        <v>-18849.033420339463</v>
      </c>
      <c r="F228" s="1">
        <f t="shared" si="25"/>
        <v>-18849</v>
      </c>
      <c r="G228" s="1">
        <f t="shared" si="22"/>
        <v>-3.9008048042887822E-3</v>
      </c>
      <c r="I228" s="1">
        <f t="shared" si="23"/>
        <v>-3.9008048042887822E-3</v>
      </c>
      <c r="O228" s="1">
        <f t="shared" ca="1" si="26"/>
        <v>-6.3720879212248952E-3</v>
      </c>
      <c r="Q228" s="88">
        <f t="shared" si="27"/>
        <v>35531.057999999997</v>
      </c>
    </row>
    <row r="229" spans="1:23">
      <c r="A229" s="33" t="s">
        <v>186</v>
      </c>
      <c r="C229" s="32">
        <v>50551.54</v>
      </c>
      <c r="D229" s="32">
        <v>1E-3</v>
      </c>
      <c r="E229" s="1">
        <f t="shared" si="24"/>
        <v>-18832.05253661298</v>
      </c>
      <c r="F229" s="1">
        <f t="shared" si="25"/>
        <v>-18832</v>
      </c>
      <c r="G229" s="1">
        <f t="shared" si="22"/>
        <v>-6.1320464010350406E-3</v>
      </c>
      <c r="I229" s="1">
        <f t="shared" si="23"/>
        <v>-6.1320464010350406E-3</v>
      </c>
      <c r="O229" s="1">
        <f t="shared" ca="1" si="26"/>
        <v>-6.3716279534607474E-3</v>
      </c>
      <c r="Q229" s="88">
        <f t="shared" si="27"/>
        <v>35533.040000000001</v>
      </c>
    </row>
    <row r="230" spans="1:23">
      <c r="A230" s="33" t="s">
        <v>186</v>
      </c>
      <c r="C230" s="32">
        <v>50552.357000000004</v>
      </c>
      <c r="D230" s="32">
        <v>1E-3</v>
      </c>
      <c r="E230" s="1">
        <f t="shared" si="24"/>
        <v>-18825.052848416937</v>
      </c>
      <c r="F230" s="1">
        <f t="shared" si="25"/>
        <v>-18825</v>
      </c>
      <c r="G230" s="1">
        <f t="shared" si="22"/>
        <v>-6.1684399988735095E-3</v>
      </c>
      <c r="I230" s="1">
        <f t="shared" si="23"/>
        <v>-6.1684399988735095E-3</v>
      </c>
      <c r="O230" s="1">
        <f t="shared" ca="1" si="26"/>
        <v>-6.3714385549696276E-3</v>
      </c>
      <c r="Q230" s="88">
        <f t="shared" si="27"/>
        <v>35533.857000000004</v>
      </c>
    </row>
    <row r="231" spans="1:23">
      <c r="A231" s="33" t="s">
        <v>177</v>
      </c>
      <c r="B231" s="35"/>
      <c r="C231" s="32">
        <v>50552.474399999999</v>
      </c>
      <c r="D231" s="32">
        <v>2.0000000000000001E-4</v>
      </c>
      <c r="E231" s="1">
        <f t="shared" si="24"/>
        <v>-18824.047018069105</v>
      </c>
      <c r="F231" s="1">
        <f t="shared" si="25"/>
        <v>-18824</v>
      </c>
      <c r="G231" s="1">
        <f t="shared" si="22"/>
        <v>-5.4879247982171364E-3</v>
      </c>
      <c r="H231" s="32"/>
      <c r="J231" s="1">
        <f>+G231</f>
        <v>-5.4879247982171364E-3</v>
      </c>
      <c r="O231" s="1">
        <f t="shared" ca="1" si="26"/>
        <v>-6.3714114980423248E-3</v>
      </c>
      <c r="Q231" s="88">
        <f t="shared" si="27"/>
        <v>35533.974399999999</v>
      </c>
    </row>
    <row r="232" spans="1:23">
      <c r="A232" s="33" t="s">
        <v>186</v>
      </c>
      <c r="C232" s="32">
        <v>50553.394</v>
      </c>
      <c r="D232" s="32">
        <v>1E-3</v>
      </c>
      <c r="E232" s="1">
        <f t="shared" si="24"/>
        <v>-18816.168299262412</v>
      </c>
      <c r="F232" s="1">
        <f t="shared" si="25"/>
        <v>-18816</v>
      </c>
      <c r="O232" s="1">
        <f t="shared" ca="1" si="26"/>
        <v>-6.3711950426239014E-3</v>
      </c>
      <c r="Q232" s="88">
        <f t="shared" si="27"/>
        <v>35534.894</v>
      </c>
      <c r="U232" s="18">
        <v>-1.5377499999885913E-2</v>
      </c>
    </row>
    <row r="233" spans="1:23">
      <c r="A233" s="29" t="s">
        <v>188</v>
      </c>
      <c r="B233" s="30" t="s">
        <v>170</v>
      </c>
      <c r="C233" s="31">
        <v>50555.394</v>
      </c>
      <c r="D233" s="32"/>
      <c r="E233" s="33">
        <f t="shared" si="24"/>
        <v>-18799.033199639354</v>
      </c>
      <c r="F233" s="1">
        <f t="shared" si="25"/>
        <v>-18799</v>
      </c>
      <c r="G233" s="1">
        <f t="shared" ref="G233:G264" si="28">+C233-(C$7+F233*C$8)</f>
        <v>-3.875044800224714E-3</v>
      </c>
      <c r="H233" s="1">
        <f>+G233</f>
        <v>-3.875044800224714E-3</v>
      </c>
      <c r="O233" s="1">
        <f t="shared" ca="1" si="26"/>
        <v>-6.3707350748597536E-3</v>
      </c>
      <c r="Q233" s="88">
        <f t="shared" si="27"/>
        <v>35536.894</v>
      </c>
      <c r="W233" s="2"/>
    </row>
    <row r="234" spans="1:23">
      <c r="A234" s="33" t="s">
        <v>186</v>
      </c>
      <c r="C234" s="32">
        <v>50555.508000000002</v>
      </c>
      <c r="D234" s="32">
        <v>1E-3</v>
      </c>
      <c r="E234" s="1">
        <f t="shared" si="24"/>
        <v>-18798.056498960828</v>
      </c>
      <c r="F234" s="1">
        <f t="shared" si="25"/>
        <v>-18798</v>
      </c>
      <c r="G234" s="1">
        <f t="shared" si="28"/>
        <v>-6.5945296009886079E-3</v>
      </c>
      <c r="I234" s="1">
        <f t="shared" ref="I234:I248" si="29">+G234</f>
        <v>-6.5945296009886079E-3</v>
      </c>
      <c r="O234" s="1">
        <f t="shared" ca="1" si="26"/>
        <v>-6.3707080179324508E-3</v>
      </c>
      <c r="Q234" s="88">
        <f t="shared" si="27"/>
        <v>35537.008000000002</v>
      </c>
    </row>
    <row r="235" spans="1:23">
      <c r="A235" s="33" t="s">
        <v>186</v>
      </c>
      <c r="C235" s="32">
        <v>50556.326000000001</v>
      </c>
      <c r="D235" s="32">
        <v>1E-3</v>
      </c>
      <c r="E235" s="1">
        <f t="shared" si="24"/>
        <v>-18791.048243215002</v>
      </c>
      <c r="F235" s="1">
        <f t="shared" si="25"/>
        <v>-18791</v>
      </c>
      <c r="G235" s="1">
        <f t="shared" si="28"/>
        <v>-5.6309232022613287E-3</v>
      </c>
      <c r="I235" s="1">
        <f t="shared" si="29"/>
        <v>-5.6309232022613287E-3</v>
      </c>
      <c r="O235" s="1">
        <f t="shared" ca="1" si="26"/>
        <v>-6.3705186194413311E-3</v>
      </c>
      <c r="Q235" s="88">
        <f t="shared" si="27"/>
        <v>35537.826000000001</v>
      </c>
    </row>
    <row r="236" spans="1:23">
      <c r="A236" s="33" t="s">
        <v>186</v>
      </c>
      <c r="C236" s="32">
        <v>50556.442000000003</v>
      </c>
      <c r="D236" s="32">
        <v>1E-3</v>
      </c>
      <c r="E236" s="1">
        <f t="shared" si="24"/>
        <v>-18790.054407436852</v>
      </c>
      <c r="F236" s="1">
        <f t="shared" si="25"/>
        <v>-18790</v>
      </c>
      <c r="G236" s="1">
        <f t="shared" si="28"/>
        <v>-6.3504079953418113E-3</v>
      </c>
      <c r="I236" s="1">
        <f t="shared" si="29"/>
        <v>-6.3504079953418113E-3</v>
      </c>
      <c r="O236" s="1">
        <f t="shared" ca="1" si="26"/>
        <v>-6.3704915625140282E-3</v>
      </c>
      <c r="Q236" s="88">
        <f t="shared" si="27"/>
        <v>35537.942000000003</v>
      </c>
    </row>
    <row r="237" spans="1:23">
      <c r="A237" s="33" t="s">
        <v>186</v>
      </c>
      <c r="C237" s="32">
        <v>50557.377</v>
      </c>
      <c r="D237" s="32">
        <v>1E-3</v>
      </c>
      <c r="E237" s="1">
        <f t="shared" si="24"/>
        <v>-18782.043748363092</v>
      </c>
      <c r="F237" s="1">
        <f t="shared" si="25"/>
        <v>-18782</v>
      </c>
      <c r="G237" s="1">
        <f t="shared" si="28"/>
        <v>-5.1062864004052244E-3</v>
      </c>
      <c r="I237" s="1">
        <f t="shared" si="29"/>
        <v>-5.1062864004052244E-3</v>
      </c>
      <c r="O237" s="1">
        <f t="shared" ca="1" si="26"/>
        <v>-6.3702751070956057E-3</v>
      </c>
      <c r="Q237" s="88">
        <f t="shared" si="27"/>
        <v>35538.877</v>
      </c>
    </row>
    <row r="238" spans="1:23">
      <c r="A238" s="33" t="s">
        <v>186</v>
      </c>
      <c r="C238" s="32">
        <v>50557.493999999999</v>
      </c>
      <c r="D238" s="32">
        <v>1E-3</v>
      </c>
      <c r="E238" s="1">
        <f t="shared" si="24"/>
        <v>-18781.041345035155</v>
      </c>
      <c r="F238" s="1">
        <f t="shared" si="25"/>
        <v>-18781</v>
      </c>
      <c r="G238" s="1">
        <f t="shared" si="28"/>
        <v>-4.8257712041959167E-3</v>
      </c>
      <c r="I238" s="1">
        <f t="shared" si="29"/>
        <v>-4.8257712041959167E-3</v>
      </c>
      <c r="O238" s="1">
        <f t="shared" ca="1" si="26"/>
        <v>-6.3702480501683029E-3</v>
      </c>
      <c r="Q238" s="88">
        <f t="shared" si="27"/>
        <v>35538.993999999999</v>
      </c>
    </row>
    <row r="239" spans="1:23">
      <c r="A239" s="33" t="s">
        <v>186</v>
      </c>
      <c r="C239" s="32">
        <v>50562.394999999997</v>
      </c>
      <c r="D239" s="32">
        <v>1E-3</v>
      </c>
      <c r="E239" s="1">
        <f t="shared" si="24"/>
        <v>-18739.051783408868</v>
      </c>
      <c r="F239" s="1">
        <f t="shared" si="25"/>
        <v>-18739</v>
      </c>
      <c r="G239" s="1">
        <f t="shared" si="28"/>
        <v>-6.044132802344393E-3</v>
      </c>
      <c r="I239" s="1">
        <f t="shared" si="29"/>
        <v>-6.044132802344393E-3</v>
      </c>
      <c r="O239" s="1">
        <f t="shared" ca="1" si="26"/>
        <v>-6.3691116592215847E-3</v>
      </c>
      <c r="Q239" s="88">
        <f t="shared" si="27"/>
        <v>35543.894999999997</v>
      </c>
    </row>
    <row r="240" spans="1:23">
      <c r="A240" s="33" t="s">
        <v>186</v>
      </c>
      <c r="C240" s="32">
        <v>50570.449000000001</v>
      </c>
      <c r="D240" s="32">
        <v>1E-3</v>
      </c>
      <c r="E240" s="1">
        <f t="shared" si="24"/>
        <v>-18670.048737226782</v>
      </c>
      <c r="F240" s="1">
        <f t="shared" si="25"/>
        <v>-18670</v>
      </c>
      <c r="G240" s="1">
        <f t="shared" si="28"/>
        <v>-5.6885840022005141E-3</v>
      </c>
      <c r="I240" s="1">
        <f t="shared" si="29"/>
        <v>-5.6885840022005141E-3</v>
      </c>
      <c r="O240" s="1">
        <f t="shared" ca="1" si="26"/>
        <v>-6.3672447312376895E-3</v>
      </c>
      <c r="Q240" s="88">
        <f t="shared" si="27"/>
        <v>35551.949000000001</v>
      </c>
    </row>
    <row r="241" spans="1:17">
      <c r="A241" s="33" t="s">
        <v>186</v>
      </c>
      <c r="C241" s="32">
        <v>50570.565000000002</v>
      </c>
      <c r="D241" s="32">
        <v>1E-3</v>
      </c>
      <c r="E241" s="1">
        <f t="shared" si="24"/>
        <v>-18669.054901448631</v>
      </c>
      <c r="F241" s="1">
        <f t="shared" si="25"/>
        <v>-18669</v>
      </c>
      <c r="G241" s="1">
        <f t="shared" si="28"/>
        <v>-6.4080688025569543E-3</v>
      </c>
      <c r="I241" s="1">
        <f t="shared" si="29"/>
        <v>-6.4080688025569543E-3</v>
      </c>
      <c r="O241" s="1">
        <f t="shared" ca="1" si="26"/>
        <v>-6.3672176743103867E-3</v>
      </c>
      <c r="Q241" s="88">
        <f t="shared" si="27"/>
        <v>35552.065000000002</v>
      </c>
    </row>
    <row r="242" spans="1:17">
      <c r="A242" s="33" t="s">
        <v>186</v>
      </c>
      <c r="C242" s="32">
        <v>50571.381999999998</v>
      </c>
      <c r="D242" s="32">
        <v>1E-3</v>
      </c>
      <c r="E242" s="1">
        <f t="shared" si="24"/>
        <v>-18662.05521325265</v>
      </c>
      <c r="F242" s="1">
        <f t="shared" si="25"/>
        <v>-18662</v>
      </c>
      <c r="G242" s="1">
        <f t="shared" si="28"/>
        <v>-6.4444624003954232E-3</v>
      </c>
      <c r="I242" s="1">
        <f t="shared" si="29"/>
        <v>-6.4444624003954232E-3</v>
      </c>
      <c r="O242" s="1">
        <f t="shared" ca="1" si="26"/>
        <v>-6.367028275819267E-3</v>
      </c>
      <c r="Q242" s="88">
        <f t="shared" si="27"/>
        <v>35552.881999999998</v>
      </c>
    </row>
    <row r="243" spans="1:17">
      <c r="A243" s="33" t="s">
        <v>186</v>
      </c>
      <c r="C243" s="32">
        <v>50571.499000000003</v>
      </c>
      <c r="D243" s="32">
        <v>1E-3</v>
      </c>
      <c r="E243" s="1">
        <f t="shared" si="24"/>
        <v>-18661.052809924651</v>
      </c>
      <c r="F243" s="1">
        <f t="shared" si="25"/>
        <v>-18661</v>
      </c>
      <c r="G243" s="1">
        <f t="shared" si="28"/>
        <v>-6.1639471969101578E-3</v>
      </c>
      <c r="I243" s="1">
        <f t="shared" si="29"/>
        <v>-6.1639471969101578E-3</v>
      </c>
      <c r="O243" s="1">
        <f t="shared" ca="1" si="26"/>
        <v>-6.3670012188919642E-3</v>
      </c>
      <c r="Q243" s="88">
        <f t="shared" si="27"/>
        <v>35552.999000000003</v>
      </c>
    </row>
    <row r="244" spans="1:17">
      <c r="A244" s="33" t="s">
        <v>186</v>
      </c>
      <c r="C244" s="32">
        <v>50577.334999999999</v>
      </c>
      <c r="D244" s="32">
        <v>1E-3</v>
      </c>
      <c r="E244" s="1">
        <f t="shared" si="24"/>
        <v>-18611.052589224608</v>
      </c>
      <c r="F244" s="1">
        <f t="shared" si="25"/>
        <v>-18611</v>
      </c>
      <c r="G244" s="1">
        <f t="shared" si="28"/>
        <v>-6.1381872001220472E-3</v>
      </c>
      <c r="I244" s="1">
        <f t="shared" si="29"/>
        <v>-6.1381872001220472E-3</v>
      </c>
      <c r="O244" s="1">
        <f t="shared" ca="1" si="26"/>
        <v>-6.3656483725268234E-3</v>
      </c>
      <c r="Q244" s="88">
        <f t="shared" si="27"/>
        <v>35558.834999999999</v>
      </c>
    </row>
    <row r="245" spans="1:17">
      <c r="A245" s="33" t="s">
        <v>186</v>
      </c>
      <c r="C245" s="32">
        <v>50577.451999999997</v>
      </c>
      <c r="D245" s="32">
        <v>1E-3</v>
      </c>
      <c r="E245" s="1">
        <f t="shared" si="24"/>
        <v>-18610.050185896671</v>
      </c>
      <c r="F245" s="1">
        <f t="shared" si="25"/>
        <v>-18610</v>
      </c>
      <c r="G245" s="1">
        <f t="shared" si="28"/>
        <v>-5.8576720039127395E-3</v>
      </c>
      <c r="I245" s="1">
        <f t="shared" si="29"/>
        <v>-5.8576720039127395E-3</v>
      </c>
      <c r="O245" s="1">
        <f t="shared" ca="1" si="26"/>
        <v>-6.3656213155995206E-3</v>
      </c>
      <c r="Q245" s="88">
        <f t="shared" si="27"/>
        <v>35558.951999999997</v>
      </c>
    </row>
    <row r="246" spans="1:17">
      <c r="A246" s="33" t="s">
        <v>186</v>
      </c>
      <c r="C246" s="32">
        <v>50579.438999999998</v>
      </c>
      <c r="D246" s="32">
        <v>1E-3</v>
      </c>
      <c r="E246" s="1">
        <f t="shared" si="24"/>
        <v>-18593.026464421157</v>
      </c>
      <c r="F246" s="1">
        <f t="shared" si="25"/>
        <v>-18593</v>
      </c>
      <c r="G246" s="1">
        <f t="shared" si="28"/>
        <v>-3.0889136032783426E-3</v>
      </c>
      <c r="I246" s="1">
        <f t="shared" si="29"/>
        <v>-3.0889136032783426E-3</v>
      </c>
      <c r="O246" s="1">
        <f t="shared" ca="1" si="26"/>
        <v>-6.3651613478353727E-3</v>
      </c>
      <c r="Q246" s="88">
        <f t="shared" si="27"/>
        <v>35560.938999999998</v>
      </c>
    </row>
    <row r="247" spans="1:17">
      <c r="A247" s="33" t="s">
        <v>186</v>
      </c>
      <c r="C247" s="32">
        <v>50582.353999999999</v>
      </c>
      <c r="D247" s="32">
        <v>1E-3</v>
      </c>
      <c r="E247" s="1">
        <f t="shared" si="24"/>
        <v>-18568.052056720542</v>
      </c>
      <c r="F247" s="1">
        <f t="shared" si="25"/>
        <v>-18568</v>
      </c>
      <c r="G247" s="1">
        <f t="shared" si="28"/>
        <v>-6.0760335982195102E-3</v>
      </c>
      <c r="I247" s="1">
        <f t="shared" si="29"/>
        <v>-6.0760335982195102E-3</v>
      </c>
      <c r="O247" s="1">
        <f t="shared" ca="1" si="26"/>
        <v>-6.3644849246528015E-3</v>
      </c>
      <c r="Q247" s="88">
        <f t="shared" si="27"/>
        <v>35563.853999999999</v>
      </c>
    </row>
    <row r="248" spans="1:17">
      <c r="A248" s="33" t="s">
        <v>186</v>
      </c>
      <c r="C248" s="32">
        <v>50583.523000000001</v>
      </c>
      <c r="D248" s="32">
        <v>1E-3</v>
      </c>
      <c r="E248" s="1">
        <f t="shared" si="24"/>
        <v>-18558.036590990847</v>
      </c>
      <c r="F248" s="1">
        <f t="shared" si="25"/>
        <v>-18558</v>
      </c>
      <c r="G248" s="1">
        <f t="shared" si="28"/>
        <v>-4.2708816035883501E-3</v>
      </c>
      <c r="I248" s="1">
        <f t="shared" si="29"/>
        <v>-4.2708816035883501E-3</v>
      </c>
      <c r="O248" s="1">
        <f t="shared" ca="1" si="26"/>
        <v>-6.3642143553797733E-3</v>
      </c>
      <c r="Q248" s="88">
        <f t="shared" si="27"/>
        <v>35565.023000000001</v>
      </c>
    </row>
    <row r="249" spans="1:17">
      <c r="A249" s="33" t="s">
        <v>177</v>
      </c>
      <c r="B249" s="35"/>
      <c r="C249" s="32">
        <v>50594.376799999998</v>
      </c>
      <c r="D249" s="32">
        <v>6.9999999999999999E-4</v>
      </c>
      <c r="E249" s="1">
        <f t="shared" si="24"/>
        <v>-18465.046118846501</v>
      </c>
      <c r="F249" s="1">
        <f t="shared" si="25"/>
        <v>-18465</v>
      </c>
      <c r="G249" s="1">
        <f t="shared" si="28"/>
        <v>-5.3829680036869831E-3</v>
      </c>
      <c r="H249" s="32"/>
      <c r="J249" s="1">
        <f>+G249</f>
        <v>-5.3829680036869831E-3</v>
      </c>
      <c r="O249" s="1">
        <f t="shared" ca="1" si="26"/>
        <v>-6.3616980611406106E-3</v>
      </c>
      <c r="Q249" s="88">
        <f t="shared" si="27"/>
        <v>35575.876799999998</v>
      </c>
    </row>
    <row r="250" spans="1:17">
      <c r="A250" s="33" t="s">
        <v>186</v>
      </c>
      <c r="C250" s="32">
        <v>50594.377</v>
      </c>
      <c r="D250" s="32">
        <v>1E-3</v>
      </c>
      <c r="E250" s="1">
        <f t="shared" si="24"/>
        <v>-18465.044405336517</v>
      </c>
      <c r="F250" s="1">
        <f t="shared" si="25"/>
        <v>-18465</v>
      </c>
      <c r="G250" s="1">
        <f t="shared" si="28"/>
        <v>-5.1829680014634505E-3</v>
      </c>
      <c r="I250" s="1">
        <f>+G250</f>
        <v>-5.1829680014634505E-3</v>
      </c>
      <c r="O250" s="1">
        <f t="shared" ca="1" si="26"/>
        <v>-6.3616980611406106E-3</v>
      </c>
      <c r="Q250" s="88">
        <f t="shared" si="27"/>
        <v>35575.877</v>
      </c>
    </row>
    <row r="251" spans="1:17">
      <c r="A251" s="33" t="s">
        <v>186</v>
      </c>
      <c r="C251" s="32">
        <v>50597.411</v>
      </c>
      <c r="D251" s="32">
        <v>1E-3</v>
      </c>
      <c r="E251" s="1">
        <f t="shared" si="24"/>
        <v>-18439.050459208342</v>
      </c>
      <c r="F251" s="1">
        <f t="shared" si="25"/>
        <v>-18439</v>
      </c>
      <c r="G251" s="1">
        <f t="shared" si="28"/>
        <v>-5.8895727997878566E-3</v>
      </c>
      <c r="I251" s="1">
        <f>+G251</f>
        <v>-5.8895727997878566E-3</v>
      </c>
      <c r="O251" s="1">
        <f t="shared" ca="1" si="26"/>
        <v>-6.3609945810307374E-3</v>
      </c>
      <c r="Q251" s="88">
        <f t="shared" si="27"/>
        <v>35578.911</v>
      </c>
    </row>
    <row r="252" spans="1:17">
      <c r="A252" s="33" t="s">
        <v>186</v>
      </c>
      <c r="C252" s="32">
        <v>50599.396000000001</v>
      </c>
      <c r="D252" s="32">
        <v>1E-3</v>
      </c>
      <c r="E252" s="1">
        <f t="shared" si="24"/>
        <v>-18422.043872832452</v>
      </c>
      <c r="F252" s="1">
        <f t="shared" si="25"/>
        <v>-18422</v>
      </c>
      <c r="G252" s="1">
        <f t="shared" si="28"/>
        <v>-5.1208143995609134E-3</v>
      </c>
      <c r="I252" s="1">
        <f>+G252</f>
        <v>-5.1208143995609134E-3</v>
      </c>
      <c r="O252" s="1">
        <f t="shared" ca="1" si="26"/>
        <v>-6.3605346132665896E-3</v>
      </c>
      <c r="Q252" s="88">
        <f t="shared" si="27"/>
        <v>35580.896000000001</v>
      </c>
    </row>
    <row r="253" spans="1:17">
      <c r="A253" s="33" t="s">
        <v>177</v>
      </c>
      <c r="B253" s="35"/>
      <c r="C253" s="32">
        <v>50604.414700000001</v>
      </c>
      <c r="D253" s="32">
        <v>1E-3</v>
      </c>
      <c r="E253" s="1">
        <f t="shared" si="24"/>
        <v>-18379.045910593326</v>
      </c>
      <c r="F253" s="1">
        <f t="shared" si="25"/>
        <v>-18379</v>
      </c>
      <c r="G253" s="1">
        <f t="shared" si="28"/>
        <v>-5.3586607973556966E-3</v>
      </c>
      <c r="H253" s="32"/>
      <c r="J253" s="1">
        <f>+G253</f>
        <v>-5.3586607973556966E-3</v>
      </c>
      <c r="O253" s="1">
        <f t="shared" ca="1" si="26"/>
        <v>-6.3593711653925685E-3</v>
      </c>
      <c r="Q253" s="88">
        <f t="shared" si="27"/>
        <v>35585.914700000001</v>
      </c>
    </row>
    <row r="254" spans="1:17">
      <c r="A254" s="33" t="s">
        <v>186</v>
      </c>
      <c r="C254" s="32">
        <v>50604.415000000001</v>
      </c>
      <c r="D254" s="32">
        <v>1E-3</v>
      </c>
      <c r="E254" s="1">
        <f t="shared" si="24"/>
        <v>-18379.043340328386</v>
      </c>
      <c r="F254" s="1">
        <f t="shared" si="25"/>
        <v>-18379</v>
      </c>
      <c r="G254" s="1">
        <f t="shared" si="28"/>
        <v>-5.0586607976583764E-3</v>
      </c>
      <c r="I254" s="1">
        <f t="shared" ref="I254:I285" si="30">+G254</f>
        <v>-5.0586607976583764E-3</v>
      </c>
      <c r="O254" s="1">
        <f t="shared" ca="1" si="26"/>
        <v>-6.3593711653925685E-3</v>
      </c>
      <c r="Q254" s="88">
        <f t="shared" si="27"/>
        <v>35585.915000000001</v>
      </c>
    </row>
    <row r="255" spans="1:17">
      <c r="A255" s="33" t="s">
        <v>186</v>
      </c>
      <c r="C255" s="32">
        <v>50605.347000000002</v>
      </c>
      <c r="D255" s="32">
        <v>1E-3</v>
      </c>
      <c r="E255" s="1">
        <f t="shared" si="24"/>
        <v>-18371.058383904037</v>
      </c>
      <c r="F255" s="1">
        <f t="shared" si="25"/>
        <v>-18371</v>
      </c>
      <c r="G255" s="1">
        <f t="shared" si="28"/>
        <v>-6.8145391996949911E-3</v>
      </c>
      <c r="I255" s="1">
        <f t="shared" si="30"/>
        <v>-6.8145391996949911E-3</v>
      </c>
      <c r="O255" s="1">
        <f t="shared" ca="1" si="26"/>
        <v>-6.359154709974146E-3</v>
      </c>
      <c r="Q255" s="88">
        <f t="shared" si="27"/>
        <v>35586.847000000002</v>
      </c>
    </row>
    <row r="256" spans="1:17">
      <c r="A256" s="33" t="s">
        <v>186</v>
      </c>
      <c r="C256" s="32">
        <v>50605.464999999997</v>
      </c>
      <c r="D256" s="32">
        <v>1E-3</v>
      </c>
      <c r="E256" s="1">
        <f t="shared" si="24"/>
        <v>-18370.047413026317</v>
      </c>
      <c r="F256" s="1">
        <f t="shared" si="25"/>
        <v>-18370</v>
      </c>
      <c r="G256" s="1">
        <f t="shared" si="28"/>
        <v>-5.5340240069199353E-3</v>
      </c>
      <c r="I256" s="1">
        <f t="shared" si="30"/>
        <v>-5.5340240069199353E-3</v>
      </c>
      <c r="O256" s="1">
        <f t="shared" ca="1" si="26"/>
        <v>-6.3591276530468432E-3</v>
      </c>
      <c r="Q256" s="88">
        <f t="shared" si="27"/>
        <v>35586.964999999997</v>
      </c>
    </row>
    <row r="257" spans="1:17">
      <c r="A257" s="33" t="s">
        <v>186</v>
      </c>
      <c r="C257" s="32">
        <v>50606.398000000001</v>
      </c>
      <c r="D257" s="32">
        <v>1E-3</v>
      </c>
      <c r="E257" s="1">
        <f t="shared" si="24"/>
        <v>-18362.053889052124</v>
      </c>
      <c r="F257" s="1">
        <f t="shared" si="25"/>
        <v>-18362</v>
      </c>
      <c r="G257" s="1">
        <f t="shared" si="28"/>
        <v>-6.2899023978388868E-3</v>
      </c>
      <c r="I257" s="1">
        <f t="shared" si="30"/>
        <v>-6.2899023978388868E-3</v>
      </c>
      <c r="O257" s="1">
        <f t="shared" ca="1" si="26"/>
        <v>-6.3589111976284207E-3</v>
      </c>
      <c r="Q257" s="88">
        <f t="shared" si="27"/>
        <v>35587.898000000001</v>
      </c>
    </row>
    <row r="258" spans="1:17">
      <c r="A258" s="33" t="s">
        <v>186</v>
      </c>
      <c r="C258" s="32">
        <v>50638.381000000001</v>
      </c>
      <c r="D258" s="32">
        <v>1E-3</v>
      </c>
      <c r="E258" s="1">
        <f t="shared" si="24"/>
        <v>-18088.03794342999</v>
      </c>
      <c r="F258" s="1">
        <f t="shared" si="25"/>
        <v>-18088</v>
      </c>
      <c r="G258" s="1">
        <f t="shared" si="28"/>
        <v>-4.4287376003921963E-3</v>
      </c>
      <c r="I258" s="1">
        <f t="shared" si="30"/>
        <v>-4.4287376003921963E-3</v>
      </c>
      <c r="O258" s="1">
        <f t="shared" ca="1" si="26"/>
        <v>-6.3514975995474466E-3</v>
      </c>
      <c r="Q258" s="88">
        <f t="shared" si="27"/>
        <v>35619.881000000001</v>
      </c>
    </row>
    <row r="259" spans="1:17">
      <c r="A259" s="33" t="s">
        <v>189</v>
      </c>
      <c r="C259" s="32">
        <v>50790.697999999997</v>
      </c>
      <c r="D259" s="32">
        <v>1E-3</v>
      </c>
      <c r="E259" s="1">
        <f t="shared" si="24"/>
        <v>-16783.05445878737</v>
      </c>
      <c r="F259" s="1">
        <f t="shared" si="25"/>
        <v>-16783</v>
      </c>
      <c r="G259" s="1">
        <f t="shared" si="28"/>
        <v>-6.356401601806283E-3</v>
      </c>
      <c r="I259" s="1">
        <f t="shared" si="30"/>
        <v>-6.356401601806283E-3</v>
      </c>
      <c r="O259" s="1">
        <f t="shared" ca="1" si="26"/>
        <v>-6.3161883094172639E-3</v>
      </c>
      <c r="Q259" s="88">
        <f t="shared" si="27"/>
        <v>35772.197999999997</v>
      </c>
    </row>
    <row r="260" spans="1:17">
      <c r="A260" s="33" t="s">
        <v>189</v>
      </c>
      <c r="C260" s="32">
        <v>50792.682000000001</v>
      </c>
      <c r="D260" s="32">
        <v>1E-3</v>
      </c>
      <c r="E260" s="1">
        <f t="shared" si="24"/>
        <v>-16766.056439961259</v>
      </c>
      <c r="F260" s="1">
        <f t="shared" si="25"/>
        <v>-16766</v>
      </c>
      <c r="G260" s="1">
        <f t="shared" si="28"/>
        <v>-6.5876431981450878E-3</v>
      </c>
      <c r="I260" s="1">
        <f t="shared" si="30"/>
        <v>-6.5876431981450878E-3</v>
      </c>
      <c r="O260" s="1">
        <f t="shared" ca="1" si="26"/>
        <v>-6.315728341653116E-3</v>
      </c>
      <c r="Q260" s="88">
        <f t="shared" si="27"/>
        <v>35774.182000000001</v>
      </c>
    </row>
    <row r="261" spans="1:17">
      <c r="A261" s="33" t="s">
        <v>189</v>
      </c>
      <c r="C261" s="32">
        <v>50796.652000000002</v>
      </c>
      <c r="D261" s="32">
        <v>1E-3</v>
      </c>
      <c r="E261" s="1">
        <f t="shared" si="24"/>
        <v>-16732.043267209479</v>
      </c>
      <c r="F261" s="1">
        <f t="shared" si="25"/>
        <v>-16732</v>
      </c>
      <c r="G261" s="1">
        <f t="shared" si="28"/>
        <v>-5.0501263976912014E-3</v>
      </c>
      <c r="I261" s="1">
        <f t="shared" si="30"/>
        <v>-5.0501263976912014E-3</v>
      </c>
      <c r="O261" s="1">
        <f t="shared" ca="1" si="26"/>
        <v>-6.3148084061248194E-3</v>
      </c>
      <c r="Q261" s="88">
        <f t="shared" si="27"/>
        <v>35778.152000000002</v>
      </c>
    </row>
    <row r="262" spans="1:17">
      <c r="A262" s="33" t="s">
        <v>190</v>
      </c>
      <c r="C262" s="32">
        <v>50818.71</v>
      </c>
      <c r="D262" s="32">
        <v>1E-3</v>
      </c>
      <c r="E262" s="1">
        <f t="shared" si="24"/>
        <v>-16543.0602534668</v>
      </c>
      <c r="F262" s="1">
        <f t="shared" si="25"/>
        <v>-16543</v>
      </c>
      <c r="G262" s="1">
        <f t="shared" si="28"/>
        <v>-7.0327536013792269E-3</v>
      </c>
      <c r="I262" s="1">
        <f t="shared" si="30"/>
        <v>-7.0327536013792269E-3</v>
      </c>
      <c r="O262" s="1">
        <f t="shared" ca="1" si="26"/>
        <v>-6.3096946468645864E-3</v>
      </c>
      <c r="Q262" s="88">
        <f t="shared" si="27"/>
        <v>35800.21</v>
      </c>
    </row>
    <row r="263" spans="1:17">
      <c r="A263" s="33" t="s">
        <v>190</v>
      </c>
      <c r="C263" s="32">
        <v>50821.747000000003</v>
      </c>
      <c r="D263" s="32">
        <v>1E-3</v>
      </c>
      <c r="E263" s="1">
        <f t="shared" si="24"/>
        <v>-16517.040604689151</v>
      </c>
      <c r="F263" s="1">
        <f t="shared" si="25"/>
        <v>-16517</v>
      </c>
      <c r="G263" s="1">
        <f t="shared" si="28"/>
        <v>-4.7393583954544738E-3</v>
      </c>
      <c r="I263" s="1">
        <f t="shared" si="30"/>
        <v>-4.7393583954544738E-3</v>
      </c>
      <c r="O263" s="1">
        <f t="shared" ca="1" si="26"/>
        <v>-6.3089911667547124E-3</v>
      </c>
      <c r="Q263" s="88">
        <f t="shared" si="27"/>
        <v>35803.247000000003</v>
      </c>
    </row>
    <row r="264" spans="1:17">
      <c r="A264" s="33" t="s">
        <v>190</v>
      </c>
      <c r="C264" s="32">
        <v>50822.563000000002</v>
      </c>
      <c r="D264" s="32">
        <v>1E-3</v>
      </c>
      <c r="E264" s="1">
        <f t="shared" si="24"/>
        <v>-16510.049484042953</v>
      </c>
      <c r="F264" s="1">
        <f t="shared" si="25"/>
        <v>-16510</v>
      </c>
      <c r="G264" s="1">
        <f t="shared" si="28"/>
        <v>-5.7757519971346483E-3</v>
      </c>
      <c r="I264" s="1">
        <f t="shared" si="30"/>
        <v>-5.7757519971346483E-3</v>
      </c>
      <c r="O264" s="1">
        <f t="shared" ca="1" si="26"/>
        <v>-6.3088017682635927E-3</v>
      </c>
      <c r="Q264" s="88">
        <f t="shared" si="27"/>
        <v>35804.063000000002</v>
      </c>
    </row>
    <row r="265" spans="1:17">
      <c r="A265" s="33" t="s">
        <v>190</v>
      </c>
      <c r="C265" s="32">
        <v>50822.680999999997</v>
      </c>
      <c r="D265" s="32">
        <v>1E-3</v>
      </c>
      <c r="E265" s="1">
        <f t="shared" si="24"/>
        <v>-16509.038513165237</v>
      </c>
      <c r="F265" s="1">
        <f t="shared" si="25"/>
        <v>-16509</v>
      </c>
      <c r="G265" s="1">
        <f t="shared" ref="G265:G296" si="31">+C265-(C$7+F265*C$8)</f>
        <v>-4.4952368043595925E-3</v>
      </c>
      <c r="I265" s="1">
        <f t="shared" si="30"/>
        <v>-4.4952368043595925E-3</v>
      </c>
      <c r="O265" s="1">
        <f t="shared" ca="1" si="26"/>
        <v>-6.3087747113362899E-3</v>
      </c>
      <c r="Q265" s="88">
        <f t="shared" si="27"/>
        <v>35804.180999999997</v>
      </c>
    </row>
    <row r="266" spans="1:17">
      <c r="A266" s="33" t="s">
        <v>190</v>
      </c>
      <c r="C266" s="32">
        <v>50823.614999999998</v>
      </c>
      <c r="D266" s="32">
        <v>1E-3</v>
      </c>
      <c r="E266" s="1">
        <f t="shared" si="24"/>
        <v>-16501.03642164126</v>
      </c>
      <c r="F266" s="1">
        <f t="shared" si="25"/>
        <v>-16501</v>
      </c>
      <c r="G266" s="1">
        <f t="shared" si="31"/>
        <v>-4.2511152059887536E-3</v>
      </c>
      <c r="I266" s="1">
        <f t="shared" si="30"/>
        <v>-4.2511152059887536E-3</v>
      </c>
      <c r="O266" s="1">
        <f t="shared" ca="1" si="26"/>
        <v>-6.3085582559178673E-3</v>
      </c>
      <c r="Q266" s="88">
        <f t="shared" si="27"/>
        <v>35805.114999999998</v>
      </c>
    </row>
    <row r="267" spans="1:17">
      <c r="A267" s="33" t="s">
        <v>190</v>
      </c>
      <c r="C267" s="32">
        <v>50824.665999999997</v>
      </c>
      <c r="D267" s="32">
        <v>1E-3</v>
      </c>
      <c r="E267" s="1">
        <f t="shared" si="24"/>
        <v>-16492.031926789346</v>
      </c>
      <c r="F267" s="1">
        <f t="shared" si="25"/>
        <v>-16492</v>
      </c>
      <c r="G267" s="1">
        <f t="shared" si="31"/>
        <v>-3.7264784041326493E-3</v>
      </c>
      <c r="I267" s="1">
        <f t="shared" si="30"/>
        <v>-3.7264784041326493E-3</v>
      </c>
      <c r="O267" s="1">
        <f t="shared" ca="1" si="26"/>
        <v>-6.308314743572142E-3</v>
      </c>
      <c r="Q267" s="88">
        <f t="shared" si="27"/>
        <v>35806.165999999997</v>
      </c>
    </row>
    <row r="268" spans="1:17">
      <c r="A268" s="33" t="s">
        <v>190</v>
      </c>
      <c r="C268" s="32">
        <v>50825.599000000002</v>
      </c>
      <c r="D268" s="32">
        <v>1E-3</v>
      </c>
      <c r="E268" s="1">
        <f t="shared" si="24"/>
        <v>-16484.038402815149</v>
      </c>
      <c r="F268" s="1">
        <f t="shared" si="25"/>
        <v>-16484</v>
      </c>
      <c r="G268" s="1">
        <f t="shared" si="31"/>
        <v>-4.4823568023275584E-3</v>
      </c>
      <c r="I268" s="1">
        <f t="shared" si="30"/>
        <v>-4.4823568023275584E-3</v>
      </c>
      <c r="O268" s="1">
        <f t="shared" ca="1" si="26"/>
        <v>-6.3080982881537195E-3</v>
      </c>
      <c r="Q268" s="88">
        <f t="shared" si="27"/>
        <v>35807.099000000002</v>
      </c>
    </row>
    <row r="269" spans="1:17">
      <c r="A269" s="33" t="s">
        <v>190</v>
      </c>
      <c r="C269" s="32">
        <v>50825.714999999997</v>
      </c>
      <c r="D269" s="32">
        <v>1E-3</v>
      </c>
      <c r="E269" s="1">
        <f t="shared" si="24"/>
        <v>-16483.044567037061</v>
      </c>
      <c r="F269" s="1">
        <f t="shared" si="25"/>
        <v>-16483</v>
      </c>
      <c r="G269" s="1">
        <f t="shared" si="31"/>
        <v>-5.2018416026839986E-3</v>
      </c>
      <c r="I269" s="1">
        <f t="shared" si="30"/>
        <v>-5.2018416026839986E-3</v>
      </c>
      <c r="O269" s="1">
        <f t="shared" ca="1" si="26"/>
        <v>-6.3080712312264167E-3</v>
      </c>
      <c r="Q269" s="88">
        <f t="shared" si="27"/>
        <v>35807.214999999997</v>
      </c>
    </row>
    <row r="270" spans="1:17">
      <c r="A270" s="33" t="s">
        <v>190</v>
      </c>
      <c r="C270" s="32">
        <v>50826.648999999998</v>
      </c>
      <c r="D270" s="32">
        <v>1E-3</v>
      </c>
      <c r="E270" s="1">
        <f t="shared" si="24"/>
        <v>-16475.042475513081</v>
      </c>
      <c r="F270" s="1">
        <f t="shared" si="25"/>
        <v>-16475</v>
      </c>
      <c r="G270" s="1">
        <f t="shared" si="31"/>
        <v>-4.9577200043131597E-3</v>
      </c>
      <c r="I270" s="1">
        <f t="shared" si="30"/>
        <v>-4.9577200043131597E-3</v>
      </c>
      <c r="O270" s="1">
        <f t="shared" ca="1" si="26"/>
        <v>-6.3078547758079941E-3</v>
      </c>
      <c r="Q270" s="88">
        <f t="shared" si="27"/>
        <v>35808.148999999998</v>
      </c>
    </row>
    <row r="271" spans="1:17">
      <c r="A271" s="33" t="s">
        <v>190</v>
      </c>
      <c r="C271" s="32">
        <v>50827.582000000002</v>
      </c>
      <c r="D271" s="32">
        <v>1E-3</v>
      </c>
      <c r="E271" s="1">
        <f t="shared" si="24"/>
        <v>-16467.048951538887</v>
      </c>
      <c r="F271" s="1">
        <f t="shared" si="25"/>
        <v>-16467</v>
      </c>
      <c r="G271" s="1">
        <f t="shared" si="31"/>
        <v>-5.7135984025080688E-3</v>
      </c>
      <c r="I271" s="1">
        <f t="shared" si="30"/>
        <v>-5.7135984025080688E-3</v>
      </c>
      <c r="O271" s="1">
        <f t="shared" ca="1" si="26"/>
        <v>-6.3076383203895716E-3</v>
      </c>
      <c r="Q271" s="88">
        <f t="shared" si="27"/>
        <v>35809.082000000002</v>
      </c>
    </row>
    <row r="272" spans="1:17">
      <c r="A272" s="33" t="s">
        <v>190</v>
      </c>
      <c r="C272" s="32">
        <v>50827.699000000001</v>
      </c>
      <c r="D272" s="32">
        <v>1E-3</v>
      </c>
      <c r="E272" s="1">
        <f t="shared" si="24"/>
        <v>-16466.04654821095</v>
      </c>
      <c r="F272" s="1">
        <f t="shared" si="25"/>
        <v>-16466</v>
      </c>
      <c r="G272" s="1">
        <f t="shared" si="31"/>
        <v>-5.4330831990228035E-3</v>
      </c>
      <c r="I272" s="1">
        <f t="shared" si="30"/>
        <v>-5.4330831990228035E-3</v>
      </c>
      <c r="O272" s="1">
        <f t="shared" ca="1" si="26"/>
        <v>-6.3076112634622688E-3</v>
      </c>
      <c r="Q272" s="88">
        <f t="shared" si="27"/>
        <v>35809.199000000001</v>
      </c>
    </row>
    <row r="273" spans="1:17">
      <c r="A273" s="33" t="s">
        <v>190</v>
      </c>
      <c r="C273" s="32">
        <v>50828.748</v>
      </c>
      <c r="D273" s="32">
        <v>1E-3</v>
      </c>
      <c r="E273" s="1">
        <f t="shared" si="24"/>
        <v>-16457.059188458665</v>
      </c>
      <c r="F273" s="1">
        <f t="shared" si="25"/>
        <v>-16457</v>
      </c>
      <c r="G273" s="1">
        <f t="shared" si="31"/>
        <v>-6.9084464048501104E-3</v>
      </c>
      <c r="I273" s="1">
        <f t="shared" si="30"/>
        <v>-6.9084464048501104E-3</v>
      </c>
      <c r="O273" s="1">
        <f t="shared" ca="1" si="26"/>
        <v>-6.3073677511165435E-3</v>
      </c>
      <c r="Q273" s="88">
        <f t="shared" si="27"/>
        <v>35810.248</v>
      </c>
    </row>
    <row r="274" spans="1:17">
      <c r="A274" s="33" t="s">
        <v>190</v>
      </c>
      <c r="C274" s="32">
        <v>50831.55</v>
      </c>
      <c r="D274" s="32">
        <v>1E-3</v>
      </c>
      <c r="E274" s="1">
        <f t="shared" si="24"/>
        <v>-16433.052913886735</v>
      </c>
      <c r="F274" s="1">
        <f t="shared" si="25"/>
        <v>-16433</v>
      </c>
      <c r="G274" s="1">
        <f t="shared" si="31"/>
        <v>-6.1760815951856785E-3</v>
      </c>
      <c r="I274" s="1">
        <f t="shared" si="30"/>
        <v>-6.1760815951856785E-3</v>
      </c>
      <c r="O274" s="1">
        <f t="shared" ca="1" si="26"/>
        <v>-6.3067183848612759E-3</v>
      </c>
      <c r="Q274" s="88">
        <f t="shared" si="27"/>
        <v>35813.050000000003</v>
      </c>
    </row>
    <row r="275" spans="1:17">
      <c r="A275" s="33" t="s">
        <v>190</v>
      </c>
      <c r="C275" s="32">
        <v>50831.665999999997</v>
      </c>
      <c r="D275" s="32">
        <v>1E-3</v>
      </c>
      <c r="E275" s="1">
        <f t="shared" si="24"/>
        <v>-16432.059078108643</v>
      </c>
      <c r="F275" s="1">
        <f t="shared" si="25"/>
        <v>-16432</v>
      </c>
      <c r="G275" s="1">
        <f t="shared" si="31"/>
        <v>-6.8955664028180763E-3</v>
      </c>
      <c r="I275" s="1">
        <f t="shared" si="30"/>
        <v>-6.8955664028180763E-3</v>
      </c>
      <c r="O275" s="1">
        <f t="shared" ca="1" si="26"/>
        <v>-6.3066913279339731E-3</v>
      </c>
      <c r="Q275" s="88">
        <f t="shared" si="27"/>
        <v>35813.165999999997</v>
      </c>
    </row>
    <row r="276" spans="1:17">
      <c r="A276" s="33" t="s">
        <v>190</v>
      </c>
      <c r="C276" s="32">
        <v>50846.607000000004</v>
      </c>
      <c r="D276" s="32">
        <v>1E-3</v>
      </c>
      <c r="E276" s="1">
        <f t="shared" si="24"/>
        <v>-16304.051316374536</v>
      </c>
      <c r="F276" s="1">
        <f t="shared" si="25"/>
        <v>-16304</v>
      </c>
      <c r="G276" s="1">
        <f t="shared" si="31"/>
        <v>-5.9896207967540249E-3</v>
      </c>
      <c r="I276" s="1">
        <f t="shared" si="30"/>
        <v>-5.9896207967540249E-3</v>
      </c>
      <c r="O276" s="1">
        <f t="shared" ca="1" si="26"/>
        <v>-6.3032280412392118E-3</v>
      </c>
      <c r="Q276" s="88">
        <f t="shared" si="27"/>
        <v>35828.107000000004</v>
      </c>
    </row>
    <row r="277" spans="1:17">
      <c r="A277" s="33" t="s">
        <v>190</v>
      </c>
      <c r="C277" s="32">
        <v>50848.474999999999</v>
      </c>
      <c r="D277" s="32">
        <v>1E-3</v>
      </c>
      <c r="E277" s="1">
        <f t="shared" ref="E277:E340" si="32">+(C277-C$7)/C$8</f>
        <v>-16288.047133326643</v>
      </c>
      <c r="F277" s="1">
        <f t="shared" ref="F277:F340" si="33">ROUND(2*E277,0)/2</f>
        <v>-16288</v>
      </c>
      <c r="G277" s="1">
        <f t="shared" si="31"/>
        <v>-5.5013776000123471E-3</v>
      </c>
      <c r="I277" s="1">
        <f t="shared" si="30"/>
        <v>-5.5013776000123471E-3</v>
      </c>
      <c r="O277" s="1">
        <f t="shared" ref="O277:O340" ca="1" si="34">+C$11+C$12*F277</f>
        <v>-6.3027951304023668E-3</v>
      </c>
      <c r="Q277" s="88">
        <f t="shared" ref="Q277:Q340" si="35">+C277-15018.5</f>
        <v>35829.974999999999</v>
      </c>
    </row>
    <row r="278" spans="1:17">
      <c r="A278" s="33" t="s">
        <v>190</v>
      </c>
      <c r="C278" s="32">
        <v>50848.593000000001</v>
      </c>
      <c r="D278" s="32">
        <v>1E-3</v>
      </c>
      <c r="E278" s="1">
        <f t="shared" si="32"/>
        <v>-16287.036162448863</v>
      </c>
      <c r="F278" s="1">
        <f t="shared" si="33"/>
        <v>-16287</v>
      </c>
      <c r="G278" s="1">
        <f t="shared" si="31"/>
        <v>-4.2208623999613337E-3</v>
      </c>
      <c r="I278" s="1">
        <f t="shared" si="30"/>
        <v>-4.2208623999613337E-3</v>
      </c>
      <c r="O278" s="1">
        <f t="shared" ca="1" si="34"/>
        <v>-6.302768073475064E-3</v>
      </c>
      <c r="Q278" s="88">
        <f t="shared" si="35"/>
        <v>35830.093000000001</v>
      </c>
    </row>
    <row r="279" spans="1:17">
      <c r="A279" s="33" t="s">
        <v>190</v>
      </c>
      <c r="C279" s="32">
        <v>50848.707999999999</v>
      </c>
      <c r="D279" s="32">
        <v>1E-3</v>
      </c>
      <c r="E279" s="1">
        <f t="shared" si="32"/>
        <v>-16286.050894220554</v>
      </c>
      <c r="F279" s="1">
        <f t="shared" si="33"/>
        <v>-16286</v>
      </c>
      <c r="G279" s="1">
        <f t="shared" si="31"/>
        <v>-5.9403472041594796E-3</v>
      </c>
      <c r="I279" s="1">
        <f t="shared" si="30"/>
        <v>-5.9403472041594796E-3</v>
      </c>
      <c r="O279" s="1">
        <f t="shared" ca="1" si="34"/>
        <v>-6.3027410165477612E-3</v>
      </c>
      <c r="Q279" s="88">
        <f t="shared" si="35"/>
        <v>35830.207999999999</v>
      </c>
    </row>
    <row r="280" spans="1:17">
      <c r="A280" s="33" t="s">
        <v>190</v>
      </c>
      <c r="C280" s="32">
        <v>50850.574999999997</v>
      </c>
      <c r="D280" s="32">
        <v>1E-3</v>
      </c>
      <c r="E280" s="1">
        <f t="shared" si="32"/>
        <v>-16270.055278722444</v>
      </c>
      <c r="F280" s="1">
        <f t="shared" si="33"/>
        <v>-16270</v>
      </c>
      <c r="G280" s="1">
        <f t="shared" si="31"/>
        <v>-6.4521040039835498E-3</v>
      </c>
      <c r="I280" s="1">
        <f t="shared" si="30"/>
        <v>-6.4521040039835498E-3</v>
      </c>
      <c r="O280" s="1">
        <f t="shared" ca="1" si="34"/>
        <v>-6.3023081057109152E-3</v>
      </c>
      <c r="Q280" s="88">
        <f t="shared" si="35"/>
        <v>35832.074999999997</v>
      </c>
    </row>
    <row r="281" spans="1:17">
      <c r="A281" s="33" t="s">
        <v>190</v>
      </c>
      <c r="C281" s="32">
        <v>50851.627</v>
      </c>
      <c r="D281" s="32">
        <v>1E-3</v>
      </c>
      <c r="E281" s="1">
        <f t="shared" si="32"/>
        <v>-16261.042216320688</v>
      </c>
      <c r="F281" s="1">
        <f t="shared" si="33"/>
        <v>-16261</v>
      </c>
      <c r="G281" s="1">
        <f t="shared" si="31"/>
        <v>-4.9274671982857399E-3</v>
      </c>
      <c r="I281" s="1">
        <f t="shared" si="30"/>
        <v>-4.9274671982857399E-3</v>
      </c>
      <c r="O281" s="1">
        <f t="shared" ca="1" si="34"/>
        <v>-6.3020645933651899E-3</v>
      </c>
      <c r="Q281" s="88">
        <f t="shared" si="35"/>
        <v>35833.127</v>
      </c>
    </row>
    <row r="282" spans="1:17">
      <c r="A282" s="33" t="s">
        <v>190</v>
      </c>
      <c r="C282" s="32">
        <v>50851.743000000002</v>
      </c>
      <c r="D282" s="32">
        <v>1E-3</v>
      </c>
      <c r="E282" s="1">
        <f t="shared" si="32"/>
        <v>-16260.048380542536</v>
      </c>
      <c r="F282" s="1">
        <f t="shared" si="33"/>
        <v>-16260</v>
      </c>
      <c r="G282" s="1">
        <f t="shared" si="31"/>
        <v>-5.6469519986421801E-3</v>
      </c>
      <c r="I282" s="1">
        <f t="shared" si="30"/>
        <v>-5.6469519986421801E-3</v>
      </c>
      <c r="O282" s="1">
        <f t="shared" ca="1" si="34"/>
        <v>-6.3020375364378871E-3</v>
      </c>
      <c r="Q282" s="88">
        <f t="shared" si="35"/>
        <v>35833.243000000002</v>
      </c>
    </row>
    <row r="283" spans="1:17">
      <c r="A283" s="33" t="s">
        <v>190</v>
      </c>
      <c r="C283" s="32">
        <v>50853.61</v>
      </c>
      <c r="D283" s="32">
        <v>1E-3</v>
      </c>
      <c r="E283" s="1">
        <f t="shared" si="32"/>
        <v>-16244.052765044424</v>
      </c>
      <c r="F283" s="1">
        <f t="shared" si="33"/>
        <v>-16244</v>
      </c>
      <c r="G283" s="1">
        <f t="shared" si="31"/>
        <v>-6.1587087984662503E-3</v>
      </c>
      <c r="I283" s="1">
        <f t="shared" si="30"/>
        <v>-6.1587087984662503E-3</v>
      </c>
      <c r="O283" s="1">
        <f t="shared" ca="1" si="34"/>
        <v>-6.301604625601042E-3</v>
      </c>
      <c r="Q283" s="88">
        <f t="shared" si="35"/>
        <v>35835.11</v>
      </c>
    </row>
    <row r="284" spans="1:17">
      <c r="A284" s="33" t="s">
        <v>190</v>
      </c>
      <c r="C284" s="32">
        <v>50854.542999999998</v>
      </c>
      <c r="D284" s="32">
        <v>1E-3</v>
      </c>
      <c r="E284" s="1">
        <f t="shared" si="32"/>
        <v>-16236.05924107029</v>
      </c>
      <c r="F284" s="1">
        <f t="shared" si="33"/>
        <v>-16236</v>
      </c>
      <c r="G284" s="1">
        <f t="shared" si="31"/>
        <v>-6.914587203937117E-3</v>
      </c>
      <c r="I284" s="1">
        <f t="shared" si="30"/>
        <v>-6.914587203937117E-3</v>
      </c>
      <c r="O284" s="1">
        <f t="shared" ca="1" si="34"/>
        <v>-6.3013881701826195E-3</v>
      </c>
      <c r="Q284" s="88">
        <f t="shared" si="35"/>
        <v>35836.042999999998</v>
      </c>
    </row>
    <row r="285" spans="1:17">
      <c r="A285" s="33" t="s">
        <v>190</v>
      </c>
      <c r="C285" s="32">
        <v>50855.595999999998</v>
      </c>
      <c r="D285" s="32">
        <v>1E-3</v>
      </c>
      <c r="E285" s="1">
        <f t="shared" si="32"/>
        <v>-16227.037611118752</v>
      </c>
      <c r="F285" s="1">
        <f t="shared" si="33"/>
        <v>-16227</v>
      </c>
      <c r="G285" s="1">
        <f t="shared" si="31"/>
        <v>-4.3899504016735591E-3</v>
      </c>
      <c r="I285" s="1">
        <f t="shared" si="30"/>
        <v>-4.3899504016735591E-3</v>
      </c>
      <c r="O285" s="1">
        <f t="shared" ca="1" si="34"/>
        <v>-6.3011446578368942E-3</v>
      </c>
      <c r="Q285" s="88">
        <f t="shared" si="35"/>
        <v>35837.095999999998</v>
      </c>
    </row>
    <row r="286" spans="1:17">
      <c r="A286" s="33" t="s">
        <v>190</v>
      </c>
      <c r="C286" s="32">
        <v>50855.712</v>
      </c>
      <c r="D286" s="32">
        <v>1E-3</v>
      </c>
      <c r="E286" s="1">
        <f t="shared" si="32"/>
        <v>-16226.043775340599</v>
      </c>
      <c r="F286" s="1">
        <f t="shared" si="33"/>
        <v>-16226</v>
      </c>
      <c r="G286" s="1">
        <f t="shared" si="31"/>
        <v>-5.1094352020299993E-3</v>
      </c>
      <c r="I286" s="1">
        <f t="shared" ref="I286:I317" si="36">+G286</f>
        <v>-5.1094352020299993E-3</v>
      </c>
      <c r="O286" s="1">
        <f t="shared" ca="1" si="34"/>
        <v>-6.3011176009095914E-3</v>
      </c>
      <c r="Q286" s="88">
        <f t="shared" si="35"/>
        <v>35837.212</v>
      </c>
    </row>
    <row r="287" spans="1:17">
      <c r="A287" s="33" t="s">
        <v>190</v>
      </c>
      <c r="C287" s="32">
        <v>50856.527000000002</v>
      </c>
      <c r="D287" s="32">
        <v>1E-3</v>
      </c>
      <c r="E287" s="1">
        <f t="shared" si="32"/>
        <v>-16219.061222244183</v>
      </c>
      <c r="F287" s="1">
        <f t="shared" si="33"/>
        <v>-16219</v>
      </c>
      <c r="G287" s="1">
        <f t="shared" si="31"/>
        <v>-7.1458288002759218E-3</v>
      </c>
      <c r="I287" s="1">
        <f t="shared" si="36"/>
        <v>-7.1458288002759218E-3</v>
      </c>
      <c r="O287" s="1">
        <f t="shared" ca="1" si="34"/>
        <v>-6.3009282024184717E-3</v>
      </c>
      <c r="Q287" s="88">
        <f t="shared" si="35"/>
        <v>35838.027000000002</v>
      </c>
    </row>
    <row r="288" spans="1:17">
      <c r="A288" s="33" t="s">
        <v>190</v>
      </c>
      <c r="C288" s="32">
        <v>50857.578000000001</v>
      </c>
      <c r="D288" s="32">
        <v>1E-3</v>
      </c>
      <c r="E288" s="1">
        <f t="shared" si="32"/>
        <v>-16210.05672739227</v>
      </c>
      <c r="F288" s="1">
        <f t="shared" si="33"/>
        <v>-16210</v>
      </c>
      <c r="G288" s="1">
        <f t="shared" si="31"/>
        <v>-6.6211919984198175E-3</v>
      </c>
      <c r="I288" s="1">
        <f t="shared" si="36"/>
        <v>-6.6211919984198175E-3</v>
      </c>
      <c r="O288" s="1">
        <f t="shared" ca="1" si="34"/>
        <v>-6.3006846900727463E-3</v>
      </c>
      <c r="Q288" s="88">
        <f t="shared" si="35"/>
        <v>35839.078000000001</v>
      </c>
    </row>
    <row r="289" spans="1:17">
      <c r="A289" s="33" t="s">
        <v>190</v>
      </c>
      <c r="C289" s="32">
        <v>50857.696000000004</v>
      </c>
      <c r="D289" s="32">
        <v>1E-3</v>
      </c>
      <c r="E289" s="1">
        <f t="shared" si="32"/>
        <v>-16209.045756514492</v>
      </c>
      <c r="F289" s="1">
        <f t="shared" si="33"/>
        <v>-16209</v>
      </c>
      <c r="G289" s="1">
        <f t="shared" si="31"/>
        <v>-5.3406767983688042E-3</v>
      </c>
      <c r="I289" s="1">
        <f t="shared" si="36"/>
        <v>-5.3406767983688042E-3</v>
      </c>
      <c r="O289" s="1">
        <f t="shared" ca="1" si="34"/>
        <v>-6.3006576331454435E-3</v>
      </c>
      <c r="Q289" s="88">
        <f t="shared" si="35"/>
        <v>35839.196000000004</v>
      </c>
    </row>
    <row r="290" spans="1:17">
      <c r="A290" s="33" t="s">
        <v>190</v>
      </c>
      <c r="C290" s="32">
        <v>50860.497000000003</v>
      </c>
      <c r="D290" s="32">
        <v>1E-3</v>
      </c>
      <c r="E290" s="1">
        <f t="shared" si="32"/>
        <v>-16185.048049492403</v>
      </c>
      <c r="F290" s="1">
        <f t="shared" si="33"/>
        <v>-16185</v>
      </c>
      <c r="G290" s="1">
        <f t="shared" si="31"/>
        <v>-5.6083119998220354E-3</v>
      </c>
      <c r="I290" s="1">
        <f t="shared" si="36"/>
        <v>-5.6083119998220354E-3</v>
      </c>
      <c r="O290" s="1">
        <f t="shared" ca="1" si="34"/>
        <v>-6.3000082668901759E-3</v>
      </c>
      <c r="Q290" s="88">
        <f t="shared" si="35"/>
        <v>35841.997000000003</v>
      </c>
    </row>
    <row r="291" spans="1:17">
      <c r="A291" s="33" t="s">
        <v>190</v>
      </c>
      <c r="C291" s="32">
        <v>50862.481</v>
      </c>
      <c r="D291" s="32">
        <v>1E-3</v>
      </c>
      <c r="E291" s="1">
        <f t="shared" si="32"/>
        <v>-16168.050030666358</v>
      </c>
      <c r="F291" s="1">
        <f t="shared" si="33"/>
        <v>-16168</v>
      </c>
      <c r="G291" s="1">
        <f t="shared" si="31"/>
        <v>-5.8395536034367979E-3</v>
      </c>
      <c r="I291" s="1">
        <f t="shared" si="36"/>
        <v>-5.8395536034367979E-3</v>
      </c>
      <c r="O291" s="1">
        <f t="shared" ca="1" si="34"/>
        <v>-6.2995482991260281E-3</v>
      </c>
      <c r="Q291" s="88">
        <f t="shared" si="35"/>
        <v>35843.981</v>
      </c>
    </row>
    <row r="292" spans="1:17">
      <c r="A292" s="33" t="s">
        <v>190</v>
      </c>
      <c r="C292" s="32">
        <v>50863.531999999999</v>
      </c>
      <c r="D292" s="32">
        <v>1E-3</v>
      </c>
      <c r="E292" s="1">
        <f t="shared" si="32"/>
        <v>-16159.045535814445</v>
      </c>
      <c r="F292" s="1">
        <f t="shared" si="33"/>
        <v>-16159</v>
      </c>
      <c r="G292" s="1">
        <f t="shared" si="31"/>
        <v>-5.3149168015806936E-3</v>
      </c>
      <c r="I292" s="1">
        <f t="shared" si="36"/>
        <v>-5.3149168015806936E-3</v>
      </c>
      <c r="O292" s="1">
        <f t="shared" ca="1" si="34"/>
        <v>-6.2993047867803027E-3</v>
      </c>
      <c r="Q292" s="88">
        <f t="shared" si="35"/>
        <v>35845.031999999999</v>
      </c>
    </row>
    <row r="293" spans="1:17">
      <c r="A293" s="33" t="s">
        <v>190</v>
      </c>
      <c r="C293" s="32">
        <v>50870.417999999998</v>
      </c>
      <c r="D293" s="32">
        <v>1E-3</v>
      </c>
      <c r="E293" s="1">
        <f t="shared" si="32"/>
        <v>-16100.049387812269</v>
      </c>
      <c r="F293" s="1">
        <f t="shared" si="33"/>
        <v>-16100</v>
      </c>
      <c r="G293" s="1">
        <f t="shared" si="31"/>
        <v>-5.7645200067781843E-3</v>
      </c>
      <c r="I293" s="1">
        <f t="shared" si="36"/>
        <v>-5.7645200067781843E-3</v>
      </c>
      <c r="O293" s="1">
        <f t="shared" ca="1" si="34"/>
        <v>-6.2977084280694358E-3</v>
      </c>
      <c r="Q293" s="88">
        <f t="shared" si="35"/>
        <v>35851.917999999998</v>
      </c>
    </row>
    <row r="294" spans="1:17">
      <c r="A294" s="33" t="s">
        <v>190</v>
      </c>
      <c r="C294" s="32">
        <v>50870.534</v>
      </c>
      <c r="D294" s="32">
        <v>1E-3</v>
      </c>
      <c r="E294" s="1">
        <f t="shared" si="32"/>
        <v>-16099.055552034115</v>
      </c>
      <c r="F294" s="1">
        <f t="shared" si="33"/>
        <v>-16099</v>
      </c>
      <c r="G294" s="1">
        <f t="shared" si="31"/>
        <v>-6.484004799858667E-3</v>
      </c>
      <c r="I294" s="1">
        <f t="shared" si="36"/>
        <v>-6.484004799858667E-3</v>
      </c>
      <c r="O294" s="1">
        <f t="shared" ca="1" si="34"/>
        <v>-6.2976813711421329E-3</v>
      </c>
      <c r="Q294" s="88">
        <f t="shared" si="35"/>
        <v>35852.034</v>
      </c>
    </row>
    <row r="295" spans="1:17">
      <c r="A295" s="33" t="s">
        <v>190</v>
      </c>
      <c r="C295" s="32">
        <v>50871.468999999997</v>
      </c>
      <c r="D295" s="32">
        <v>1E-3</v>
      </c>
      <c r="E295" s="1">
        <f t="shared" si="32"/>
        <v>-16091.044892960355</v>
      </c>
      <c r="F295" s="1">
        <f t="shared" si="33"/>
        <v>-16091</v>
      </c>
      <c r="G295" s="1">
        <f t="shared" si="31"/>
        <v>-5.23988320492208E-3</v>
      </c>
      <c r="I295" s="1">
        <f t="shared" si="36"/>
        <v>-5.23988320492208E-3</v>
      </c>
      <c r="O295" s="1">
        <f t="shared" ca="1" si="34"/>
        <v>-6.2974649157237104E-3</v>
      </c>
      <c r="Q295" s="88">
        <f t="shared" si="35"/>
        <v>35852.968999999997</v>
      </c>
    </row>
    <row r="296" spans="1:17">
      <c r="A296" s="33" t="s">
        <v>190</v>
      </c>
      <c r="C296" s="32">
        <v>50871.584999999999</v>
      </c>
      <c r="D296" s="32">
        <v>1E-3</v>
      </c>
      <c r="E296" s="1">
        <f t="shared" si="32"/>
        <v>-16090.051057182203</v>
      </c>
      <c r="F296" s="1">
        <f t="shared" si="33"/>
        <v>-16090</v>
      </c>
      <c r="G296" s="1">
        <f t="shared" si="31"/>
        <v>-5.9593680052785203E-3</v>
      </c>
      <c r="I296" s="1">
        <f t="shared" si="36"/>
        <v>-5.9593680052785203E-3</v>
      </c>
      <c r="O296" s="1">
        <f t="shared" ca="1" si="34"/>
        <v>-6.2974378587964076E-3</v>
      </c>
      <c r="Q296" s="88">
        <f t="shared" si="35"/>
        <v>35853.084999999999</v>
      </c>
    </row>
    <row r="297" spans="1:17">
      <c r="A297" s="33" t="s">
        <v>190</v>
      </c>
      <c r="C297" s="32">
        <v>50871.701999999997</v>
      </c>
      <c r="D297" s="32">
        <v>1E-3</v>
      </c>
      <c r="E297" s="1">
        <f t="shared" si="32"/>
        <v>-16089.048653854268</v>
      </c>
      <c r="F297" s="1">
        <f t="shared" si="33"/>
        <v>-16089</v>
      </c>
      <c r="G297" s="1">
        <f t="shared" ref="G297:G328" si="37">+C297-(C$7+F297*C$8)</f>
        <v>-5.6788528017932549E-3</v>
      </c>
      <c r="I297" s="1">
        <f t="shared" si="36"/>
        <v>-5.6788528017932549E-3</v>
      </c>
      <c r="O297" s="1">
        <f t="shared" ca="1" si="34"/>
        <v>-6.2974108018691048E-3</v>
      </c>
      <c r="Q297" s="88">
        <f t="shared" si="35"/>
        <v>35853.201999999997</v>
      </c>
    </row>
    <row r="298" spans="1:17">
      <c r="A298" s="33" t="s">
        <v>190</v>
      </c>
      <c r="C298" s="32">
        <v>50872.633999999998</v>
      </c>
      <c r="D298" s="32">
        <v>1E-3</v>
      </c>
      <c r="E298" s="1">
        <f t="shared" si="32"/>
        <v>-16081.063697429918</v>
      </c>
      <c r="F298" s="1">
        <f t="shared" si="33"/>
        <v>-16081</v>
      </c>
      <c r="G298" s="1">
        <f t="shared" si="37"/>
        <v>-7.4347312038298696E-3</v>
      </c>
      <c r="I298" s="1">
        <f t="shared" si="36"/>
        <v>-7.4347312038298696E-3</v>
      </c>
      <c r="O298" s="1">
        <f t="shared" ca="1" si="34"/>
        <v>-6.2971943464506823E-3</v>
      </c>
      <c r="Q298" s="88">
        <f t="shared" si="35"/>
        <v>35854.133999999998</v>
      </c>
    </row>
    <row r="299" spans="1:17">
      <c r="A299" s="33" t="s">
        <v>190</v>
      </c>
      <c r="C299" s="32">
        <v>50876.605000000003</v>
      </c>
      <c r="D299" s="32">
        <v>1E-3</v>
      </c>
      <c r="E299" s="1">
        <f t="shared" si="32"/>
        <v>-16047.041957128293</v>
      </c>
      <c r="F299" s="1">
        <f t="shared" si="33"/>
        <v>-16047</v>
      </c>
      <c r="G299" s="1">
        <f t="shared" si="37"/>
        <v>-4.8972143995342776E-3</v>
      </c>
      <c r="I299" s="1">
        <f t="shared" si="36"/>
        <v>-4.8972143995342776E-3</v>
      </c>
      <c r="O299" s="1">
        <f t="shared" ca="1" si="34"/>
        <v>-6.2962744109223865E-3</v>
      </c>
      <c r="Q299" s="88">
        <f t="shared" si="35"/>
        <v>35858.105000000003</v>
      </c>
    </row>
    <row r="300" spans="1:17">
      <c r="A300" s="33" t="s">
        <v>190</v>
      </c>
      <c r="C300" s="32">
        <v>50882.44</v>
      </c>
      <c r="D300" s="32">
        <v>1E-3</v>
      </c>
      <c r="E300" s="1">
        <f t="shared" si="32"/>
        <v>-15997.050303978029</v>
      </c>
      <c r="F300" s="1">
        <f t="shared" si="33"/>
        <v>-15997</v>
      </c>
      <c r="G300" s="1">
        <f t="shared" si="37"/>
        <v>-5.871454399311915E-3</v>
      </c>
      <c r="I300" s="1">
        <f t="shared" si="36"/>
        <v>-5.871454399311915E-3</v>
      </c>
      <c r="O300" s="1">
        <f t="shared" ca="1" si="34"/>
        <v>-6.2949215645572449E-3</v>
      </c>
      <c r="Q300" s="88">
        <f t="shared" si="35"/>
        <v>35863.94</v>
      </c>
    </row>
    <row r="301" spans="1:17">
      <c r="A301" s="33" t="s">
        <v>190</v>
      </c>
      <c r="C301" s="32">
        <v>50882.557999999997</v>
      </c>
      <c r="D301" s="32">
        <v>1E-3</v>
      </c>
      <c r="E301" s="1">
        <f t="shared" si="32"/>
        <v>-15996.039333100311</v>
      </c>
      <c r="F301" s="1">
        <f t="shared" si="33"/>
        <v>-15996</v>
      </c>
      <c r="G301" s="1">
        <f t="shared" si="37"/>
        <v>-4.5909392065368593E-3</v>
      </c>
      <c r="I301" s="1">
        <f t="shared" si="36"/>
        <v>-4.5909392065368593E-3</v>
      </c>
      <c r="O301" s="1">
        <f t="shared" ca="1" si="34"/>
        <v>-6.2948945076299421E-3</v>
      </c>
      <c r="Q301" s="88">
        <f t="shared" si="35"/>
        <v>35864.057999999997</v>
      </c>
    </row>
    <row r="302" spans="1:17">
      <c r="A302" s="33" t="s">
        <v>190</v>
      </c>
      <c r="C302" s="32">
        <v>50891.428</v>
      </c>
      <c r="D302" s="32">
        <v>1E-3</v>
      </c>
      <c r="E302" s="1">
        <f t="shared" si="32"/>
        <v>-15920.045166272026</v>
      </c>
      <c r="F302" s="1">
        <f t="shared" si="33"/>
        <v>-15920</v>
      </c>
      <c r="G302" s="1">
        <f t="shared" si="37"/>
        <v>-5.2717840007971972E-3</v>
      </c>
      <c r="I302" s="1">
        <f t="shared" si="36"/>
        <v>-5.2717840007971972E-3</v>
      </c>
      <c r="O302" s="1">
        <f t="shared" ca="1" si="34"/>
        <v>-6.2928381811549281E-3</v>
      </c>
      <c r="Q302" s="88">
        <f t="shared" si="35"/>
        <v>35872.928</v>
      </c>
    </row>
    <row r="303" spans="1:17">
      <c r="A303" s="33" t="s">
        <v>190</v>
      </c>
      <c r="C303" s="32">
        <v>50894.343999999997</v>
      </c>
      <c r="D303" s="32">
        <v>1E-3</v>
      </c>
      <c r="E303" s="1">
        <f t="shared" si="32"/>
        <v>-15895.06219102163</v>
      </c>
      <c r="F303" s="1">
        <f t="shared" si="33"/>
        <v>-15895</v>
      </c>
      <c r="G303" s="1">
        <f t="shared" si="37"/>
        <v>-7.2589040064485744E-3</v>
      </c>
      <c r="I303" s="1">
        <f t="shared" si="36"/>
        <v>-7.2589040064485744E-3</v>
      </c>
      <c r="O303" s="1">
        <f t="shared" ca="1" si="34"/>
        <v>-6.2921617579723569E-3</v>
      </c>
      <c r="Q303" s="88">
        <f t="shared" si="35"/>
        <v>35875.843999999997</v>
      </c>
    </row>
    <row r="304" spans="1:17">
      <c r="A304" s="33" t="s">
        <v>190</v>
      </c>
      <c r="C304" s="32">
        <v>50894.462</v>
      </c>
      <c r="D304" s="32">
        <v>1E-3</v>
      </c>
      <c r="E304" s="1">
        <f t="shared" si="32"/>
        <v>-15894.051220143851</v>
      </c>
      <c r="F304" s="1">
        <f t="shared" si="33"/>
        <v>-15894</v>
      </c>
      <c r="G304" s="1">
        <f t="shared" si="37"/>
        <v>-5.9783887991216034E-3</v>
      </c>
      <c r="I304" s="1">
        <f t="shared" si="36"/>
        <v>-5.9783887991216034E-3</v>
      </c>
      <c r="O304" s="1">
        <f t="shared" ca="1" si="34"/>
        <v>-6.292134701045054E-3</v>
      </c>
      <c r="Q304" s="88">
        <f t="shared" si="35"/>
        <v>35875.962</v>
      </c>
    </row>
    <row r="305" spans="1:23">
      <c r="A305" s="33" t="s">
        <v>190</v>
      </c>
      <c r="C305" s="32">
        <v>50894.578999999998</v>
      </c>
      <c r="D305" s="32">
        <v>1E-3</v>
      </c>
      <c r="E305" s="1">
        <f t="shared" si="32"/>
        <v>-15893.048816815915</v>
      </c>
      <c r="F305" s="1">
        <f t="shared" si="33"/>
        <v>-15893</v>
      </c>
      <c r="G305" s="1">
        <f t="shared" si="37"/>
        <v>-5.6978736029122956E-3</v>
      </c>
      <c r="I305" s="1">
        <f t="shared" si="36"/>
        <v>-5.6978736029122956E-3</v>
      </c>
      <c r="O305" s="1">
        <f t="shared" ca="1" si="34"/>
        <v>-6.2921076441177512E-3</v>
      </c>
      <c r="Q305" s="88">
        <f t="shared" si="35"/>
        <v>35876.078999999998</v>
      </c>
    </row>
    <row r="306" spans="1:23">
      <c r="A306" s="33" t="s">
        <v>190</v>
      </c>
      <c r="C306" s="32">
        <v>50897.381000000001</v>
      </c>
      <c r="D306" s="32">
        <v>1E-3</v>
      </c>
      <c r="E306" s="1">
        <f t="shared" si="32"/>
        <v>-15869.042542243984</v>
      </c>
      <c r="F306" s="1">
        <f t="shared" si="33"/>
        <v>-15869</v>
      </c>
      <c r="G306" s="1">
        <f t="shared" si="37"/>
        <v>-4.9655088005238213E-3</v>
      </c>
      <c r="I306" s="1">
        <f t="shared" si="36"/>
        <v>-4.9655088005238213E-3</v>
      </c>
      <c r="O306" s="1">
        <f t="shared" ca="1" si="34"/>
        <v>-6.2914582778624837E-3</v>
      </c>
      <c r="Q306" s="88">
        <f t="shared" si="35"/>
        <v>35878.881000000001</v>
      </c>
    </row>
    <row r="307" spans="1:23">
      <c r="A307" s="33" t="s">
        <v>190</v>
      </c>
      <c r="C307" s="32">
        <v>50897.495999999999</v>
      </c>
      <c r="D307" s="32">
        <v>1E-3</v>
      </c>
      <c r="E307" s="1">
        <f t="shared" si="32"/>
        <v>-15868.057274015675</v>
      </c>
      <c r="F307" s="1">
        <f t="shared" si="33"/>
        <v>-15868</v>
      </c>
      <c r="G307" s="1">
        <f t="shared" si="37"/>
        <v>-6.6849936047219671E-3</v>
      </c>
      <c r="I307" s="1">
        <f t="shared" si="36"/>
        <v>-6.6849936047219671E-3</v>
      </c>
      <c r="O307" s="1">
        <f t="shared" ca="1" si="34"/>
        <v>-6.2914312209351808E-3</v>
      </c>
      <c r="Q307" s="88">
        <f t="shared" si="35"/>
        <v>35878.995999999999</v>
      </c>
    </row>
    <row r="308" spans="1:23">
      <c r="A308" s="33" t="s">
        <v>190</v>
      </c>
      <c r="C308" s="32">
        <v>50897.612999999998</v>
      </c>
      <c r="D308" s="32">
        <v>1E-3</v>
      </c>
      <c r="E308" s="1">
        <f t="shared" si="32"/>
        <v>-15867.05487068774</v>
      </c>
      <c r="F308" s="1">
        <f t="shared" si="33"/>
        <v>-15867</v>
      </c>
      <c r="G308" s="1">
        <f t="shared" si="37"/>
        <v>-6.4044784012367018E-3</v>
      </c>
      <c r="I308" s="1">
        <f t="shared" si="36"/>
        <v>-6.4044784012367018E-3</v>
      </c>
      <c r="O308" s="1">
        <f t="shared" ca="1" si="34"/>
        <v>-6.291404164007878E-3</v>
      </c>
      <c r="Q308" s="88">
        <f t="shared" si="35"/>
        <v>35879.112999999998</v>
      </c>
    </row>
    <row r="309" spans="1:23">
      <c r="A309" s="33" t="s">
        <v>190</v>
      </c>
      <c r="C309" s="32">
        <v>50898.430999999997</v>
      </c>
      <c r="D309" s="32">
        <v>1E-3</v>
      </c>
      <c r="E309" s="1">
        <f t="shared" si="32"/>
        <v>-15860.046614941915</v>
      </c>
      <c r="F309" s="1">
        <f t="shared" si="33"/>
        <v>-15860</v>
      </c>
      <c r="G309" s="1">
        <f t="shared" si="37"/>
        <v>-5.4408720025094226E-3</v>
      </c>
      <c r="I309" s="1">
        <f t="shared" si="36"/>
        <v>-5.4408720025094226E-3</v>
      </c>
      <c r="O309" s="1">
        <f t="shared" ca="1" si="34"/>
        <v>-6.2912147655167583E-3</v>
      </c>
      <c r="Q309" s="88">
        <f t="shared" si="35"/>
        <v>35879.930999999997</v>
      </c>
    </row>
    <row r="310" spans="1:23">
      <c r="A310" s="33" t="s">
        <v>190</v>
      </c>
      <c r="C310" s="32">
        <v>50900.531999999999</v>
      </c>
      <c r="D310" s="32">
        <v>1E-3</v>
      </c>
      <c r="E310" s="1">
        <f t="shared" si="32"/>
        <v>-15842.046192787873</v>
      </c>
      <c r="F310" s="1">
        <f t="shared" si="33"/>
        <v>-15842</v>
      </c>
      <c r="G310" s="1">
        <f t="shared" si="37"/>
        <v>-5.3915984026389197E-3</v>
      </c>
      <c r="I310" s="1">
        <f t="shared" si="36"/>
        <v>-5.3915984026389197E-3</v>
      </c>
      <c r="O310" s="1">
        <f t="shared" ca="1" si="34"/>
        <v>-6.2907277408253076E-3</v>
      </c>
      <c r="Q310" s="88">
        <f t="shared" si="35"/>
        <v>35882.031999999999</v>
      </c>
    </row>
    <row r="311" spans="1:23">
      <c r="A311" s="29" t="s">
        <v>191</v>
      </c>
      <c r="B311" s="30" t="s">
        <v>170</v>
      </c>
      <c r="C311" s="31">
        <v>50901.466</v>
      </c>
      <c r="D311" s="32"/>
      <c r="E311" s="33">
        <f t="shared" si="32"/>
        <v>-15834.044101263895</v>
      </c>
      <c r="F311" s="1">
        <f t="shared" si="33"/>
        <v>-15834</v>
      </c>
      <c r="G311" s="1">
        <f t="shared" si="37"/>
        <v>-5.1474768042680807E-3</v>
      </c>
      <c r="H311" s="34"/>
      <c r="I311" s="1">
        <f t="shared" si="36"/>
        <v>-5.1474768042680807E-3</v>
      </c>
      <c r="O311" s="1">
        <f t="shared" ca="1" si="34"/>
        <v>-6.2905112854068851E-3</v>
      </c>
      <c r="Q311" s="88">
        <f t="shared" si="35"/>
        <v>35882.966</v>
      </c>
      <c r="W311" s="2"/>
    </row>
    <row r="312" spans="1:23">
      <c r="A312" s="33" t="s">
        <v>190</v>
      </c>
      <c r="C312" s="32">
        <v>50912.32</v>
      </c>
      <c r="D312" s="32">
        <v>1E-3</v>
      </c>
      <c r="E312" s="1">
        <f t="shared" si="32"/>
        <v>-15741.051915609565</v>
      </c>
      <c r="F312" s="1">
        <f t="shared" si="33"/>
        <v>-15741</v>
      </c>
      <c r="G312" s="1">
        <f t="shared" si="37"/>
        <v>-6.0595632021431811E-3</v>
      </c>
      <c r="I312" s="1">
        <f t="shared" si="36"/>
        <v>-6.0595632021431811E-3</v>
      </c>
      <c r="O312" s="1">
        <f t="shared" ca="1" si="34"/>
        <v>-6.2879949911677224E-3</v>
      </c>
      <c r="Q312" s="88">
        <f t="shared" si="35"/>
        <v>35893.82</v>
      </c>
    </row>
    <row r="313" spans="1:23">
      <c r="A313" s="33" t="s">
        <v>190</v>
      </c>
      <c r="C313" s="32">
        <v>50912.320299999999</v>
      </c>
      <c r="D313" s="32">
        <v>2.0000000000000001E-4</v>
      </c>
      <c r="E313" s="1">
        <f t="shared" si="32"/>
        <v>-15741.049345344623</v>
      </c>
      <c r="F313" s="1">
        <f t="shared" si="33"/>
        <v>-15741</v>
      </c>
      <c r="G313" s="1">
        <f t="shared" si="37"/>
        <v>-5.759563202445861E-3</v>
      </c>
      <c r="I313" s="1">
        <f t="shared" si="36"/>
        <v>-5.759563202445861E-3</v>
      </c>
      <c r="O313" s="1">
        <f t="shared" ca="1" si="34"/>
        <v>-6.2879949911677224E-3</v>
      </c>
      <c r="Q313" s="88">
        <f t="shared" si="35"/>
        <v>35893.820299999999</v>
      </c>
    </row>
    <row r="314" spans="1:23">
      <c r="A314" s="33" t="s">
        <v>190</v>
      </c>
      <c r="C314" s="32">
        <v>50912.378499999999</v>
      </c>
      <c r="D314" s="32">
        <v>2.9999999999999997E-4</v>
      </c>
      <c r="E314" s="1">
        <f t="shared" si="32"/>
        <v>-15740.550713945597</v>
      </c>
      <c r="F314" s="1">
        <f t="shared" si="33"/>
        <v>-15740.5</v>
      </c>
      <c r="G314" s="1">
        <f t="shared" si="37"/>
        <v>-5.9193056004005484E-3</v>
      </c>
      <c r="I314" s="1">
        <f t="shared" si="36"/>
        <v>-5.9193056004005484E-3</v>
      </c>
      <c r="O314" s="1">
        <f t="shared" ca="1" si="34"/>
        <v>-6.287981462704071E-3</v>
      </c>
      <c r="Q314" s="88">
        <f t="shared" si="35"/>
        <v>35893.878499999999</v>
      </c>
    </row>
    <row r="315" spans="1:23">
      <c r="A315" s="33" t="s">
        <v>190</v>
      </c>
      <c r="C315" s="32">
        <v>50912.438000000002</v>
      </c>
      <c r="D315" s="32">
        <v>1E-3</v>
      </c>
      <c r="E315" s="1">
        <f t="shared" si="32"/>
        <v>-15740.040944731785</v>
      </c>
      <c r="F315" s="1">
        <f t="shared" si="33"/>
        <v>-15740</v>
      </c>
      <c r="G315" s="1">
        <f t="shared" si="37"/>
        <v>-4.7790480020921677E-3</v>
      </c>
      <c r="I315" s="1">
        <f t="shared" si="36"/>
        <v>-4.7790480020921677E-3</v>
      </c>
      <c r="O315" s="1">
        <f t="shared" ca="1" si="34"/>
        <v>-6.2879679342404196E-3</v>
      </c>
      <c r="Q315" s="88">
        <f t="shared" si="35"/>
        <v>35893.938000000002</v>
      </c>
    </row>
    <row r="316" spans="1:23">
      <c r="A316" s="33" t="s">
        <v>190</v>
      </c>
      <c r="C316" s="32">
        <v>50923.41</v>
      </c>
      <c r="D316" s="32">
        <v>1E-3</v>
      </c>
      <c r="E316" s="1">
        <f t="shared" si="32"/>
        <v>-15646.037788199676</v>
      </c>
      <c r="F316" s="1">
        <f t="shared" si="33"/>
        <v>-15646</v>
      </c>
      <c r="G316" s="1">
        <f t="shared" si="37"/>
        <v>-4.4106191999162547E-3</v>
      </c>
      <c r="I316" s="1">
        <f t="shared" si="36"/>
        <v>-4.4106191999162547E-3</v>
      </c>
      <c r="O316" s="1">
        <f t="shared" ca="1" si="34"/>
        <v>-6.2854245830739541E-3</v>
      </c>
      <c r="Q316" s="88">
        <f t="shared" si="35"/>
        <v>35904.910000000003</v>
      </c>
    </row>
    <row r="317" spans="1:23">
      <c r="A317" s="33" t="s">
        <v>190</v>
      </c>
      <c r="C317" s="32">
        <v>50923.525999999998</v>
      </c>
      <c r="D317" s="32">
        <v>1E-3</v>
      </c>
      <c r="E317" s="1">
        <f t="shared" si="32"/>
        <v>-15645.043952421585</v>
      </c>
      <c r="F317" s="1">
        <f t="shared" si="33"/>
        <v>-15645</v>
      </c>
      <c r="G317" s="1">
        <f t="shared" si="37"/>
        <v>-5.130104000272695E-3</v>
      </c>
      <c r="I317" s="1">
        <f t="shared" si="36"/>
        <v>-5.130104000272695E-3</v>
      </c>
      <c r="O317" s="1">
        <f t="shared" ca="1" si="34"/>
        <v>-6.2853975261466513E-3</v>
      </c>
      <c r="Q317" s="88">
        <f t="shared" si="35"/>
        <v>35905.025999999998</v>
      </c>
    </row>
    <row r="318" spans="1:23">
      <c r="A318" s="33" t="s">
        <v>192</v>
      </c>
      <c r="B318" s="42"/>
      <c r="C318" s="36">
        <v>50925.392800000001</v>
      </c>
      <c r="D318" s="36">
        <v>2E-3</v>
      </c>
      <c r="E318" s="1">
        <f t="shared" si="32"/>
        <v>-15629.050050433394</v>
      </c>
      <c r="F318" s="1">
        <f t="shared" si="33"/>
        <v>-15629</v>
      </c>
      <c r="G318" s="1">
        <f t="shared" si="37"/>
        <v>-5.8418608023202978E-3</v>
      </c>
      <c r="H318" s="34"/>
      <c r="J318" s="1">
        <f>+G318</f>
        <v>-5.8418608023202978E-3</v>
      </c>
      <c r="O318" s="1">
        <f t="shared" ca="1" si="34"/>
        <v>-6.2849646153098062E-3</v>
      </c>
      <c r="Q318" s="88">
        <f t="shared" si="35"/>
        <v>35906.892800000001</v>
      </c>
    </row>
    <row r="319" spans="1:23">
      <c r="A319" s="33" t="s">
        <v>193</v>
      </c>
      <c r="B319" s="42"/>
      <c r="C319" s="36">
        <v>50925.392999999996</v>
      </c>
      <c r="D319" s="36">
        <v>1E-3</v>
      </c>
      <c r="E319" s="1">
        <f t="shared" si="32"/>
        <v>-15629.048336923475</v>
      </c>
      <c r="F319" s="1">
        <f t="shared" si="33"/>
        <v>-15629</v>
      </c>
      <c r="G319" s="1">
        <f t="shared" si="37"/>
        <v>-5.6418608073727228E-3</v>
      </c>
      <c r="I319" s="1">
        <f>+G319</f>
        <v>-5.6418608073727228E-3</v>
      </c>
      <c r="O319" s="1">
        <f t="shared" ca="1" si="34"/>
        <v>-6.2849646153098062E-3</v>
      </c>
      <c r="Q319" s="88">
        <f t="shared" si="35"/>
        <v>35906.892999999996</v>
      </c>
    </row>
    <row r="320" spans="1:23">
      <c r="A320" s="33" t="s">
        <v>190</v>
      </c>
      <c r="B320" s="42"/>
      <c r="C320" s="36">
        <v>50926.326000000001</v>
      </c>
      <c r="D320" s="36">
        <v>1E-3</v>
      </c>
      <c r="E320" s="1">
        <f t="shared" si="32"/>
        <v>-15621.05481294928</v>
      </c>
      <c r="F320" s="1">
        <f t="shared" si="33"/>
        <v>-15621</v>
      </c>
      <c r="G320" s="1">
        <f t="shared" si="37"/>
        <v>-6.3977391982916743E-3</v>
      </c>
      <c r="I320" s="1">
        <f>+G320</f>
        <v>-6.3977391982916743E-3</v>
      </c>
      <c r="O320" s="1">
        <f t="shared" ca="1" si="34"/>
        <v>-6.2847481598913837E-3</v>
      </c>
      <c r="Q320" s="88">
        <f t="shared" si="35"/>
        <v>35907.826000000001</v>
      </c>
    </row>
    <row r="321" spans="1:17">
      <c r="A321" s="33" t="s">
        <v>190</v>
      </c>
      <c r="B321" s="42"/>
      <c r="C321" s="36">
        <v>50926.442999999999</v>
      </c>
      <c r="D321" s="36">
        <v>1E-3</v>
      </c>
      <c r="E321" s="1">
        <f t="shared" si="32"/>
        <v>-15620.052409621345</v>
      </c>
      <c r="F321" s="1">
        <f t="shared" si="33"/>
        <v>-15620</v>
      </c>
      <c r="G321" s="1">
        <f t="shared" si="37"/>
        <v>-6.1172240020823665E-3</v>
      </c>
      <c r="I321" s="1">
        <f>+G321</f>
        <v>-6.1172240020823665E-3</v>
      </c>
      <c r="O321" s="1">
        <f t="shared" ca="1" si="34"/>
        <v>-6.2847211029640809E-3</v>
      </c>
      <c r="Q321" s="88">
        <f t="shared" si="35"/>
        <v>35907.942999999999</v>
      </c>
    </row>
    <row r="322" spans="1:17">
      <c r="A322" s="38" t="s">
        <v>194</v>
      </c>
      <c r="B322" s="37" t="s">
        <v>170</v>
      </c>
      <c r="C322" s="36">
        <v>50927.377399999998</v>
      </c>
      <c r="D322" s="36">
        <v>2.0000000000000001E-4</v>
      </c>
      <c r="E322" s="1">
        <f t="shared" si="32"/>
        <v>-15612.046891077467</v>
      </c>
      <c r="F322" s="1">
        <f t="shared" si="33"/>
        <v>-15612</v>
      </c>
      <c r="G322" s="1">
        <f t="shared" si="37"/>
        <v>-5.4731024065404199E-3</v>
      </c>
      <c r="H322" s="34"/>
      <c r="J322" s="1">
        <f>+G322</f>
        <v>-5.4731024065404199E-3</v>
      </c>
      <c r="O322" s="1">
        <f t="shared" ca="1" si="34"/>
        <v>-6.2845046475456584E-3</v>
      </c>
      <c r="Q322" s="88">
        <f t="shared" si="35"/>
        <v>35908.877399999998</v>
      </c>
    </row>
    <row r="323" spans="1:17">
      <c r="A323" s="33" t="s">
        <v>177</v>
      </c>
      <c r="B323" s="37"/>
      <c r="C323" s="36">
        <v>50927.493799999997</v>
      </c>
      <c r="D323" s="36">
        <v>2.0000000000000001E-4</v>
      </c>
      <c r="E323" s="1">
        <f t="shared" si="32"/>
        <v>-15611.049628279414</v>
      </c>
      <c r="F323" s="1">
        <f t="shared" si="33"/>
        <v>-15611</v>
      </c>
      <c r="G323" s="1">
        <f t="shared" si="37"/>
        <v>-5.7925872024497949E-3</v>
      </c>
      <c r="H323" s="32"/>
      <c r="J323" s="1">
        <f>+G323</f>
        <v>-5.7925872024497949E-3</v>
      </c>
      <c r="O323" s="1">
        <f t="shared" ca="1" si="34"/>
        <v>-6.2844775906183556E-3</v>
      </c>
      <c r="Q323" s="88">
        <f t="shared" si="35"/>
        <v>35908.993799999997</v>
      </c>
    </row>
    <row r="324" spans="1:17">
      <c r="A324" s="33" t="s">
        <v>190</v>
      </c>
      <c r="B324" s="42"/>
      <c r="C324" s="36">
        <v>50928.427000000003</v>
      </c>
      <c r="D324" s="36">
        <v>1E-3</v>
      </c>
      <c r="E324" s="1">
        <f t="shared" si="32"/>
        <v>-15603.054390795236</v>
      </c>
      <c r="F324" s="1">
        <f t="shared" si="33"/>
        <v>-15603</v>
      </c>
      <c r="G324" s="1">
        <f t="shared" si="37"/>
        <v>-6.3484655984211713E-3</v>
      </c>
      <c r="I324" s="1">
        <f>+G324</f>
        <v>-6.3484655984211713E-3</v>
      </c>
      <c r="O324" s="1">
        <f t="shared" ca="1" si="34"/>
        <v>-6.284261135199933E-3</v>
      </c>
      <c r="Q324" s="88">
        <f t="shared" si="35"/>
        <v>35909.927000000003</v>
      </c>
    </row>
    <row r="325" spans="1:17">
      <c r="A325" s="33" t="s">
        <v>190</v>
      </c>
      <c r="B325" s="42"/>
      <c r="C325" s="36">
        <v>50933.33</v>
      </c>
      <c r="D325" s="36">
        <v>1E-3</v>
      </c>
      <c r="E325" s="1">
        <f t="shared" si="32"/>
        <v>-15561.047694069324</v>
      </c>
      <c r="F325" s="1">
        <f t="shared" si="33"/>
        <v>-15561</v>
      </c>
      <c r="G325" s="1">
        <f t="shared" si="37"/>
        <v>-5.566827196162194E-3</v>
      </c>
      <c r="I325" s="1">
        <f>+G325</f>
        <v>-5.566827196162194E-3</v>
      </c>
      <c r="O325" s="1">
        <f t="shared" ca="1" si="34"/>
        <v>-6.2831247442532148E-3</v>
      </c>
      <c r="Q325" s="88">
        <f t="shared" si="35"/>
        <v>35914.83</v>
      </c>
    </row>
    <row r="326" spans="1:17">
      <c r="A326" s="33" t="s">
        <v>190</v>
      </c>
      <c r="B326" s="42"/>
      <c r="C326" s="36">
        <v>50933.446000000004</v>
      </c>
      <c r="D326" s="36">
        <v>1E-3</v>
      </c>
      <c r="E326" s="1">
        <f t="shared" si="32"/>
        <v>-15560.05385829117</v>
      </c>
      <c r="F326" s="1">
        <f t="shared" si="33"/>
        <v>-15560</v>
      </c>
      <c r="G326" s="1">
        <f t="shared" si="37"/>
        <v>-6.2863119965186343E-3</v>
      </c>
      <c r="I326" s="1">
        <f>+G326</f>
        <v>-6.2863119965186343E-3</v>
      </c>
      <c r="O326" s="1">
        <f t="shared" ca="1" si="34"/>
        <v>-6.283097687325912E-3</v>
      </c>
      <c r="Q326" s="88">
        <f t="shared" si="35"/>
        <v>35914.946000000004</v>
      </c>
    </row>
    <row r="327" spans="1:17">
      <c r="A327" s="33" t="s">
        <v>190</v>
      </c>
      <c r="B327" s="42"/>
      <c r="C327" s="36">
        <v>50934.497000000003</v>
      </c>
      <c r="D327" s="36">
        <v>1E-3</v>
      </c>
      <c r="E327" s="1">
        <f t="shared" si="32"/>
        <v>-15551.049363439259</v>
      </c>
      <c r="F327" s="1">
        <f t="shared" si="33"/>
        <v>-15551</v>
      </c>
      <c r="G327" s="1">
        <f t="shared" si="37"/>
        <v>-5.76167519466253E-3</v>
      </c>
      <c r="I327" s="1">
        <f>+G327</f>
        <v>-5.76167519466253E-3</v>
      </c>
      <c r="O327" s="1">
        <f t="shared" ca="1" si="34"/>
        <v>-6.2828541749801866E-3</v>
      </c>
      <c r="Q327" s="88">
        <f t="shared" si="35"/>
        <v>35915.997000000003</v>
      </c>
    </row>
    <row r="328" spans="1:17">
      <c r="A328" s="33" t="s">
        <v>194</v>
      </c>
      <c r="B328" s="37"/>
      <c r="C328" s="36">
        <v>50943.3678</v>
      </c>
      <c r="D328" s="36">
        <v>1E-4</v>
      </c>
      <c r="E328" s="1">
        <f t="shared" si="32"/>
        <v>-15475.048342571174</v>
      </c>
      <c r="F328" s="1">
        <f t="shared" si="33"/>
        <v>-15475</v>
      </c>
      <c r="G328" s="1">
        <f t="shared" si="37"/>
        <v>-5.6425200018566102E-3</v>
      </c>
      <c r="H328" s="34"/>
      <c r="J328" s="1">
        <f>+G328</f>
        <v>-5.6425200018566102E-3</v>
      </c>
      <c r="O328" s="1">
        <f t="shared" ca="1" si="34"/>
        <v>-6.2807978485051718E-3</v>
      </c>
      <c r="Q328" s="88">
        <f t="shared" si="35"/>
        <v>35924.8678</v>
      </c>
    </row>
    <row r="329" spans="1:17">
      <c r="A329" s="33" t="s">
        <v>193</v>
      </c>
      <c r="B329" s="42"/>
      <c r="C329" s="36">
        <v>50943.368000000002</v>
      </c>
      <c r="D329" s="36">
        <v>1E-3</v>
      </c>
      <c r="E329" s="1">
        <f t="shared" si="32"/>
        <v>-15475.046629061191</v>
      </c>
      <c r="F329" s="1">
        <f t="shared" si="33"/>
        <v>-15475</v>
      </c>
      <c r="G329" s="1">
        <f t="shared" ref="G329:G360" si="38">+C329-(C$7+F329*C$8)</f>
        <v>-5.4425199996330775E-3</v>
      </c>
      <c r="I329" s="1">
        <f>+G329</f>
        <v>-5.4425199996330775E-3</v>
      </c>
      <c r="O329" s="1">
        <f t="shared" ca="1" si="34"/>
        <v>-6.2807978485051718E-3</v>
      </c>
      <c r="Q329" s="88">
        <f t="shared" si="35"/>
        <v>35924.868000000002</v>
      </c>
    </row>
    <row r="330" spans="1:17">
      <c r="A330" s="33" t="s">
        <v>194</v>
      </c>
      <c r="B330" s="37"/>
      <c r="C330" s="36">
        <v>50943.426200000002</v>
      </c>
      <c r="D330" s="36">
        <v>2.0000000000000001E-4</v>
      </c>
      <c r="E330" s="1">
        <f t="shared" si="32"/>
        <v>-15474.547997662165</v>
      </c>
      <c r="F330" s="1">
        <f t="shared" si="33"/>
        <v>-15474.5</v>
      </c>
      <c r="G330" s="1">
        <f t="shared" si="38"/>
        <v>-5.602262397587765E-3</v>
      </c>
      <c r="H330" s="34"/>
      <c r="J330" s="1">
        <f>+G330</f>
        <v>-5.602262397587765E-3</v>
      </c>
      <c r="O330" s="1">
        <f t="shared" ca="1" si="34"/>
        <v>-6.2807843200415204E-3</v>
      </c>
      <c r="Q330" s="88">
        <f t="shared" si="35"/>
        <v>35924.926200000002</v>
      </c>
    </row>
    <row r="331" spans="1:17">
      <c r="A331" s="33" t="s">
        <v>194</v>
      </c>
      <c r="B331" s="37"/>
      <c r="C331" s="36">
        <v>50943.484299999996</v>
      </c>
      <c r="D331" s="36">
        <v>2.0000000000000001E-4</v>
      </c>
      <c r="E331" s="1">
        <f t="shared" si="32"/>
        <v>-15474.050223018161</v>
      </c>
      <c r="F331" s="1">
        <f t="shared" si="33"/>
        <v>-15474</v>
      </c>
      <c r="G331" s="1">
        <f t="shared" si="38"/>
        <v>-5.8620048075681552E-3</v>
      </c>
      <c r="H331" s="34"/>
      <c r="J331" s="1">
        <f>+G331</f>
        <v>-5.8620048075681552E-3</v>
      </c>
      <c r="O331" s="1">
        <f t="shared" ca="1" si="34"/>
        <v>-6.280770791577869E-3</v>
      </c>
      <c r="Q331" s="88">
        <f t="shared" si="35"/>
        <v>35924.984299999996</v>
      </c>
    </row>
    <row r="332" spans="1:17">
      <c r="A332" s="33" t="s">
        <v>193</v>
      </c>
      <c r="B332" s="42"/>
      <c r="C332" s="36">
        <v>50944.415999999997</v>
      </c>
      <c r="D332" s="36">
        <v>1E-3</v>
      </c>
      <c r="E332" s="1">
        <f t="shared" si="32"/>
        <v>-15466.067836858751</v>
      </c>
      <c r="F332" s="1">
        <f t="shared" si="33"/>
        <v>-15466</v>
      </c>
      <c r="G332" s="1">
        <f t="shared" si="38"/>
        <v>-7.9178832020261325E-3</v>
      </c>
      <c r="I332" s="1">
        <f>+G332</f>
        <v>-7.9178832020261325E-3</v>
      </c>
      <c r="O332" s="1">
        <f t="shared" ca="1" si="34"/>
        <v>-6.2805543361594465E-3</v>
      </c>
      <c r="Q332" s="88">
        <f t="shared" si="35"/>
        <v>35925.915999999997</v>
      </c>
    </row>
    <row r="333" spans="1:17">
      <c r="A333" s="33" t="s">
        <v>193</v>
      </c>
      <c r="B333" s="42"/>
      <c r="C333" s="36">
        <v>50945.351000000002</v>
      </c>
      <c r="D333" s="36">
        <v>1E-3</v>
      </c>
      <c r="E333" s="1">
        <f t="shared" si="32"/>
        <v>-15458.057177784927</v>
      </c>
      <c r="F333" s="1">
        <f t="shared" si="33"/>
        <v>-15458</v>
      </c>
      <c r="G333" s="1">
        <f t="shared" si="38"/>
        <v>-6.673761599813588E-3</v>
      </c>
      <c r="I333" s="1">
        <f>+G333</f>
        <v>-6.673761599813588E-3</v>
      </c>
      <c r="O333" s="1">
        <f t="shared" ca="1" si="34"/>
        <v>-6.2803378807410239E-3</v>
      </c>
      <c r="Q333" s="88">
        <f t="shared" si="35"/>
        <v>35926.851000000002</v>
      </c>
    </row>
    <row r="334" spans="1:17">
      <c r="A334" s="33" t="s">
        <v>194</v>
      </c>
      <c r="B334" s="37"/>
      <c r="C334" s="36">
        <v>50946.402399999999</v>
      </c>
      <c r="D334" s="36">
        <v>5.0000000000000001E-4</v>
      </c>
      <c r="E334" s="1">
        <f t="shared" si="32"/>
        <v>-15449.049255913114</v>
      </c>
      <c r="F334" s="1">
        <f t="shared" si="33"/>
        <v>-15449</v>
      </c>
      <c r="G334" s="1">
        <f t="shared" si="38"/>
        <v>-5.749124800786376E-3</v>
      </c>
      <c r="H334" s="34"/>
      <c r="J334" s="1">
        <f>+G334</f>
        <v>-5.749124800786376E-3</v>
      </c>
      <c r="O334" s="1">
        <f t="shared" ca="1" si="34"/>
        <v>-6.2800943683952986E-3</v>
      </c>
      <c r="Q334" s="88">
        <f t="shared" si="35"/>
        <v>35927.902399999999</v>
      </c>
    </row>
    <row r="335" spans="1:17">
      <c r="A335" s="33" t="s">
        <v>192</v>
      </c>
      <c r="B335" s="37"/>
      <c r="C335" s="36">
        <v>50947.453000000001</v>
      </c>
      <c r="D335" s="36">
        <v>2E-3</v>
      </c>
      <c r="E335" s="1">
        <f t="shared" si="32"/>
        <v>-15440.048188081104</v>
      </c>
      <c r="F335" s="1">
        <f t="shared" si="33"/>
        <v>-15440</v>
      </c>
      <c r="G335" s="1">
        <f t="shared" si="38"/>
        <v>-5.624488003377337E-3</v>
      </c>
      <c r="H335" s="34"/>
      <c r="J335" s="1">
        <f>+G335</f>
        <v>-5.624488003377337E-3</v>
      </c>
      <c r="O335" s="1">
        <f t="shared" ca="1" si="34"/>
        <v>-6.2798508560495733E-3</v>
      </c>
      <c r="Q335" s="88">
        <f t="shared" si="35"/>
        <v>35928.953000000001</v>
      </c>
    </row>
    <row r="336" spans="1:17">
      <c r="A336" s="36" t="s">
        <v>192</v>
      </c>
      <c r="B336" s="37" t="s">
        <v>170</v>
      </c>
      <c r="C336" s="36">
        <v>50947.453000000001</v>
      </c>
      <c r="D336" s="36">
        <v>2E-3</v>
      </c>
      <c r="E336" s="1">
        <f t="shared" si="32"/>
        <v>-15440.048188081104</v>
      </c>
      <c r="F336" s="1">
        <f t="shared" si="33"/>
        <v>-15440</v>
      </c>
      <c r="G336" s="1">
        <f t="shared" si="38"/>
        <v>-5.624488003377337E-3</v>
      </c>
      <c r="H336" s="34"/>
      <c r="J336" s="1">
        <f>+G336</f>
        <v>-5.624488003377337E-3</v>
      </c>
      <c r="O336" s="1">
        <f t="shared" ca="1" si="34"/>
        <v>-6.2798508560495733E-3</v>
      </c>
      <c r="Q336" s="88">
        <f t="shared" si="35"/>
        <v>35928.953000000001</v>
      </c>
    </row>
    <row r="337" spans="1:17">
      <c r="A337" s="33" t="s">
        <v>194</v>
      </c>
      <c r="B337" s="37"/>
      <c r="C337" s="36">
        <v>50948.386599999998</v>
      </c>
      <c r="D337" s="36">
        <v>5.9999999999999995E-4</v>
      </c>
      <c r="E337" s="1">
        <f t="shared" si="32"/>
        <v>-15432.049523577089</v>
      </c>
      <c r="F337" s="1">
        <f t="shared" si="33"/>
        <v>-15432</v>
      </c>
      <c r="G337" s="1">
        <f t="shared" si="38"/>
        <v>-5.7803664021776058E-3</v>
      </c>
      <c r="H337" s="34"/>
      <c r="J337" s="1">
        <f>+G337</f>
        <v>-5.7803664021776058E-3</v>
      </c>
      <c r="O337" s="1">
        <f t="shared" ca="1" si="34"/>
        <v>-6.2796344006311507E-3</v>
      </c>
      <c r="Q337" s="88">
        <f t="shared" si="35"/>
        <v>35929.886599999998</v>
      </c>
    </row>
    <row r="338" spans="1:17">
      <c r="A338" s="38" t="s">
        <v>194</v>
      </c>
      <c r="B338" s="37" t="s">
        <v>170</v>
      </c>
      <c r="C338" s="36">
        <v>50948.386599999998</v>
      </c>
      <c r="D338" s="36">
        <v>5.9999999999999995E-4</v>
      </c>
      <c r="E338" s="1">
        <f t="shared" si="32"/>
        <v>-15432.049523577089</v>
      </c>
      <c r="F338" s="1">
        <f t="shared" si="33"/>
        <v>-15432</v>
      </c>
      <c r="G338" s="1">
        <f t="shared" si="38"/>
        <v>-5.7803664021776058E-3</v>
      </c>
      <c r="H338" s="34"/>
      <c r="J338" s="1">
        <f>+G338</f>
        <v>-5.7803664021776058E-3</v>
      </c>
      <c r="O338" s="1">
        <f t="shared" ca="1" si="34"/>
        <v>-6.2796344006311507E-3</v>
      </c>
      <c r="Q338" s="88">
        <f t="shared" si="35"/>
        <v>35929.886599999998</v>
      </c>
    </row>
    <row r="339" spans="1:17">
      <c r="A339" s="33" t="s">
        <v>193</v>
      </c>
      <c r="B339" s="42"/>
      <c r="C339" s="36">
        <v>50948.387000000002</v>
      </c>
      <c r="D339" s="36">
        <v>1E-3</v>
      </c>
      <c r="E339" s="1">
        <f t="shared" si="32"/>
        <v>-15432.046096557126</v>
      </c>
      <c r="F339" s="1">
        <f t="shared" si="33"/>
        <v>-15432</v>
      </c>
      <c r="G339" s="1">
        <f t="shared" si="38"/>
        <v>-5.3803663977305405E-3</v>
      </c>
      <c r="I339" s="1">
        <f>+G339</f>
        <v>-5.3803663977305405E-3</v>
      </c>
      <c r="O339" s="1">
        <f t="shared" ca="1" si="34"/>
        <v>-6.2796344006311507E-3</v>
      </c>
      <c r="Q339" s="88">
        <f t="shared" si="35"/>
        <v>35929.887000000002</v>
      </c>
    </row>
    <row r="340" spans="1:17">
      <c r="A340" s="33" t="s">
        <v>193</v>
      </c>
      <c r="B340" s="42"/>
      <c r="C340" s="36">
        <v>50948.502999999997</v>
      </c>
      <c r="D340" s="36">
        <v>1E-3</v>
      </c>
      <c r="E340" s="1">
        <f t="shared" si="32"/>
        <v>-15431.052260779035</v>
      </c>
      <c r="F340" s="1">
        <f t="shared" si="33"/>
        <v>-15431</v>
      </c>
      <c r="G340" s="1">
        <f t="shared" si="38"/>
        <v>-6.0998512053629383E-3</v>
      </c>
      <c r="I340" s="1">
        <f>+G340</f>
        <v>-6.0998512053629383E-3</v>
      </c>
      <c r="O340" s="1">
        <f t="shared" ca="1" si="34"/>
        <v>-6.2796073437038479E-3</v>
      </c>
      <c r="Q340" s="88">
        <f t="shared" si="35"/>
        <v>35930.002999999997</v>
      </c>
    </row>
    <row r="341" spans="1:17">
      <c r="A341" s="33" t="s">
        <v>193</v>
      </c>
      <c r="B341" s="42"/>
      <c r="C341" s="36">
        <v>50949.436999999998</v>
      </c>
      <c r="D341" s="36">
        <v>1E-3</v>
      </c>
      <c r="E341" s="1">
        <f t="shared" ref="E341:E404" si="39">+(C341-C$7)/C$8</f>
        <v>-15423.050169255057</v>
      </c>
      <c r="F341" s="1">
        <f t="shared" ref="F341:F404" si="40">ROUND(2*E341,0)/2</f>
        <v>-15423</v>
      </c>
      <c r="G341" s="1">
        <f t="shared" si="38"/>
        <v>-5.8557295997161418E-3</v>
      </c>
      <c r="I341" s="1">
        <f>+G341</f>
        <v>-5.8557295997161418E-3</v>
      </c>
      <c r="O341" s="1">
        <f t="shared" ref="O341:O404" ca="1" si="41">+C$11+C$12*F341</f>
        <v>-6.2793908882854254E-3</v>
      </c>
      <c r="Q341" s="88">
        <f t="shared" ref="Q341:Q404" si="42">+C341-15018.5</f>
        <v>35930.936999999998</v>
      </c>
    </row>
    <row r="342" spans="1:17">
      <c r="A342" s="33" t="s">
        <v>193</v>
      </c>
      <c r="B342" s="42"/>
      <c r="C342" s="36">
        <v>50950.37</v>
      </c>
      <c r="D342" s="36">
        <v>1E-3</v>
      </c>
      <c r="E342" s="1">
        <f t="shared" si="39"/>
        <v>-15415.056645280862</v>
      </c>
      <c r="F342" s="1">
        <f t="shared" si="40"/>
        <v>-15415</v>
      </c>
      <c r="G342" s="1">
        <f t="shared" si="38"/>
        <v>-6.6116079979110509E-3</v>
      </c>
      <c r="I342" s="1">
        <f>+G342</f>
        <v>-6.6116079979110509E-3</v>
      </c>
      <c r="O342" s="1">
        <f t="shared" ca="1" si="41"/>
        <v>-6.2791744328670029E-3</v>
      </c>
      <c r="Q342" s="88">
        <f t="shared" si="42"/>
        <v>35931.870000000003</v>
      </c>
    </row>
    <row r="343" spans="1:17">
      <c r="A343" s="33" t="s">
        <v>193</v>
      </c>
      <c r="B343" s="42"/>
      <c r="C343" s="36">
        <v>50950.487000000001</v>
      </c>
      <c r="D343" s="36">
        <v>1E-3</v>
      </c>
      <c r="E343" s="1">
        <f t="shared" si="39"/>
        <v>-15414.054241952927</v>
      </c>
      <c r="F343" s="1">
        <f t="shared" si="40"/>
        <v>-15414</v>
      </c>
      <c r="G343" s="1">
        <f t="shared" si="38"/>
        <v>-6.3310928017017432E-3</v>
      </c>
      <c r="I343" s="1">
        <f>+G343</f>
        <v>-6.3310928017017432E-3</v>
      </c>
      <c r="O343" s="1">
        <f t="shared" ca="1" si="41"/>
        <v>-6.2791473759397001E-3</v>
      </c>
      <c r="Q343" s="88">
        <f t="shared" si="42"/>
        <v>35931.987000000001</v>
      </c>
    </row>
    <row r="344" spans="1:17">
      <c r="A344" s="36" t="s">
        <v>192</v>
      </c>
      <c r="B344" s="37" t="s">
        <v>170</v>
      </c>
      <c r="C344" s="36">
        <v>50950.4876</v>
      </c>
      <c r="D344" s="36">
        <v>2E-3</v>
      </c>
      <c r="E344" s="1">
        <f t="shared" si="39"/>
        <v>-15414.049101423045</v>
      </c>
      <c r="F344" s="1">
        <f t="shared" si="40"/>
        <v>-15414</v>
      </c>
      <c r="G344" s="1">
        <f t="shared" si="38"/>
        <v>-5.7310928023071028E-3</v>
      </c>
      <c r="H344" s="34"/>
      <c r="J344" s="1">
        <f>+G344</f>
        <v>-5.7310928023071028E-3</v>
      </c>
      <c r="O344" s="1">
        <f t="shared" ca="1" si="41"/>
        <v>-6.2791473759397001E-3</v>
      </c>
      <c r="Q344" s="88">
        <f t="shared" si="42"/>
        <v>35931.9876</v>
      </c>
    </row>
    <row r="345" spans="1:17">
      <c r="A345" s="33" t="s">
        <v>193</v>
      </c>
      <c r="B345" s="42"/>
      <c r="C345" s="36">
        <v>50952.353999999999</v>
      </c>
      <c r="D345" s="36">
        <v>1E-3</v>
      </c>
      <c r="E345" s="1">
        <f t="shared" si="39"/>
        <v>-15398.058626454816</v>
      </c>
      <c r="F345" s="1">
        <f t="shared" si="40"/>
        <v>-15398</v>
      </c>
      <c r="G345" s="1">
        <f t="shared" si="38"/>
        <v>-6.8428496015258133E-3</v>
      </c>
      <c r="I345" s="1">
        <f>+G345</f>
        <v>-6.8428496015258133E-3</v>
      </c>
      <c r="O345" s="1">
        <f t="shared" ca="1" si="41"/>
        <v>-6.2787144651028541E-3</v>
      </c>
      <c r="Q345" s="88">
        <f t="shared" si="42"/>
        <v>35933.853999999999</v>
      </c>
    </row>
    <row r="346" spans="1:17">
      <c r="A346" s="33" t="s">
        <v>193</v>
      </c>
      <c r="B346" s="42"/>
      <c r="C346" s="36">
        <v>50952.470999999998</v>
      </c>
      <c r="D346" s="36">
        <v>1E-3</v>
      </c>
      <c r="E346" s="1">
        <f t="shared" si="39"/>
        <v>-15397.056223126881</v>
      </c>
      <c r="F346" s="1">
        <f t="shared" si="40"/>
        <v>-15397</v>
      </c>
      <c r="G346" s="1">
        <f t="shared" si="38"/>
        <v>-6.5623344053165056E-3</v>
      </c>
      <c r="I346" s="1">
        <f>+G346</f>
        <v>-6.5623344053165056E-3</v>
      </c>
      <c r="O346" s="1">
        <f t="shared" ca="1" si="41"/>
        <v>-6.2786874081755513E-3</v>
      </c>
      <c r="Q346" s="88">
        <f t="shared" si="42"/>
        <v>35933.970999999998</v>
      </c>
    </row>
    <row r="347" spans="1:17">
      <c r="A347" s="33" t="s">
        <v>193</v>
      </c>
      <c r="B347" s="42"/>
      <c r="C347" s="36">
        <v>50953.404999999999</v>
      </c>
      <c r="D347" s="36">
        <v>1E-3</v>
      </c>
      <c r="E347" s="1">
        <f t="shared" si="39"/>
        <v>-15389.054131602905</v>
      </c>
      <c r="F347" s="1">
        <f t="shared" si="40"/>
        <v>-15389</v>
      </c>
      <c r="G347" s="1">
        <f t="shared" si="38"/>
        <v>-6.3182127996697091E-3</v>
      </c>
      <c r="I347" s="1">
        <f>+G347</f>
        <v>-6.3182127996697091E-3</v>
      </c>
      <c r="O347" s="1">
        <f t="shared" ca="1" si="41"/>
        <v>-6.2784709527571288E-3</v>
      </c>
      <c r="Q347" s="88">
        <f t="shared" si="42"/>
        <v>35934.904999999999</v>
      </c>
    </row>
    <row r="348" spans="1:17">
      <c r="A348" s="33" t="s">
        <v>192</v>
      </c>
      <c r="B348" s="37"/>
      <c r="C348" s="36">
        <v>50953.405500000001</v>
      </c>
      <c r="D348" s="36">
        <v>2E-3</v>
      </c>
      <c r="E348" s="1">
        <f t="shared" si="39"/>
        <v>-15389.049847827982</v>
      </c>
      <c r="F348" s="1">
        <f t="shared" si="40"/>
        <v>-15389</v>
      </c>
      <c r="G348" s="1">
        <f t="shared" si="38"/>
        <v>-5.8182127977488562E-3</v>
      </c>
      <c r="H348" s="34"/>
      <c r="J348" s="1">
        <f>+G348</f>
        <v>-5.8182127977488562E-3</v>
      </c>
      <c r="O348" s="1">
        <f t="shared" ca="1" si="41"/>
        <v>-6.2784709527571288E-3</v>
      </c>
      <c r="Q348" s="88">
        <f t="shared" si="42"/>
        <v>35934.905500000001</v>
      </c>
    </row>
    <row r="349" spans="1:17">
      <c r="A349" s="33" t="s">
        <v>193</v>
      </c>
      <c r="B349" s="42"/>
      <c r="C349" s="36">
        <v>50957.375</v>
      </c>
      <c r="D349" s="36">
        <v>1E-3</v>
      </c>
      <c r="E349" s="1">
        <f t="shared" si="39"/>
        <v>-15355.040958851125</v>
      </c>
      <c r="F349" s="1">
        <f t="shared" si="40"/>
        <v>-15355</v>
      </c>
      <c r="G349" s="1">
        <f t="shared" si="38"/>
        <v>-4.7806959992158227E-3</v>
      </c>
      <c r="I349" s="1">
        <f>+G349</f>
        <v>-4.7806959992158227E-3</v>
      </c>
      <c r="O349" s="1">
        <f t="shared" ca="1" si="41"/>
        <v>-6.2775510172288331E-3</v>
      </c>
      <c r="Q349" s="88">
        <f t="shared" si="42"/>
        <v>35938.875</v>
      </c>
    </row>
    <row r="350" spans="1:17">
      <c r="A350" s="33" t="s">
        <v>193</v>
      </c>
      <c r="B350" s="42"/>
      <c r="C350" s="36">
        <v>50961.457999999999</v>
      </c>
      <c r="D350" s="36">
        <v>1E-3</v>
      </c>
      <c r="E350" s="1">
        <f t="shared" si="39"/>
        <v>-15320.059652970662</v>
      </c>
      <c r="F350" s="1">
        <f t="shared" si="40"/>
        <v>-15320</v>
      </c>
      <c r="G350" s="1">
        <f t="shared" si="38"/>
        <v>-6.9626640033675358E-3</v>
      </c>
      <c r="I350" s="1">
        <f>+G350</f>
        <v>-6.9626640033675358E-3</v>
      </c>
      <c r="O350" s="1">
        <f t="shared" ca="1" si="41"/>
        <v>-6.2766040247732345E-3</v>
      </c>
      <c r="Q350" s="88">
        <f t="shared" si="42"/>
        <v>35942.957999999999</v>
      </c>
    </row>
    <row r="351" spans="1:17">
      <c r="A351" s="33" t="s">
        <v>193</v>
      </c>
      <c r="B351" s="42"/>
      <c r="C351" s="36">
        <v>50973.366000000002</v>
      </c>
      <c r="D351" s="36">
        <v>1E-3</v>
      </c>
      <c r="E351" s="1">
        <f t="shared" si="39"/>
        <v>-15218.037269814949</v>
      </c>
      <c r="F351" s="1">
        <f t="shared" si="40"/>
        <v>-15218</v>
      </c>
      <c r="G351" s="1">
        <f t="shared" si="38"/>
        <v>-4.3501136024133302E-3</v>
      </c>
      <c r="I351" s="1">
        <f>+G351</f>
        <v>-4.3501136024133302E-3</v>
      </c>
      <c r="O351" s="1">
        <f t="shared" ca="1" si="41"/>
        <v>-6.2738442181883465E-3</v>
      </c>
      <c r="Q351" s="88">
        <f t="shared" si="42"/>
        <v>35954.866000000002</v>
      </c>
    </row>
    <row r="352" spans="1:17">
      <c r="A352" s="33" t="s">
        <v>193</v>
      </c>
      <c r="B352" s="42"/>
      <c r="C352" s="36">
        <v>50983.400999999998</v>
      </c>
      <c r="D352" s="36">
        <v>1E-3</v>
      </c>
      <c r="E352" s="1">
        <f t="shared" si="39"/>
        <v>-15132.061907456287</v>
      </c>
      <c r="F352" s="1">
        <f t="shared" si="40"/>
        <v>-15132</v>
      </c>
      <c r="G352" s="1">
        <f t="shared" si="38"/>
        <v>-7.2258064028574154E-3</v>
      </c>
      <c r="I352" s="1">
        <f>+G352</f>
        <v>-7.2258064028574154E-3</v>
      </c>
      <c r="O352" s="1">
        <f t="shared" ca="1" si="41"/>
        <v>-6.2715173224403035E-3</v>
      </c>
      <c r="Q352" s="88">
        <f t="shared" si="42"/>
        <v>35964.900999999998</v>
      </c>
    </row>
    <row r="353" spans="1:23">
      <c r="A353" s="33" t="s">
        <v>193</v>
      </c>
      <c r="B353" s="42"/>
      <c r="C353" s="36">
        <v>50985.385999999999</v>
      </c>
      <c r="D353" s="36">
        <v>1E-3</v>
      </c>
      <c r="E353" s="1">
        <f t="shared" si="39"/>
        <v>-15115.055321080397</v>
      </c>
      <c r="F353" s="1">
        <f t="shared" si="40"/>
        <v>-15115</v>
      </c>
      <c r="G353" s="1">
        <f t="shared" si="38"/>
        <v>-6.4570480026304722E-3</v>
      </c>
      <c r="I353" s="1">
        <f>+G353</f>
        <v>-6.4570480026304722E-3</v>
      </c>
      <c r="O353" s="1">
        <f t="shared" ca="1" si="41"/>
        <v>-6.2710573546761557E-3</v>
      </c>
      <c r="Q353" s="88">
        <f t="shared" si="42"/>
        <v>35966.885999999999</v>
      </c>
    </row>
    <row r="354" spans="1:23">
      <c r="A354" s="29" t="s">
        <v>195</v>
      </c>
      <c r="B354" s="30" t="s">
        <v>170</v>
      </c>
      <c r="C354" s="31">
        <v>51123.699000000001</v>
      </c>
      <c r="D354" s="32"/>
      <c r="E354" s="33">
        <f t="shared" si="39"/>
        <v>-13930.051803998373</v>
      </c>
      <c r="F354" s="1">
        <f t="shared" si="40"/>
        <v>-13930</v>
      </c>
      <c r="G354" s="1">
        <f t="shared" si="38"/>
        <v>-6.0465360002126545E-3</v>
      </c>
      <c r="H354" s="1">
        <f t="shared" ref="H354:H379" si="43">+G354</f>
        <v>-6.0465360002126545E-3</v>
      </c>
      <c r="O354" s="1">
        <f t="shared" ca="1" si="41"/>
        <v>-6.2389948958223107E-3</v>
      </c>
      <c r="Q354" s="88">
        <f t="shared" si="42"/>
        <v>36105.199000000001</v>
      </c>
      <c r="W354" s="2"/>
    </row>
    <row r="355" spans="1:23">
      <c r="A355" s="29" t="s">
        <v>195</v>
      </c>
      <c r="B355" s="30" t="s">
        <v>170</v>
      </c>
      <c r="C355" s="31">
        <v>51135.722000000002</v>
      </c>
      <c r="D355" s="32"/>
      <c r="E355" s="33">
        <f t="shared" si="39"/>
        <v>-13827.044152614351</v>
      </c>
      <c r="F355" s="1">
        <f t="shared" si="40"/>
        <v>-13827</v>
      </c>
      <c r="G355" s="1">
        <f t="shared" si="38"/>
        <v>-5.1534703961806372E-3</v>
      </c>
      <c r="H355" s="1">
        <f t="shared" si="43"/>
        <v>-5.1534703961806372E-3</v>
      </c>
      <c r="O355" s="1">
        <f t="shared" ca="1" si="41"/>
        <v>-6.2362080323101199E-3</v>
      </c>
      <c r="Q355" s="88">
        <f t="shared" si="42"/>
        <v>36117.222000000002</v>
      </c>
      <c r="W355" s="2"/>
    </row>
    <row r="356" spans="1:23">
      <c r="A356" s="29" t="s">
        <v>195</v>
      </c>
      <c r="B356" s="30" t="s">
        <v>170</v>
      </c>
      <c r="C356" s="31">
        <v>51136.656000000003</v>
      </c>
      <c r="D356" s="32"/>
      <c r="E356" s="33">
        <f t="shared" si="39"/>
        <v>-13819.042061090373</v>
      </c>
      <c r="F356" s="1">
        <f t="shared" si="40"/>
        <v>-13819</v>
      </c>
      <c r="G356" s="1">
        <f t="shared" si="38"/>
        <v>-4.9093487978097983E-3</v>
      </c>
      <c r="H356" s="1">
        <f t="shared" si="43"/>
        <v>-4.9093487978097983E-3</v>
      </c>
      <c r="O356" s="1">
        <f t="shared" ca="1" si="41"/>
        <v>-6.2359915768916974E-3</v>
      </c>
      <c r="Q356" s="88">
        <f t="shared" si="42"/>
        <v>36118.156000000003</v>
      </c>
      <c r="W356" s="2"/>
    </row>
    <row r="357" spans="1:23">
      <c r="A357" s="29" t="s">
        <v>195</v>
      </c>
      <c r="B357" s="30" t="s">
        <v>170</v>
      </c>
      <c r="C357" s="31">
        <v>51159.648000000001</v>
      </c>
      <c r="D357" s="32"/>
      <c r="E357" s="33">
        <f t="shared" si="39"/>
        <v>-13622.056955823713</v>
      </c>
      <c r="F357" s="1">
        <f t="shared" si="40"/>
        <v>-13622</v>
      </c>
      <c r="G357" s="1">
        <f t="shared" si="38"/>
        <v>-6.6478544031269848E-3</v>
      </c>
      <c r="H357" s="1">
        <f t="shared" si="43"/>
        <v>-6.6478544031269848E-3</v>
      </c>
      <c r="O357" s="1">
        <f t="shared" ca="1" si="41"/>
        <v>-6.2306613622130419E-3</v>
      </c>
      <c r="Q357" s="88">
        <f t="shared" si="42"/>
        <v>36141.148000000001</v>
      </c>
      <c r="W357" s="2"/>
    </row>
    <row r="358" spans="1:23">
      <c r="A358" s="29" t="s">
        <v>195</v>
      </c>
      <c r="B358" s="30" t="s">
        <v>170</v>
      </c>
      <c r="C358" s="31">
        <v>51162.682999999997</v>
      </c>
      <c r="D358" s="32"/>
      <c r="E358" s="33">
        <f t="shared" si="39"/>
        <v>-13596.054442145754</v>
      </c>
      <c r="F358" s="1">
        <f t="shared" si="40"/>
        <v>-13596</v>
      </c>
      <c r="G358" s="1">
        <f t="shared" si="38"/>
        <v>-6.354459204885643E-3</v>
      </c>
      <c r="H358" s="1">
        <f t="shared" si="43"/>
        <v>-6.354459204885643E-3</v>
      </c>
      <c r="O358" s="1">
        <f t="shared" ca="1" si="41"/>
        <v>-6.2299578821031687E-3</v>
      </c>
      <c r="Q358" s="88">
        <f t="shared" si="42"/>
        <v>36144.182999999997</v>
      </c>
      <c r="W358" s="2"/>
    </row>
    <row r="359" spans="1:23">
      <c r="A359" s="29" t="s">
        <v>195</v>
      </c>
      <c r="B359" s="30" t="s">
        <v>170</v>
      </c>
      <c r="C359" s="31">
        <v>51163.616999999998</v>
      </c>
      <c r="D359" s="32"/>
      <c r="E359" s="33">
        <f t="shared" si="39"/>
        <v>-13588.052350621778</v>
      </c>
      <c r="F359" s="1">
        <f t="shared" si="40"/>
        <v>-13588</v>
      </c>
      <c r="G359" s="1">
        <f t="shared" si="38"/>
        <v>-6.1103376065148041E-3</v>
      </c>
      <c r="H359" s="1">
        <f t="shared" si="43"/>
        <v>-6.1103376065148041E-3</v>
      </c>
      <c r="O359" s="1">
        <f t="shared" ca="1" si="41"/>
        <v>-6.2297414266847453E-3</v>
      </c>
      <c r="Q359" s="88">
        <f t="shared" si="42"/>
        <v>36145.116999999998</v>
      </c>
      <c r="W359" s="2"/>
    </row>
    <row r="360" spans="1:23">
      <c r="A360" s="29" t="s">
        <v>195</v>
      </c>
      <c r="B360" s="30" t="s">
        <v>170</v>
      </c>
      <c r="C360" s="31">
        <v>51164.667000000001</v>
      </c>
      <c r="D360" s="32"/>
      <c r="E360" s="33">
        <f t="shared" si="39"/>
        <v>-13579.056423319647</v>
      </c>
      <c r="F360" s="1">
        <f t="shared" si="40"/>
        <v>-13579</v>
      </c>
      <c r="G360" s="1">
        <f t="shared" si="38"/>
        <v>-6.5857008012244478E-3</v>
      </c>
      <c r="H360" s="1">
        <f t="shared" si="43"/>
        <v>-6.5857008012244478E-3</v>
      </c>
      <c r="O360" s="1">
        <f t="shared" ca="1" si="41"/>
        <v>-6.2294979143390199E-3</v>
      </c>
      <c r="Q360" s="88">
        <f t="shared" si="42"/>
        <v>36146.167000000001</v>
      </c>
      <c r="W360" s="2"/>
    </row>
    <row r="361" spans="1:23">
      <c r="A361" s="29" t="s">
        <v>195</v>
      </c>
      <c r="B361" s="30" t="s">
        <v>170</v>
      </c>
      <c r="C361" s="43">
        <v>51165.718000000001</v>
      </c>
      <c r="D361" s="32"/>
      <c r="E361" s="33">
        <f t="shared" si="39"/>
        <v>-13570.051928467734</v>
      </c>
      <c r="F361" s="1">
        <f t="shared" si="40"/>
        <v>-13570</v>
      </c>
      <c r="G361" s="1">
        <f t="shared" ref="G361:G392" si="44">+C361-(C$7+F361*C$8)</f>
        <v>-6.0610639993683435E-3</v>
      </c>
      <c r="H361" s="1">
        <f t="shared" si="43"/>
        <v>-6.0610639993683435E-3</v>
      </c>
      <c r="O361" s="1">
        <f t="shared" ca="1" si="41"/>
        <v>-6.2292544019932946E-3</v>
      </c>
      <c r="Q361" s="88">
        <f t="shared" si="42"/>
        <v>36147.218000000001</v>
      </c>
      <c r="W361" s="2"/>
    </row>
    <row r="362" spans="1:23">
      <c r="A362" s="29" t="s">
        <v>195</v>
      </c>
      <c r="B362" s="30" t="s">
        <v>170</v>
      </c>
      <c r="C362" s="31">
        <v>51170.622000000003</v>
      </c>
      <c r="D362" s="32"/>
      <c r="E362" s="33">
        <f t="shared" si="39"/>
        <v>-13528.036664191977</v>
      </c>
      <c r="F362" s="1">
        <f t="shared" si="40"/>
        <v>-13528</v>
      </c>
      <c r="G362" s="1">
        <f t="shared" si="44"/>
        <v>-4.2794256005436182E-3</v>
      </c>
      <c r="H362" s="1">
        <f t="shared" si="43"/>
        <v>-4.2794256005436182E-3</v>
      </c>
      <c r="O362" s="1">
        <f t="shared" ca="1" si="41"/>
        <v>-6.2281180110465763E-3</v>
      </c>
      <c r="Q362" s="88">
        <f t="shared" si="42"/>
        <v>36152.122000000003</v>
      </c>
      <c r="W362" s="2"/>
    </row>
    <row r="363" spans="1:23">
      <c r="A363" s="29" t="s">
        <v>195</v>
      </c>
      <c r="B363" s="30" t="s">
        <v>170</v>
      </c>
      <c r="C363" s="31">
        <v>51175.64</v>
      </c>
      <c r="D363" s="32"/>
      <c r="E363" s="33">
        <f t="shared" si="39"/>
        <v>-13485.044699237755</v>
      </c>
      <c r="F363" s="1">
        <f t="shared" si="40"/>
        <v>-13485</v>
      </c>
      <c r="G363" s="1">
        <f t="shared" si="44"/>
        <v>-5.2172720024827868E-3</v>
      </c>
      <c r="H363" s="1">
        <f t="shared" si="43"/>
        <v>-5.2172720024827868E-3</v>
      </c>
      <c r="O363" s="1">
        <f t="shared" ca="1" si="41"/>
        <v>-6.2269545631725553E-3</v>
      </c>
      <c r="Q363" s="88">
        <f t="shared" si="42"/>
        <v>36157.14</v>
      </c>
      <c r="W363" s="2"/>
    </row>
    <row r="364" spans="1:23">
      <c r="A364" s="29" t="s">
        <v>195</v>
      </c>
      <c r="B364" s="30" t="s">
        <v>170</v>
      </c>
      <c r="C364" s="31">
        <v>51175.756000000001</v>
      </c>
      <c r="D364" s="32"/>
      <c r="E364" s="33">
        <f t="shared" si="39"/>
        <v>-13484.050863459603</v>
      </c>
      <c r="F364" s="1">
        <f t="shared" si="40"/>
        <v>-13484</v>
      </c>
      <c r="G364" s="1">
        <f t="shared" si="44"/>
        <v>-5.936756802839227E-3</v>
      </c>
      <c r="H364" s="1">
        <f t="shared" si="43"/>
        <v>-5.936756802839227E-3</v>
      </c>
      <c r="O364" s="1">
        <f t="shared" ca="1" si="41"/>
        <v>-6.2269275062452525E-3</v>
      </c>
      <c r="Q364" s="88">
        <f t="shared" si="42"/>
        <v>36157.256000000001</v>
      </c>
      <c r="W364" s="2"/>
    </row>
    <row r="365" spans="1:23">
      <c r="A365" s="29" t="s">
        <v>195</v>
      </c>
      <c r="B365" s="30" t="s">
        <v>170</v>
      </c>
      <c r="C365" s="31">
        <v>51176.572999999997</v>
      </c>
      <c r="D365" s="32"/>
      <c r="E365" s="33">
        <f t="shared" si="39"/>
        <v>-13477.051175263623</v>
      </c>
      <c r="F365" s="1">
        <f t="shared" si="40"/>
        <v>-13477</v>
      </c>
      <c r="G365" s="1">
        <f t="shared" si="44"/>
        <v>-5.9731504079536535E-3</v>
      </c>
      <c r="H365" s="1">
        <f t="shared" si="43"/>
        <v>-5.9731504079536535E-3</v>
      </c>
      <c r="O365" s="1">
        <f t="shared" ca="1" si="41"/>
        <v>-6.2267381077541328E-3</v>
      </c>
      <c r="Q365" s="88">
        <f t="shared" si="42"/>
        <v>36158.072999999997</v>
      </c>
      <c r="W365" s="2"/>
    </row>
    <row r="366" spans="1:23">
      <c r="A366" s="29" t="s">
        <v>195</v>
      </c>
      <c r="B366" s="30" t="s">
        <v>170</v>
      </c>
      <c r="C366" s="31">
        <v>51176.69</v>
      </c>
      <c r="D366" s="32"/>
      <c r="E366" s="33">
        <f t="shared" si="39"/>
        <v>-13476.048771935624</v>
      </c>
      <c r="F366" s="1">
        <f t="shared" si="40"/>
        <v>-13476</v>
      </c>
      <c r="G366" s="1">
        <f t="shared" si="44"/>
        <v>-5.6926351971924305E-3</v>
      </c>
      <c r="H366" s="1">
        <f t="shared" si="43"/>
        <v>-5.6926351971924305E-3</v>
      </c>
      <c r="O366" s="1">
        <f t="shared" ca="1" si="41"/>
        <v>-6.2267110508268299E-3</v>
      </c>
      <c r="Q366" s="88">
        <f t="shared" si="42"/>
        <v>36158.19</v>
      </c>
      <c r="W366" s="2"/>
    </row>
    <row r="367" spans="1:23">
      <c r="A367" s="29" t="s">
        <v>195</v>
      </c>
      <c r="B367" s="30" t="s">
        <v>170</v>
      </c>
      <c r="C367" s="31">
        <v>51177.624000000003</v>
      </c>
      <c r="D367" s="32"/>
      <c r="E367" s="33">
        <f t="shared" si="39"/>
        <v>-13468.046680411648</v>
      </c>
      <c r="F367" s="1">
        <f t="shared" si="40"/>
        <v>-13468</v>
      </c>
      <c r="G367" s="1">
        <f t="shared" si="44"/>
        <v>-5.4485135988215916E-3</v>
      </c>
      <c r="H367" s="1">
        <f t="shared" si="43"/>
        <v>-5.4485135988215916E-3</v>
      </c>
      <c r="O367" s="1">
        <f t="shared" ca="1" si="41"/>
        <v>-6.2264945954084074E-3</v>
      </c>
      <c r="Q367" s="88">
        <f t="shared" si="42"/>
        <v>36159.124000000003</v>
      </c>
      <c r="W367" s="2"/>
    </row>
    <row r="368" spans="1:23">
      <c r="A368" s="29" t="s">
        <v>195</v>
      </c>
      <c r="B368" s="30" t="s">
        <v>170</v>
      </c>
      <c r="C368" s="31">
        <v>51177.74</v>
      </c>
      <c r="D368" s="32"/>
      <c r="E368" s="33">
        <f t="shared" si="39"/>
        <v>-13467.052844633557</v>
      </c>
      <c r="F368" s="1">
        <f t="shared" si="40"/>
        <v>-13467</v>
      </c>
      <c r="G368" s="1">
        <f t="shared" si="44"/>
        <v>-6.1679984064539894E-3</v>
      </c>
      <c r="H368" s="1">
        <f t="shared" si="43"/>
        <v>-6.1679984064539894E-3</v>
      </c>
      <c r="O368" s="1">
        <f t="shared" ca="1" si="41"/>
        <v>-6.2264675384811046E-3</v>
      </c>
      <c r="Q368" s="88">
        <f t="shared" si="42"/>
        <v>36159.24</v>
      </c>
      <c r="W368" s="2"/>
    </row>
    <row r="369" spans="1:23">
      <c r="A369" s="29" t="s">
        <v>195</v>
      </c>
      <c r="B369" s="30" t="s">
        <v>170</v>
      </c>
      <c r="C369" s="31">
        <v>51178.675000000003</v>
      </c>
      <c r="D369" s="32"/>
      <c r="E369" s="33">
        <f t="shared" si="39"/>
        <v>-13459.042185559734</v>
      </c>
      <c r="F369" s="1">
        <f t="shared" si="40"/>
        <v>-13459</v>
      </c>
      <c r="G369" s="1">
        <f t="shared" si="44"/>
        <v>-4.9238767969654873E-3</v>
      </c>
      <c r="H369" s="1">
        <f t="shared" si="43"/>
        <v>-4.9238767969654873E-3</v>
      </c>
      <c r="O369" s="1">
        <f t="shared" ca="1" si="41"/>
        <v>-6.2262510830626812E-3</v>
      </c>
      <c r="Q369" s="88">
        <f t="shared" si="42"/>
        <v>36160.175000000003</v>
      </c>
      <c r="W369" s="2"/>
    </row>
    <row r="370" spans="1:23">
      <c r="A370" s="29" t="s">
        <v>195</v>
      </c>
      <c r="B370" s="30" t="s">
        <v>170</v>
      </c>
      <c r="C370" s="31">
        <v>51180.658000000003</v>
      </c>
      <c r="D370" s="32"/>
      <c r="E370" s="33">
        <f t="shared" si="39"/>
        <v>-13442.052734283472</v>
      </c>
      <c r="F370" s="1">
        <f t="shared" si="40"/>
        <v>-13442</v>
      </c>
      <c r="G370" s="1">
        <f t="shared" si="44"/>
        <v>-6.1551183971459977E-3</v>
      </c>
      <c r="H370" s="1">
        <f t="shared" si="43"/>
        <v>-6.1551183971459977E-3</v>
      </c>
      <c r="O370" s="1">
        <f t="shared" ca="1" si="41"/>
        <v>-6.2257911152985334E-3</v>
      </c>
      <c r="Q370" s="88">
        <f t="shared" si="42"/>
        <v>36162.158000000003</v>
      </c>
      <c r="W370" s="2"/>
    </row>
    <row r="371" spans="1:23">
      <c r="A371" s="29" t="s">
        <v>195</v>
      </c>
      <c r="B371" s="30" t="s">
        <v>170</v>
      </c>
      <c r="C371" s="31">
        <v>51183.694000000003</v>
      </c>
      <c r="D371" s="32"/>
      <c r="E371" s="33">
        <f t="shared" si="39"/>
        <v>-13416.041653055669</v>
      </c>
      <c r="F371" s="1">
        <f t="shared" si="40"/>
        <v>-13416</v>
      </c>
      <c r="G371" s="1">
        <f t="shared" si="44"/>
        <v>-4.8617231950629503E-3</v>
      </c>
      <c r="H371" s="1">
        <f t="shared" si="43"/>
        <v>-4.8617231950629503E-3</v>
      </c>
      <c r="O371" s="1">
        <f t="shared" ca="1" si="41"/>
        <v>-6.2250876351886602E-3</v>
      </c>
      <c r="Q371" s="88">
        <f t="shared" si="42"/>
        <v>36165.194000000003</v>
      </c>
      <c r="W371" s="2"/>
    </row>
    <row r="372" spans="1:23">
      <c r="A372" s="29" t="s">
        <v>195</v>
      </c>
      <c r="B372" s="30" t="s">
        <v>170</v>
      </c>
      <c r="C372" s="31">
        <v>51184.625999999997</v>
      </c>
      <c r="D372" s="32"/>
      <c r="E372" s="33">
        <f t="shared" si="39"/>
        <v>-13408.05669663138</v>
      </c>
      <c r="F372" s="1">
        <f t="shared" si="40"/>
        <v>-13408</v>
      </c>
      <c r="G372" s="1">
        <f t="shared" si="44"/>
        <v>-6.6176016043755226E-3</v>
      </c>
      <c r="H372" s="1">
        <f t="shared" si="43"/>
        <v>-6.6176016043755226E-3</v>
      </c>
      <c r="O372" s="1">
        <f t="shared" ca="1" si="41"/>
        <v>-6.2248711797702376E-3</v>
      </c>
      <c r="Q372" s="88">
        <f t="shared" si="42"/>
        <v>36166.125999999997</v>
      </c>
      <c r="W372" s="2"/>
    </row>
    <row r="373" spans="1:23">
      <c r="A373" s="29" t="s">
        <v>195</v>
      </c>
      <c r="B373" s="30" t="s">
        <v>170</v>
      </c>
      <c r="C373" s="31">
        <v>51184.743000000002</v>
      </c>
      <c r="D373" s="32"/>
      <c r="E373" s="33">
        <f t="shared" si="39"/>
        <v>-13407.054293303383</v>
      </c>
      <c r="F373" s="1">
        <f t="shared" si="40"/>
        <v>-13407</v>
      </c>
      <c r="G373" s="1">
        <f t="shared" si="44"/>
        <v>-6.3370864008902572E-3</v>
      </c>
      <c r="H373" s="1">
        <f t="shared" si="43"/>
        <v>-6.3370864008902572E-3</v>
      </c>
      <c r="O373" s="1">
        <f t="shared" ca="1" si="41"/>
        <v>-6.2248441228429348E-3</v>
      </c>
      <c r="Q373" s="88">
        <f t="shared" si="42"/>
        <v>36166.243000000002</v>
      </c>
      <c r="W373" s="2"/>
    </row>
    <row r="374" spans="1:23">
      <c r="A374" s="29" t="s">
        <v>195</v>
      </c>
      <c r="B374" s="30" t="s">
        <v>170</v>
      </c>
      <c r="C374" s="31">
        <v>51185.56</v>
      </c>
      <c r="D374" s="32"/>
      <c r="E374" s="33">
        <f t="shared" si="39"/>
        <v>-13400.054605107403</v>
      </c>
      <c r="F374" s="1">
        <f t="shared" si="40"/>
        <v>-13400</v>
      </c>
      <c r="G374" s="1">
        <f t="shared" si="44"/>
        <v>-6.3734800060046837E-3</v>
      </c>
      <c r="H374" s="1">
        <f t="shared" si="43"/>
        <v>-6.3734800060046837E-3</v>
      </c>
      <c r="O374" s="1">
        <f t="shared" ca="1" si="41"/>
        <v>-6.2246547243518151E-3</v>
      </c>
      <c r="Q374" s="88">
        <f t="shared" si="42"/>
        <v>36167.06</v>
      </c>
      <c r="W374" s="2"/>
    </row>
    <row r="375" spans="1:23">
      <c r="A375" s="29" t="s">
        <v>195</v>
      </c>
      <c r="B375" s="30" t="s">
        <v>170</v>
      </c>
      <c r="C375" s="31">
        <v>51185.677000000003</v>
      </c>
      <c r="D375" s="32"/>
      <c r="E375" s="33">
        <f t="shared" si="39"/>
        <v>-13399.052201779406</v>
      </c>
      <c r="F375" s="1">
        <f t="shared" si="40"/>
        <v>-13399</v>
      </c>
      <c r="G375" s="1">
        <f t="shared" si="44"/>
        <v>-6.0929647952434607E-3</v>
      </c>
      <c r="H375" s="1">
        <f t="shared" si="43"/>
        <v>-6.0929647952434607E-3</v>
      </c>
      <c r="O375" s="1">
        <f t="shared" ca="1" si="41"/>
        <v>-6.2246276674245123E-3</v>
      </c>
      <c r="Q375" s="88">
        <f t="shared" si="42"/>
        <v>36167.177000000003</v>
      </c>
      <c r="W375" s="2"/>
    </row>
    <row r="376" spans="1:23">
      <c r="A376" s="29" t="s">
        <v>195</v>
      </c>
      <c r="B376" s="30" t="s">
        <v>170</v>
      </c>
      <c r="C376" s="31">
        <v>51195.714999999997</v>
      </c>
      <c r="D376" s="32"/>
      <c r="E376" s="33">
        <f t="shared" si="39"/>
        <v>-13313.051136771335</v>
      </c>
      <c r="F376" s="1">
        <f t="shared" si="40"/>
        <v>-13313</v>
      </c>
      <c r="G376" s="1">
        <f t="shared" si="44"/>
        <v>-5.9686576059903018E-3</v>
      </c>
      <c r="H376" s="1">
        <f t="shared" si="43"/>
        <v>-5.9686576059903018E-3</v>
      </c>
      <c r="O376" s="1">
        <f t="shared" ca="1" si="41"/>
        <v>-6.2223007716764693E-3</v>
      </c>
      <c r="Q376" s="88">
        <f t="shared" si="42"/>
        <v>36177.214999999997</v>
      </c>
      <c r="W376" s="2"/>
    </row>
    <row r="377" spans="1:23">
      <c r="A377" s="29" t="s">
        <v>195</v>
      </c>
      <c r="B377" s="30" t="s">
        <v>170</v>
      </c>
      <c r="C377" s="31">
        <v>51197.580999999998</v>
      </c>
      <c r="D377" s="32"/>
      <c r="E377" s="33">
        <f t="shared" si="39"/>
        <v>-13297.064088823008</v>
      </c>
      <c r="F377" s="1">
        <f t="shared" si="40"/>
        <v>-13297</v>
      </c>
      <c r="G377" s="1">
        <f t="shared" si="44"/>
        <v>-7.48041440238012E-3</v>
      </c>
      <c r="H377" s="1">
        <f t="shared" si="43"/>
        <v>-7.48041440238012E-3</v>
      </c>
      <c r="O377" s="1">
        <f t="shared" ca="1" si="41"/>
        <v>-6.2218678608396243E-3</v>
      </c>
      <c r="Q377" s="88">
        <f t="shared" si="42"/>
        <v>36179.080999999998</v>
      </c>
      <c r="W377" s="2"/>
    </row>
    <row r="378" spans="1:23">
      <c r="A378" s="29" t="s">
        <v>195</v>
      </c>
      <c r="B378" s="30" t="s">
        <v>170</v>
      </c>
      <c r="C378" s="31">
        <v>51197.699000000001</v>
      </c>
      <c r="D378" s="32"/>
      <c r="E378" s="33">
        <f t="shared" si="39"/>
        <v>-13296.053117945228</v>
      </c>
      <c r="F378" s="1">
        <f t="shared" si="40"/>
        <v>-13296</v>
      </c>
      <c r="G378" s="1">
        <f t="shared" si="44"/>
        <v>-6.1998992023291066E-3</v>
      </c>
      <c r="H378" s="1">
        <f t="shared" si="43"/>
        <v>-6.1998992023291066E-3</v>
      </c>
      <c r="O378" s="1">
        <f t="shared" ca="1" si="41"/>
        <v>-6.2218408039123214E-3</v>
      </c>
      <c r="Q378" s="88">
        <f t="shared" si="42"/>
        <v>36179.199000000001</v>
      </c>
      <c r="W378" s="2"/>
    </row>
    <row r="379" spans="1:23">
      <c r="A379" s="29" t="s">
        <v>195</v>
      </c>
      <c r="B379" s="30" t="s">
        <v>170</v>
      </c>
      <c r="C379" s="31">
        <v>51199.567000000003</v>
      </c>
      <c r="D379" s="32"/>
      <c r="E379" s="33">
        <f t="shared" si="39"/>
        <v>-13280.048934897273</v>
      </c>
      <c r="F379" s="1">
        <f t="shared" si="40"/>
        <v>-13280</v>
      </c>
      <c r="G379" s="1">
        <f t="shared" si="44"/>
        <v>-5.7116559983114712E-3</v>
      </c>
      <c r="H379" s="1">
        <f t="shared" si="43"/>
        <v>-5.7116559983114712E-3</v>
      </c>
      <c r="O379" s="1">
        <f t="shared" ca="1" si="41"/>
        <v>-6.2214078930754764E-3</v>
      </c>
      <c r="Q379" s="88">
        <f t="shared" si="42"/>
        <v>36181.067000000003</v>
      </c>
      <c r="W379" s="2"/>
    </row>
    <row r="380" spans="1:23">
      <c r="A380" s="29" t="s">
        <v>195</v>
      </c>
      <c r="B380" s="30" t="s">
        <v>168</v>
      </c>
      <c r="C380" s="31">
        <v>51199.648000000001</v>
      </c>
      <c r="D380" s="32"/>
      <c r="E380" s="33">
        <f t="shared" si="39"/>
        <v>-13279.354963362553</v>
      </c>
      <c r="F380" s="1">
        <f t="shared" si="40"/>
        <v>-13279.5</v>
      </c>
      <c r="O380" s="1">
        <f t="shared" ca="1" si="41"/>
        <v>-6.221394364611825E-3</v>
      </c>
      <c r="Q380" s="88">
        <f t="shared" si="42"/>
        <v>36181.148000000001</v>
      </c>
      <c r="U380" s="1">
        <f>+C380-(C$7+F380*C$8)</f>
        <v>1.6928601602558047E-2</v>
      </c>
      <c r="W380" s="2"/>
    </row>
    <row r="381" spans="1:23">
      <c r="A381" s="29" t="s">
        <v>195</v>
      </c>
      <c r="B381" s="30" t="s">
        <v>170</v>
      </c>
      <c r="C381" s="31">
        <v>51200.618000000002</v>
      </c>
      <c r="D381" s="32"/>
      <c r="E381" s="33">
        <f t="shared" si="39"/>
        <v>-13271.04444004536</v>
      </c>
      <c r="F381" s="1">
        <f t="shared" si="40"/>
        <v>-13271</v>
      </c>
      <c r="G381" s="1">
        <f t="shared" ref="G381:G412" si="45">+C381-(C$7+F381*C$8)</f>
        <v>-5.1870191964553669E-3</v>
      </c>
      <c r="H381" s="1">
        <f t="shared" ref="H381:H391" si="46">+G381</f>
        <v>-5.1870191964553669E-3</v>
      </c>
      <c r="O381" s="1">
        <f t="shared" ca="1" si="41"/>
        <v>-6.2211643807297511E-3</v>
      </c>
      <c r="Q381" s="88">
        <f t="shared" si="42"/>
        <v>36182.118000000002</v>
      </c>
      <c r="W381" s="2"/>
    </row>
    <row r="382" spans="1:23">
      <c r="A382" s="29" t="s">
        <v>195</v>
      </c>
      <c r="B382" s="30" t="s">
        <v>170</v>
      </c>
      <c r="C382" s="31">
        <v>51202.718000000001</v>
      </c>
      <c r="D382" s="32"/>
      <c r="E382" s="33">
        <f t="shared" si="39"/>
        <v>-13253.052585441163</v>
      </c>
      <c r="F382" s="1">
        <f t="shared" si="40"/>
        <v>-13253</v>
      </c>
      <c r="G382" s="1">
        <f t="shared" si="45"/>
        <v>-6.1377456004265696E-3</v>
      </c>
      <c r="H382" s="1">
        <f t="shared" si="46"/>
        <v>-6.1377456004265696E-3</v>
      </c>
      <c r="O382" s="1">
        <f t="shared" ca="1" si="41"/>
        <v>-6.2206773560383004E-3</v>
      </c>
      <c r="Q382" s="88">
        <f t="shared" si="42"/>
        <v>36184.218000000001</v>
      </c>
      <c r="W382" s="2"/>
    </row>
    <row r="383" spans="1:23">
      <c r="A383" s="29" t="s">
        <v>195</v>
      </c>
      <c r="B383" s="30" t="s">
        <v>170</v>
      </c>
      <c r="C383" s="31">
        <v>51203.535000000003</v>
      </c>
      <c r="D383" s="32"/>
      <c r="E383" s="33">
        <f t="shared" si="39"/>
        <v>-13246.052897245119</v>
      </c>
      <c r="F383" s="1">
        <f t="shared" si="40"/>
        <v>-13246</v>
      </c>
      <c r="G383" s="1">
        <f t="shared" si="45"/>
        <v>-6.1741391982650384E-3</v>
      </c>
      <c r="H383" s="1">
        <f t="shared" si="46"/>
        <v>-6.1741391982650384E-3</v>
      </c>
      <c r="O383" s="1">
        <f t="shared" ca="1" si="41"/>
        <v>-6.2204879575471807E-3</v>
      </c>
      <c r="Q383" s="88">
        <f t="shared" si="42"/>
        <v>36185.035000000003</v>
      </c>
      <c r="W383" s="2"/>
    </row>
    <row r="384" spans="1:23">
      <c r="A384" s="29" t="s">
        <v>195</v>
      </c>
      <c r="B384" s="30" t="s">
        <v>170</v>
      </c>
      <c r="C384" s="31">
        <v>51203.652000000002</v>
      </c>
      <c r="D384" s="32"/>
      <c r="E384" s="33">
        <f t="shared" si="39"/>
        <v>-13245.050493917184</v>
      </c>
      <c r="F384" s="1">
        <f t="shared" si="40"/>
        <v>-13245</v>
      </c>
      <c r="G384" s="1">
        <f t="shared" si="45"/>
        <v>-5.8936240020557307E-3</v>
      </c>
      <c r="H384" s="1">
        <f t="shared" si="46"/>
        <v>-5.8936240020557307E-3</v>
      </c>
      <c r="O384" s="1">
        <f t="shared" ca="1" si="41"/>
        <v>-6.2204609006198779E-3</v>
      </c>
      <c r="Q384" s="88">
        <f t="shared" si="42"/>
        <v>36185.152000000002</v>
      </c>
      <c r="W384" s="2"/>
    </row>
    <row r="385" spans="1:23">
      <c r="A385" s="29" t="s">
        <v>195</v>
      </c>
      <c r="B385" s="30" t="s">
        <v>170</v>
      </c>
      <c r="C385" s="31">
        <v>51210.654999999999</v>
      </c>
      <c r="D385" s="32"/>
      <c r="E385" s="33">
        <f t="shared" si="39"/>
        <v>-13185.051942587073</v>
      </c>
      <c r="F385" s="1">
        <f t="shared" si="40"/>
        <v>-13185</v>
      </c>
      <c r="G385" s="1">
        <f t="shared" si="45"/>
        <v>-6.062712003767956E-3</v>
      </c>
      <c r="H385" s="1">
        <f t="shared" si="46"/>
        <v>-6.062712003767956E-3</v>
      </c>
      <c r="O385" s="1">
        <f t="shared" ca="1" si="41"/>
        <v>-6.2188374849817081E-3</v>
      </c>
      <c r="Q385" s="88">
        <f t="shared" si="42"/>
        <v>36192.154999999999</v>
      </c>
      <c r="W385" s="2"/>
    </row>
    <row r="386" spans="1:23">
      <c r="A386" s="29" t="s">
        <v>196</v>
      </c>
      <c r="B386" s="30" t="s">
        <v>170</v>
      </c>
      <c r="C386" s="31">
        <v>51221.51</v>
      </c>
      <c r="D386" s="32"/>
      <c r="E386" s="33">
        <f t="shared" si="39"/>
        <v>-13092.051189382899</v>
      </c>
      <c r="F386" s="1">
        <f t="shared" si="40"/>
        <v>-13092</v>
      </c>
      <c r="G386" s="1">
        <f t="shared" si="45"/>
        <v>-5.9747983978013508E-3</v>
      </c>
      <c r="H386" s="1">
        <f t="shared" si="46"/>
        <v>-5.9747983978013508E-3</v>
      </c>
      <c r="O386" s="1">
        <f t="shared" ca="1" si="41"/>
        <v>-6.2163211907425454E-3</v>
      </c>
      <c r="Q386" s="88">
        <f t="shared" si="42"/>
        <v>36203.01</v>
      </c>
      <c r="W386" s="2"/>
    </row>
    <row r="387" spans="1:23">
      <c r="A387" s="29" t="s">
        <v>196</v>
      </c>
      <c r="B387" s="30" t="s">
        <v>170</v>
      </c>
      <c r="C387" s="31">
        <v>51236.565999999999</v>
      </c>
      <c r="D387" s="32"/>
      <c r="E387" s="33">
        <f t="shared" si="39"/>
        <v>-12963.058159420545</v>
      </c>
      <c r="F387" s="1">
        <f t="shared" si="40"/>
        <v>-12963</v>
      </c>
      <c r="G387" s="1">
        <f t="shared" si="45"/>
        <v>-6.7883376032114029E-3</v>
      </c>
      <c r="H387" s="1">
        <f t="shared" si="46"/>
        <v>-6.7883376032114029E-3</v>
      </c>
      <c r="O387" s="1">
        <f t="shared" ca="1" si="41"/>
        <v>-6.2128308471204813E-3</v>
      </c>
      <c r="Q387" s="88">
        <f t="shared" si="42"/>
        <v>36218.065999999999</v>
      </c>
      <c r="W387" s="2"/>
    </row>
    <row r="388" spans="1:23">
      <c r="A388" s="29" t="s">
        <v>196</v>
      </c>
      <c r="B388" s="30" t="s">
        <v>170</v>
      </c>
      <c r="C388" s="31">
        <v>51236.682999999997</v>
      </c>
      <c r="D388" s="32"/>
      <c r="E388" s="33">
        <f t="shared" si="39"/>
        <v>-12962.05575609261</v>
      </c>
      <c r="F388" s="1">
        <f t="shared" si="40"/>
        <v>-12962</v>
      </c>
      <c r="G388" s="1">
        <f t="shared" si="45"/>
        <v>-6.5078224070020951E-3</v>
      </c>
      <c r="H388" s="1">
        <f t="shared" si="46"/>
        <v>-6.5078224070020951E-3</v>
      </c>
      <c r="O388" s="1">
        <f t="shared" ca="1" si="41"/>
        <v>-6.2128037901931785E-3</v>
      </c>
      <c r="Q388" s="88">
        <f t="shared" si="42"/>
        <v>36218.182999999997</v>
      </c>
      <c r="W388" s="2"/>
    </row>
    <row r="389" spans="1:23">
      <c r="A389" s="29" t="s">
        <v>196</v>
      </c>
      <c r="B389" s="30" t="s">
        <v>170</v>
      </c>
      <c r="C389" s="31">
        <v>51237.616999999998</v>
      </c>
      <c r="D389" s="32"/>
      <c r="E389" s="33">
        <f t="shared" si="39"/>
        <v>-12954.053664568633</v>
      </c>
      <c r="F389" s="1">
        <f t="shared" si="40"/>
        <v>-12954</v>
      </c>
      <c r="G389" s="1">
        <f t="shared" si="45"/>
        <v>-6.2637008013552986E-3</v>
      </c>
      <c r="H389" s="1">
        <f t="shared" si="46"/>
        <v>-6.2637008013552986E-3</v>
      </c>
      <c r="O389" s="1">
        <f t="shared" ca="1" si="41"/>
        <v>-6.212587334774756E-3</v>
      </c>
      <c r="Q389" s="88">
        <f t="shared" si="42"/>
        <v>36219.116999999998</v>
      </c>
      <c r="W389" s="2"/>
    </row>
    <row r="390" spans="1:23">
      <c r="A390" s="29" t="s">
        <v>196</v>
      </c>
      <c r="B390" s="30" t="s">
        <v>170</v>
      </c>
      <c r="C390" s="31">
        <v>51247.421999999999</v>
      </c>
      <c r="D390" s="32"/>
      <c r="E390" s="33">
        <f t="shared" si="39"/>
        <v>-12870.048838666589</v>
      </c>
      <c r="F390" s="1">
        <f t="shared" si="40"/>
        <v>-12870</v>
      </c>
      <c r="G390" s="1">
        <f t="shared" si="45"/>
        <v>-5.7004240006790496E-3</v>
      </c>
      <c r="H390" s="1">
        <f t="shared" si="46"/>
        <v>-5.7004240006790496E-3</v>
      </c>
      <c r="O390" s="1">
        <f t="shared" ca="1" si="41"/>
        <v>-6.2103145528813195E-3</v>
      </c>
      <c r="Q390" s="88">
        <f t="shared" si="42"/>
        <v>36228.921999999999</v>
      </c>
      <c r="W390" s="2"/>
    </row>
    <row r="391" spans="1:23">
      <c r="A391" s="29" t="s">
        <v>196</v>
      </c>
      <c r="B391" s="30" t="s">
        <v>170</v>
      </c>
      <c r="C391" s="31">
        <v>51250.455999999998</v>
      </c>
      <c r="D391" s="32"/>
      <c r="E391" s="33">
        <f t="shared" si="39"/>
        <v>-12844.054892538412</v>
      </c>
      <c r="F391" s="1">
        <f t="shared" si="40"/>
        <v>-12844</v>
      </c>
      <c r="G391" s="1">
        <f t="shared" si="45"/>
        <v>-6.4070288062794134E-3</v>
      </c>
      <c r="H391" s="1">
        <f t="shared" si="46"/>
        <v>-6.4070288062794134E-3</v>
      </c>
      <c r="O391" s="1">
        <f t="shared" ca="1" si="41"/>
        <v>-6.2096110727714454E-3</v>
      </c>
      <c r="Q391" s="88">
        <f t="shared" si="42"/>
        <v>36231.955999999998</v>
      </c>
      <c r="W391" s="2"/>
    </row>
    <row r="392" spans="1:23">
      <c r="A392" s="29" t="s">
        <v>187</v>
      </c>
      <c r="B392" s="30" t="s">
        <v>170</v>
      </c>
      <c r="C392" s="31">
        <v>51250.458200000001</v>
      </c>
      <c r="D392" s="32"/>
      <c r="E392" s="33">
        <f t="shared" si="39"/>
        <v>-12844.036043928805</v>
      </c>
      <c r="F392" s="1">
        <f t="shared" si="40"/>
        <v>-12844</v>
      </c>
      <c r="G392" s="1">
        <f t="shared" si="45"/>
        <v>-4.2070288036484271E-3</v>
      </c>
      <c r="H392" s="34"/>
      <c r="J392" s="1">
        <f>+G392</f>
        <v>-4.2070288036484271E-3</v>
      </c>
      <c r="O392" s="1">
        <f t="shared" ca="1" si="41"/>
        <v>-6.2096110727714454E-3</v>
      </c>
      <c r="Q392" s="88">
        <f t="shared" si="42"/>
        <v>36231.958200000001</v>
      </c>
      <c r="W392" s="2"/>
    </row>
    <row r="393" spans="1:23">
      <c r="A393" s="29" t="s">
        <v>196</v>
      </c>
      <c r="B393" s="30" t="s">
        <v>170</v>
      </c>
      <c r="C393" s="31">
        <v>51250.690999999999</v>
      </c>
      <c r="D393" s="32"/>
      <c r="E393" s="33">
        <f t="shared" si="39"/>
        <v>-12842.041518332699</v>
      </c>
      <c r="F393" s="1">
        <f t="shared" si="40"/>
        <v>-12842</v>
      </c>
      <c r="G393" s="1">
        <f t="shared" si="45"/>
        <v>-4.8459984027431346E-3</v>
      </c>
      <c r="H393" s="1">
        <f t="shared" ref="H393:H411" si="47">+G393</f>
        <v>-4.8459984027431346E-3</v>
      </c>
      <c r="O393" s="1">
        <f t="shared" ca="1" si="41"/>
        <v>-6.2095569589168398E-3</v>
      </c>
      <c r="Q393" s="88">
        <f t="shared" si="42"/>
        <v>36232.190999999999</v>
      </c>
      <c r="W393" s="2"/>
    </row>
    <row r="394" spans="1:23">
      <c r="A394" s="29" t="s">
        <v>196</v>
      </c>
      <c r="B394" s="30" t="s">
        <v>170</v>
      </c>
      <c r="C394" s="31">
        <v>51251.39</v>
      </c>
      <c r="D394" s="32"/>
      <c r="E394" s="33">
        <f t="shared" si="39"/>
        <v>-12836.052801014435</v>
      </c>
      <c r="F394" s="1">
        <f t="shared" si="40"/>
        <v>-12836</v>
      </c>
      <c r="G394" s="1">
        <f t="shared" si="45"/>
        <v>-6.1629072006326169E-3</v>
      </c>
      <c r="H394" s="1">
        <f t="shared" si="47"/>
        <v>-6.1629072006326169E-3</v>
      </c>
      <c r="O394" s="1">
        <f t="shared" ca="1" si="41"/>
        <v>-6.2093946173530229E-3</v>
      </c>
      <c r="Q394" s="88">
        <f t="shared" si="42"/>
        <v>36232.89</v>
      </c>
      <c r="W394" s="2"/>
    </row>
    <row r="395" spans="1:23">
      <c r="A395" s="29" t="s">
        <v>196</v>
      </c>
      <c r="B395" s="30" t="s">
        <v>170</v>
      </c>
      <c r="C395" s="31">
        <v>51251.506000000001</v>
      </c>
      <c r="D395" s="32"/>
      <c r="E395" s="33">
        <f t="shared" si="39"/>
        <v>-12835.058965236281</v>
      </c>
      <c r="F395" s="1">
        <f t="shared" si="40"/>
        <v>-12835</v>
      </c>
      <c r="G395" s="1">
        <f t="shared" si="45"/>
        <v>-6.8823920009890571E-3</v>
      </c>
      <c r="H395" s="1">
        <f t="shared" si="47"/>
        <v>-6.8823920009890571E-3</v>
      </c>
      <c r="O395" s="1">
        <f t="shared" ca="1" si="41"/>
        <v>-6.2093675604257201E-3</v>
      </c>
      <c r="Q395" s="88">
        <f t="shared" si="42"/>
        <v>36233.006000000001</v>
      </c>
      <c r="W395" s="2"/>
    </row>
    <row r="396" spans="1:23">
      <c r="A396" s="29" t="s">
        <v>196</v>
      </c>
      <c r="B396" s="30" t="s">
        <v>170</v>
      </c>
      <c r="C396" s="31">
        <v>51251.623</v>
      </c>
      <c r="D396" s="32"/>
      <c r="E396" s="33">
        <f t="shared" si="39"/>
        <v>-12834.056561908348</v>
      </c>
      <c r="F396" s="1">
        <f t="shared" si="40"/>
        <v>-12834</v>
      </c>
      <c r="G396" s="1">
        <f t="shared" si="45"/>
        <v>-6.6018768047797494E-3</v>
      </c>
      <c r="H396" s="1">
        <f t="shared" si="47"/>
        <v>-6.6018768047797494E-3</v>
      </c>
      <c r="O396" s="1">
        <f t="shared" ca="1" si="41"/>
        <v>-6.2093405034984173E-3</v>
      </c>
      <c r="Q396" s="88">
        <f t="shared" si="42"/>
        <v>36233.123</v>
      </c>
      <c r="W396" s="2"/>
    </row>
    <row r="397" spans="1:23">
      <c r="A397" s="29" t="s">
        <v>196</v>
      </c>
      <c r="B397" s="30" t="s">
        <v>170</v>
      </c>
      <c r="C397" s="31">
        <v>51252.555999999997</v>
      </c>
      <c r="D397" s="32"/>
      <c r="E397" s="33">
        <f t="shared" si="39"/>
        <v>-12826.063037934215</v>
      </c>
      <c r="F397" s="1">
        <f t="shared" si="40"/>
        <v>-12826</v>
      </c>
      <c r="G397" s="1">
        <f t="shared" si="45"/>
        <v>-7.3577552029746585E-3</v>
      </c>
      <c r="H397" s="1">
        <f t="shared" si="47"/>
        <v>-7.3577552029746585E-3</v>
      </c>
      <c r="O397" s="1">
        <f t="shared" ca="1" si="41"/>
        <v>-6.2091240480799947E-3</v>
      </c>
      <c r="Q397" s="88">
        <f t="shared" si="42"/>
        <v>36234.055999999997</v>
      </c>
      <c r="W397" s="2"/>
    </row>
    <row r="398" spans="1:23">
      <c r="A398" s="29" t="s">
        <v>196</v>
      </c>
      <c r="B398" s="30" t="s">
        <v>170</v>
      </c>
      <c r="C398" s="31">
        <v>51255.593000000001</v>
      </c>
      <c r="D398" s="32"/>
      <c r="E398" s="33">
        <f t="shared" si="39"/>
        <v>-12800.043389156568</v>
      </c>
      <c r="F398" s="1">
        <f t="shared" si="40"/>
        <v>-12800</v>
      </c>
      <c r="G398" s="1">
        <f t="shared" si="45"/>
        <v>-5.0643599970499054E-3</v>
      </c>
      <c r="H398" s="1">
        <f t="shared" si="47"/>
        <v>-5.0643599970499054E-3</v>
      </c>
      <c r="O398" s="1">
        <f t="shared" ca="1" si="41"/>
        <v>-6.2084205679701215E-3</v>
      </c>
      <c r="Q398" s="88">
        <f t="shared" si="42"/>
        <v>36237.093000000001</v>
      </c>
      <c r="W398" s="2"/>
    </row>
    <row r="399" spans="1:23">
      <c r="A399" s="29" t="s">
        <v>196</v>
      </c>
      <c r="B399" s="30" t="s">
        <v>170</v>
      </c>
      <c r="C399" s="31">
        <v>51261.661</v>
      </c>
      <c r="D399" s="32"/>
      <c r="E399" s="33">
        <f t="shared" si="39"/>
        <v>-12748.055496900215</v>
      </c>
      <c r="F399" s="1">
        <f t="shared" si="40"/>
        <v>-12748</v>
      </c>
      <c r="G399" s="1">
        <f t="shared" si="45"/>
        <v>-6.4775696009746753E-3</v>
      </c>
      <c r="H399" s="1">
        <f t="shared" si="47"/>
        <v>-6.4775696009746753E-3</v>
      </c>
      <c r="O399" s="1">
        <f t="shared" ca="1" si="41"/>
        <v>-6.2070136077503751E-3</v>
      </c>
      <c r="Q399" s="88">
        <f t="shared" si="42"/>
        <v>36243.161</v>
      </c>
      <c r="W399" s="2"/>
    </row>
    <row r="400" spans="1:23">
      <c r="A400" s="29" t="s">
        <v>196</v>
      </c>
      <c r="B400" s="30" t="s">
        <v>170</v>
      </c>
      <c r="C400" s="31">
        <v>51262.478999999999</v>
      </c>
      <c r="D400" s="32"/>
      <c r="E400" s="33">
        <f t="shared" si="39"/>
        <v>-12741.047241154391</v>
      </c>
      <c r="F400" s="1">
        <f t="shared" si="40"/>
        <v>-12741</v>
      </c>
      <c r="G400" s="1">
        <f t="shared" si="45"/>
        <v>-5.5139632022473961E-3</v>
      </c>
      <c r="H400" s="1">
        <f t="shared" si="47"/>
        <v>-5.5139632022473961E-3</v>
      </c>
      <c r="O400" s="1">
        <f t="shared" ca="1" si="41"/>
        <v>-6.2068242092592554E-3</v>
      </c>
      <c r="Q400" s="88">
        <f t="shared" si="42"/>
        <v>36243.978999999999</v>
      </c>
      <c r="W400" s="2"/>
    </row>
    <row r="401" spans="1:23">
      <c r="A401" s="29" t="s">
        <v>196</v>
      </c>
      <c r="B401" s="30" t="s">
        <v>170</v>
      </c>
      <c r="C401" s="31">
        <v>51262.595000000001</v>
      </c>
      <c r="D401" s="32"/>
      <c r="E401" s="33">
        <f t="shared" si="39"/>
        <v>-12740.053405376239</v>
      </c>
      <c r="F401" s="1">
        <f t="shared" si="40"/>
        <v>-12740</v>
      </c>
      <c r="G401" s="1">
        <f t="shared" si="45"/>
        <v>-6.2334480026038364E-3</v>
      </c>
      <c r="H401" s="1">
        <f t="shared" si="47"/>
        <v>-6.2334480026038364E-3</v>
      </c>
      <c r="O401" s="1">
        <f t="shared" ca="1" si="41"/>
        <v>-6.2067971523319526E-3</v>
      </c>
      <c r="Q401" s="88">
        <f t="shared" si="42"/>
        <v>36244.095000000001</v>
      </c>
      <c r="W401" s="2"/>
    </row>
    <row r="402" spans="1:23">
      <c r="A402" s="29" t="s">
        <v>196</v>
      </c>
      <c r="B402" s="30" t="s">
        <v>170</v>
      </c>
      <c r="C402" s="31">
        <v>51274.383999999998</v>
      </c>
      <c r="D402" s="32"/>
      <c r="E402" s="33">
        <f t="shared" si="39"/>
        <v>-12639.050560648147</v>
      </c>
      <c r="F402" s="1">
        <f t="shared" si="40"/>
        <v>-12639</v>
      </c>
      <c r="G402" s="1">
        <f t="shared" si="45"/>
        <v>-5.9014128055423498E-3</v>
      </c>
      <c r="H402" s="1">
        <f t="shared" si="47"/>
        <v>-5.9014128055423498E-3</v>
      </c>
      <c r="O402" s="1">
        <f t="shared" ca="1" si="41"/>
        <v>-6.2040644026743674E-3</v>
      </c>
      <c r="Q402" s="88">
        <f t="shared" si="42"/>
        <v>36255.883999999998</v>
      </c>
      <c r="W402" s="2"/>
    </row>
    <row r="403" spans="1:23">
      <c r="A403" s="29" t="s">
        <v>196</v>
      </c>
      <c r="B403" s="30" t="s">
        <v>170</v>
      </c>
      <c r="C403" s="31">
        <v>51274.5</v>
      </c>
      <c r="D403" s="32"/>
      <c r="E403" s="33">
        <f t="shared" si="39"/>
        <v>-12638.056724869995</v>
      </c>
      <c r="F403" s="1">
        <f t="shared" si="40"/>
        <v>-12638</v>
      </c>
      <c r="G403" s="1">
        <f t="shared" si="45"/>
        <v>-6.6208975986228324E-3</v>
      </c>
      <c r="H403" s="1">
        <f t="shared" si="47"/>
        <v>-6.6208975986228324E-3</v>
      </c>
      <c r="O403" s="1">
        <f t="shared" ca="1" si="41"/>
        <v>-6.2040373457470646E-3</v>
      </c>
      <c r="Q403" s="88">
        <f t="shared" si="42"/>
        <v>36256</v>
      </c>
      <c r="W403" s="2"/>
    </row>
    <row r="404" spans="1:23">
      <c r="A404" s="29" t="s">
        <v>196</v>
      </c>
      <c r="B404" s="30" t="s">
        <v>170</v>
      </c>
      <c r="C404" s="31">
        <v>51278.468999999997</v>
      </c>
      <c r="D404" s="32"/>
      <c r="E404" s="33">
        <f t="shared" si="39"/>
        <v>-12604.05211966806</v>
      </c>
      <c r="F404" s="1">
        <f t="shared" si="40"/>
        <v>-12604</v>
      </c>
      <c r="G404" s="1">
        <f t="shared" si="45"/>
        <v>-6.0833808020106517E-3</v>
      </c>
      <c r="H404" s="1">
        <f t="shared" si="47"/>
        <v>-6.0833808020106517E-3</v>
      </c>
      <c r="O404" s="1">
        <f t="shared" ca="1" si="41"/>
        <v>-6.203117410218768E-3</v>
      </c>
      <c r="Q404" s="88">
        <f t="shared" si="42"/>
        <v>36259.968999999997</v>
      </c>
      <c r="W404" s="2"/>
    </row>
    <row r="405" spans="1:23">
      <c r="A405" s="29" t="s">
        <v>196</v>
      </c>
      <c r="B405" s="30" t="s">
        <v>170</v>
      </c>
      <c r="C405" s="31">
        <v>51278.586000000003</v>
      </c>
      <c r="D405" s="32"/>
      <c r="E405" s="33">
        <f t="shared" ref="E405:E468" si="48">+(C405-C$7)/C$8</f>
        <v>-12603.049716340063</v>
      </c>
      <c r="F405" s="1">
        <f t="shared" ref="F405:F468" si="49">ROUND(2*E405,0)/2</f>
        <v>-12603</v>
      </c>
      <c r="G405" s="1">
        <f t="shared" si="45"/>
        <v>-5.8028655985253863E-3</v>
      </c>
      <c r="H405" s="1">
        <f t="shared" si="47"/>
        <v>-5.8028655985253863E-3</v>
      </c>
      <c r="O405" s="1">
        <f t="shared" ref="O405:O468" ca="1" si="50">+C$11+C$12*F405</f>
        <v>-6.2030903532914652E-3</v>
      </c>
      <c r="Q405" s="88">
        <f t="shared" ref="Q405:Q468" si="51">+C405-15018.5</f>
        <v>36260.086000000003</v>
      </c>
      <c r="W405" s="2"/>
    </row>
    <row r="406" spans="1:23">
      <c r="A406" s="29" t="s">
        <v>196</v>
      </c>
      <c r="B406" s="30" t="s">
        <v>170</v>
      </c>
      <c r="C406" s="31">
        <v>51286.521000000001</v>
      </c>
      <c r="D406" s="32"/>
      <c r="E406" s="33">
        <f t="shared" si="48"/>
        <v>-12535.0662085856</v>
      </c>
      <c r="F406" s="1">
        <f t="shared" si="49"/>
        <v>-12535</v>
      </c>
      <c r="G406" s="1">
        <f t="shared" si="45"/>
        <v>-7.7278320022742264E-3</v>
      </c>
      <c r="H406" s="1">
        <f t="shared" si="47"/>
        <v>-7.7278320022742264E-3</v>
      </c>
      <c r="O406" s="1">
        <f t="shared" ca="1" si="50"/>
        <v>-6.2012504822348737E-3</v>
      </c>
      <c r="Q406" s="88">
        <f t="shared" si="51"/>
        <v>36268.021000000001</v>
      </c>
      <c r="W406" s="2"/>
    </row>
    <row r="407" spans="1:23">
      <c r="A407" s="29" t="s">
        <v>196</v>
      </c>
      <c r="B407" s="30" t="s">
        <v>170</v>
      </c>
      <c r="C407" s="31">
        <v>51288.506999999998</v>
      </c>
      <c r="D407" s="32"/>
      <c r="E407" s="33">
        <f t="shared" si="48"/>
        <v>-12518.051054659927</v>
      </c>
      <c r="F407" s="1">
        <f t="shared" si="49"/>
        <v>-12518</v>
      </c>
      <c r="G407" s="1">
        <f t="shared" si="45"/>
        <v>-5.9590736054815352E-3</v>
      </c>
      <c r="H407" s="1">
        <f t="shared" si="47"/>
        <v>-5.9590736054815352E-3</v>
      </c>
      <c r="O407" s="1">
        <f t="shared" ca="1" si="50"/>
        <v>-6.2007905144707259E-3</v>
      </c>
      <c r="Q407" s="88">
        <f t="shared" si="51"/>
        <v>36270.006999999998</v>
      </c>
      <c r="W407" s="2"/>
    </row>
    <row r="408" spans="1:23">
      <c r="A408" s="29" t="s">
        <v>196</v>
      </c>
      <c r="B408" s="30" t="s">
        <v>170</v>
      </c>
      <c r="C408" s="31">
        <v>51291.423999999999</v>
      </c>
      <c r="D408" s="32"/>
      <c r="E408" s="33">
        <f t="shared" si="48"/>
        <v>-12493.059511859687</v>
      </c>
      <c r="F408" s="1">
        <f t="shared" si="49"/>
        <v>-12493</v>
      </c>
      <c r="G408" s="1">
        <f t="shared" si="45"/>
        <v>-6.9461936000152491E-3</v>
      </c>
      <c r="H408" s="1">
        <f t="shared" si="47"/>
        <v>-6.9461936000152491E-3</v>
      </c>
      <c r="O408" s="1">
        <f t="shared" ca="1" si="50"/>
        <v>-6.2001140912881555E-3</v>
      </c>
      <c r="Q408" s="88">
        <f t="shared" si="51"/>
        <v>36272.923999999999</v>
      </c>
      <c r="W408" s="2"/>
    </row>
    <row r="409" spans="1:23">
      <c r="A409" s="29" t="s">
        <v>196</v>
      </c>
      <c r="B409" s="30" t="s">
        <v>170</v>
      </c>
      <c r="C409" s="31">
        <v>51294.341999999997</v>
      </c>
      <c r="D409" s="32"/>
      <c r="E409" s="33">
        <f t="shared" si="48"/>
        <v>-12468.059401509663</v>
      </c>
      <c r="F409" s="1">
        <f t="shared" si="49"/>
        <v>-12468</v>
      </c>
      <c r="G409" s="1">
        <f t="shared" si="45"/>
        <v>-6.9333136052591726E-3</v>
      </c>
      <c r="H409" s="1">
        <f t="shared" si="47"/>
        <v>-6.9333136052591726E-3</v>
      </c>
      <c r="O409" s="1">
        <f t="shared" ca="1" si="50"/>
        <v>-6.1994376681055842E-3</v>
      </c>
      <c r="Q409" s="88">
        <f t="shared" si="51"/>
        <v>36275.841999999997</v>
      </c>
      <c r="W409" s="2"/>
    </row>
    <row r="410" spans="1:23">
      <c r="A410" s="29" t="s">
        <v>196</v>
      </c>
      <c r="B410" s="30" t="s">
        <v>170</v>
      </c>
      <c r="C410" s="31">
        <v>51294.457999999999</v>
      </c>
      <c r="D410" s="32"/>
      <c r="E410" s="33">
        <f t="shared" si="48"/>
        <v>-12467.065565731511</v>
      </c>
      <c r="F410" s="1">
        <f t="shared" si="49"/>
        <v>-12467</v>
      </c>
      <c r="G410" s="1">
        <f t="shared" si="45"/>
        <v>-7.6527984056156129E-3</v>
      </c>
      <c r="H410" s="1">
        <f t="shared" si="47"/>
        <v>-7.6527984056156129E-3</v>
      </c>
      <c r="O410" s="1">
        <f t="shared" ca="1" si="50"/>
        <v>-6.1994106111782814E-3</v>
      </c>
      <c r="Q410" s="88">
        <f t="shared" si="51"/>
        <v>36275.957999999999</v>
      </c>
      <c r="W410" s="2"/>
    </row>
    <row r="411" spans="1:23">
      <c r="A411" s="29" t="s">
        <v>196</v>
      </c>
      <c r="B411" s="30" t="s">
        <v>170</v>
      </c>
      <c r="C411" s="31">
        <v>51300.411999999997</v>
      </c>
      <c r="D411" s="32"/>
      <c r="E411" s="33">
        <f t="shared" si="48"/>
        <v>-12416.054374153686</v>
      </c>
      <c r="F411" s="1">
        <f t="shared" si="49"/>
        <v>-12416</v>
      </c>
      <c r="G411" s="1">
        <f t="shared" si="45"/>
        <v>-6.3465232015005313E-3</v>
      </c>
      <c r="H411" s="1">
        <f t="shared" si="47"/>
        <v>-6.3465232015005313E-3</v>
      </c>
      <c r="O411" s="1">
        <f t="shared" ca="1" si="50"/>
        <v>-6.1980307078858378E-3</v>
      </c>
      <c r="Q411" s="88">
        <f t="shared" si="51"/>
        <v>36281.911999999997</v>
      </c>
      <c r="W411" s="2"/>
    </row>
    <row r="412" spans="1:23">
      <c r="A412" s="33" t="s">
        <v>177</v>
      </c>
      <c r="B412" s="37"/>
      <c r="C412" s="36">
        <v>51300.412499999999</v>
      </c>
      <c r="D412" s="36">
        <v>2.0000000000000001E-4</v>
      </c>
      <c r="E412" s="1">
        <f t="shared" si="48"/>
        <v>-12416.050090378763</v>
      </c>
      <c r="F412" s="1">
        <f t="shared" si="49"/>
        <v>-12416</v>
      </c>
      <c r="G412" s="1">
        <f t="shared" si="45"/>
        <v>-5.8465231995796785E-3</v>
      </c>
      <c r="H412" s="32"/>
      <c r="J412" s="1">
        <f>+G412</f>
        <v>-5.8465231995796785E-3</v>
      </c>
      <c r="O412" s="1">
        <f t="shared" ca="1" si="50"/>
        <v>-6.1980307078858378E-3</v>
      </c>
      <c r="Q412" s="88">
        <f t="shared" si="51"/>
        <v>36281.912499999999</v>
      </c>
    </row>
    <row r="413" spans="1:23">
      <c r="A413" s="33" t="s">
        <v>177</v>
      </c>
      <c r="B413" s="37"/>
      <c r="C413" s="36">
        <v>51301.345999999998</v>
      </c>
      <c r="D413" s="36">
        <v>1E-4</v>
      </c>
      <c r="E413" s="1">
        <f t="shared" si="48"/>
        <v>-12408.052282629707</v>
      </c>
      <c r="F413" s="1">
        <f t="shared" si="49"/>
        <v>-12408</v>
      </c>
      <c r="G413" s="1">
        <f t="shared" ref="G413:G444" si="52">+C413-(C$7+F413*C$8)</f>
        <v>-6.1024016031296924E-3</v>
      </c>
      <c r="H413" s="32"/>
      <c r="J413" s="1">
        <f>+G413</f>
        <v>-6.1024016031296924E-3</v>
      </c>
      <c r="O413" s="1">
        <f t="shared" ca="1" si="50"/>
        <v>-6.1978142524674153E-3</v>
      </c>
      <c r="Q413" s="88">
        <f t="shared" si="51"/>
        <v>36282.845999999998</v>
      </c>
    </row>
    <row r="414" spans="1:23">
      <c r="A414" s="29" t="s">
        <v>196</v>
      </c>
      <c r="B414" s="30" t="s">
        <v>170</v>
      </c>
      <c r="C414" s="31">
        <v>51301.347000000002</v>
      </c>
      <c r="D414" s="32"/>
      <c r="E414" s="33">
        <f t="shared" si="48"/>
        <v>-12408.043715079863</v>
      </c>
      <c r="F414" s="1">
        <f t="shared" si="49"/>
        <v>-12408</v>
      </c>
      <c r="G414" s="1">
        <f t="shared" si="52"/>
        <v>-5.1024015992879868E-3</v>
      </c>
      <c r="H414" s="1">
        <f>+G414</f>
        <v>-5.1024015992879868E-3</v>
      </c>
      <c r="O414" s="1">
        <f t="shared" ca="1" si="50"/>
        <v>-6.1978142524674153E-3</v>
      </c>
      <c r="Q414" s="88">
        <f t="shared" si="51"/>
        <v>36282.847000000002</v>
      </c>
      <c r="W414" s="2"/>
    </row>
    <row r="415" spans="1:23">
      <c r="A415" s="33" t="s">
        <v>177</v>
      </c>
      <c r="B415" s="37"/>
      <c r="C415" s="36">
        <v>51301.462899999999</v>
      </c>
      <c r="D415" s="36">
        <v>1E-4</v>
      </c>
      <c r="E415" s="1">
        <f t="shared" si="48"/>
        <v>-12407.050736056732</v>
      </c>
      <c r="F415" s="1">
        <f t="shared" si="49"/>
        <v>-12407</v>
      </c>
      <c r="G415" s="1">
        <f t="shared" si="52"/>
        <v>-5.9218864043941721E-3</v>
      </c>
      <c r="H415" s="32"/>
      <c r="J415" s="1">
        <f>+G415</f>
        <v>-5.9218864043941721E-3</v>
      </c>
      <c r="O415" s="1">
        <f t="shared" ca="1" si="50"/>
        <v>-6.1977871955401125E-3</v>
      </c>
      <c r="Q415" s="88">
        <f t="shared" si="51"/>
        <v>36282.962899999999</v>
      </c>
    </row>
    <row r="416" spans="1:23">
      <c r="A416" s="33" t="s">
        <v>192</v>
      </c>
      <c r="B416" s="37"/>
      <c r="C416" s="36">
        <v>51302.3966</v>
      </c>
      <c r="D416" s="36">
        <v>2.0000000000000001E-4</v>
      </c>
      <c r="E416" s="1">
        <f t="shared" si="48"/>
        <v>-12399.051214797695</v>
      </c>
      <c r="F416" s="1">
        <f t="shared" si="49"/>
        <v>-12399</v>
      </c>
      <c r="G416" s="1">
        <f t="shared" si="52"/>
        <v>-5.9777647984446958E-3</v>
      </c>
      <c r="H416" s="34"/>
      <c r="J416" s="1">
        <f>+G416</f>
        <v>-5.9777647984446958E-3</v>
      </c>
      <c r="O416" s="1">
        <f t="shared" ca="1" si="50"/>
        <v>-6.19757074012169E-3</v>
      </c>
      <c r="Q416" s="88">
        <f t="shared" si="51"/>
        <v>36283.8966</v>
      </c>
    </row>
    <row r="417" spans="1:23">
      <c r="A417" s="33" t="s">
        <v>192</v>
      </c>
      <c r="B417" s="37"/>
      <c r="C417" s="36">
        <v>51302.4548</v>
      </c>
      <c r="D417" s="36">
        <v>4.0000000000000002E-4</v>
      </c>
      <c r="E417" s="1">
        <f t="shared" si="48"/>
        <v>-12398.552583398669</v>
      </c>
      <c r="F417" s="1">
        <f t="shared" si="49"/>
        <v>-12398.5</v>
      </c>
      <c r="G417" s="1">
        <f t="shared" si="52"/>
        <v>-6.1375072036753409E-3</v>
      </c>
      <c r="H417" s="34"/>
      <c r="J417" s="1">
        <f>+G417</f>
        <v>-6.1375072036753409E-3</v>
      </c>
      <c r="O417" s="1">
        <f t="shared" ca="1" si="50"/>
        <v>-6.1975572116580386E-3</v>
      </c>
      <c r="Q417" s="88">
        <f t="shared" si="51"/>
        <v>36283.9548</v>
      </c>
    </row>
    <row r="418" spans="1:23">
      <c r="A418" s="29" t="s">
        <v>196</v>
      </c>
      <c r="B418" s="30" t="s">
        <v>170</v>
      </c>
      <c r="C418" s="31">
        <v>51303.330999999998</v>
      </c>
      <c r="D418" s="32"/>
      <c r="E418" s="33">
        <f t="shared" si="48"/>
        <v>-12391.045696253817</v>
      </c>
      <c r="F418" s="1">
        <f t="shared" si="49"/>
        <v>-12391</v>
      </c>
      <c r="G418" s="1">
        <f t="shared" si="52"/>
        <v>-5.3336432029027492E-3</v>
      </c>
      <c r="H418" s="1">
        <f t="shared" ref="H418:H462" si="53">+G418</f>
        <v>-5.3336432029027492E-3</v>
      </c>
      <c r="O418" s="1">
        <f t="shared" ca="1" si="50"/>
        <v>-6.1973542847032674E-3</v>
      </c>
      <c r="Q418" s="88">
        <f t="shared" si="51"/>
        <v>36284.830999999998</v>
      </c>
      <c r="W418" s="2"/>
    </row>
    <row r="419" spans="1:23">
      <c r="A419" s="29" t="s">
        <v>196</v>
      </c>
      <c r="B419" s="30" t="s">
        <v>170</v>
      </c>
      <c r="C419" s="31">
        <v>51303.447</v>
      </c>
      <c r="D419" s="32"/>
      <c r="E419" s="33">
        <f t="shared" si="48"/>
        <v>-12390.051860475665</v>
      </c>
      <c r="F419" s="1">
        <f t="shared" si="49"/>
        <v>-12390</v>
      </c>
      <c r="G419" s="1">
        <f t="shared" si="52"/>
        <v>-6.0531280032591894E-3</v>
      </c>
      <c r="H419" s="1">
        <f t="shared" si="53"/>
        <v>-6.0531280032591894E-3</v>
      </c>
      <c r="O419" s="1">
        <f t="shared" ca="1" si="50"/>
        <v>-6.1973272277759646E-3</v>
      </c>
      <c r="Q419" s="88">
        <f t="shared" si="51"/>
        <v>36284.947</v>
      </c>
      <c r="W419" s="2"/>
    </row>
    <row r="420" spans="1:23">
      <c r="A420" s="29" t="s">
        <v>196</v>
      </c>
      <c r="B420" s="30" t="s">
        <v>170</v>
      </c>
      <c r="C420" s="31">
        <v>51305.428999999996</v>
      </c>
      <c r="D420" s="32"/>
      <c r="E420" s="33">
        <f t="shared" si="48"/>
        <v>-12373.070976749246</v>
      </c>
      <c r="F420" s="1">
        <f t="shared" si="49"/>
        <v>-12373</v>
      </c>
      <c r="G420" s="1">
        <f t="shared" si="52"/>
        <v>-8.2843696072814055E-3</v>
      </c>
      <c r="H420" s="1">
        <f t="shared" si="53"/>
        <v>-8.2843696072814055E-3</v>
      </c>
      <c r="O420" s="1">
        <f t="shared" ca="1" si="50"/>
        <v>-6.1968672600118159E-3</v>
      </c>
      <c r="Q420" s="88">
        <f t="shared" si="51"/>
        <v>36286.928999999996</v>
      </c>
      <c r="W420" s="2"/>
    </row>
    <row r="421" spans="1:23">
      <c r="A421" s="29" t="s">
        <v>196</v>
      </c>
      <c r="B421" s="30" t="s">
        <v>170</v>
      </c>
      <c r="C421" s="31">
        <v>51305.546999999999</v>
      </c>
      <c r="D421" s="32"/>
      <c r="E421" s="33">
        <f t="shared" si="48"/>
        <v>-12372.060005871466</v>
      </c>
      <c r="F421" s="1">
        <f t="shared" si="49"/>
        <v>-12372</v>
      </c>
      <c r="G421" s="1">
        <f t="shared" si="52"/>
        <v>-7.0038543999544345E-3</v>
      </c>
      <c r="H421" s="1">
        <f t="shared" si="53"/>
        <v>-7.0038543999544345E-3</v>
      </c>
      <c r="O421" s="1">
        <f t="shared" ca="1" si="50"/>
        <v>-6.1968402030845131E-3</v>
      </c>
      <c r="Q421" s="88">
        <f t="shared" si="51"/>
        <v>36287.046999999999</v>
      </c>
      <c r="W421" s="2"/>
    </row>
    <row r="422" spans="1:23">
      <c r="A422" s="29" t="s">
        <v>196</v>
      </c>
      <c r="B422" s="30" t="s">
        <v>170</v>
      </c>
      <c r="C422" s="31">
        <v>51308.349000000002</v>
      </c>
      <c r="D422" s="32"/>
      <c r="E422" s="33">
        <f t="shared" si="48"/>
        <v>-12348.053731299533</v>
      </c>
      <c r="F422" s="1">
        <f t="shared" si="49"/>
        <v>-12348</v>
      </c>
      <c r="G422" s="1">
        <f t="shared" si="52"/>
        <v>-6.2714895975659601E-3</v>
      </c>
      <c r="H422" s="1">
        <f t="shared" si="53"/>
        <v>-6.2714895975659601E-3</v>
      </c>
      <c r="O422" s="1">
        <f t="shared" ca="1" si="50"/>
        <v>-6.1961908368292455E-3</v>
      </c>
      <c r="Q422" s="88">
        <f t="shared" si="51"/>
        <v>36289.849000000002</v>
      </c>
      <c r="W422" s="2"/>
    </row>
    <row r="423" spans="1:23">
      <c r="A423" s="29" t="s">
        <v>196</v>
      </c>
      <c r="B423" s="30" t="s">
        <v>170</v>
      </c>
      <c r="C423" s="31">
        <v>51308.464999999997</v>
      </c>
      <c r="D423" s="32"/>
      <c r="E423" s="33">
        <f t="shared" si="48"/>
        <v>-12347.059895521443</v>
      </c>
      <c r="F423" s="1">
        <f t="shared" si="49"/>
        <v>-12347</v>
      </c>
      <c r="G423" s="1">
        <f t="shared" si="52"/>
        <v>-6.990974405198358E-3</v>
      </c>
      <c r="H423" s="1">
        <f t="shared" si="53"/>
        <v>-6.990974405198358E-3</v>
      </c>
      <c r="O423" s="1">
        <f t="shared" ca="1" si="50"/>
        <v>-6.1961637799019427E-3</v>
      </c>
      <c r="Q423" s="88">
        <f t="shared" si="51"/>
        <v>36289.964999999997</v>
      </c>
      <c r="W423" s="2"/>
    </row>
    <row r="424" spans="1:23">
      <c r="A424" s="29" t="s">
        <v>196</v>
      </c>
      <c r="B424" s="30" t="s">
        <v>170</v>
      </c>
      <c r="C424" s="31">
        <v>51315.468000000001</v>
      </c>
      <c r="D424" s="32"/>
      <c r="E424" s="33">
        <f t="shared" si="48"/>
        <v>-12287.06134419127</v>
      </c>
      <c r="F424" s="1">
        <f t="shared" si="49"/>
        <v>-12287</v>
      </c>
      <c r="G424" s="1">
        <f t="shared" si="52"/>
        <v>-7.1600623996346258E-3</v>
      </c>
      <c r="H424" s="1">
        <f t="shared" si="53"/>
        <v>-7.1600623996346258E-3</v>
      </c>
      <c r="O424" s="1">
        <f t="shared" ca="1" si="50"/>
        <v>-6.1945403642637738E-3</v>
      </c>
      <c r="Q424" s="88">
        <f t="shared" si="51"/>
        <v>36296.968000000001</v>
      </c>
      <c r="W424" s="2"/>
    </row>
    <row r="425" spans="1:23">
      <c r="A425" s="29" t="s">
        <v>196</v>
      </c>
      <c r="B425" s="30" t="s">
        <v>170</v>
      </c>
      <c r="C425" s="31">
        <v>51316.402000000002</v>
      </c>
      <c r="D425" s="32"/>
      <c r="E425" s="33">
        <f t="shared" si="48"/>
        <v>-12279.059252667292</v>
      </c>
      <c r="F425" s="1">
        <f t="shared" si="49"/>
        <v>-12279</v>
      </c>
      <c r="G425" s="1">
        <f t="shared" si="52"/>
        <v>-6.9159408012637869E-3</v>
      </c>
      <c r="H425" s="1">
        <f t="shared" si="53"/>
        <v>-6.9159408012637869E-3</v>
      </c>
      <c r="O425" s="1">
        <f t="shared" ca="1" si="50"/>
        <v>-6.1943239088453513E-3</v>
      </c>
      <c r="Q425" s="88">
        <f t="shared" si="51"/>
        <v>36297.902000000002</v>
      </c>
      <c r="W425" s="2"/>
    </row>
    <row r="426" spans="1:23">
      <c r="A426" s="29" t="s">
        <v>196</v>
      </c>
      <c r="B426" s="30" t="s">
        <v>170</v>
      </c>
      <c r="C426" s="31">
        <v>51316.519</v>
      </c>
      <c r="D426" s="32"/>
      <c r="E426" s="33">
        <f t="shared" si="48"/>
        <v>-12278.056849339357</v>
      </c>
      <c r="F426" s="1">
        <f t="shared" si="49"/>
        <v>-12278</v>
      </c>
      <c r="G426" s="1">
        <f t="shared" si="52"/>
        <v>-6.6354255977785215E-3</v>
      </c>
      <c r="H426" s="1">
        <f t="shared" si="53"/>
        <v>-6.6354255977785215E-3</v>
      </c>
      <c r="O426" s="1">
        <f t="shared" ca="1" si="50"/>
        <v>-6.1942968519180484E-3</v>
      </c>
      <c r="Q426" s="88">
        <f t="shared" si="51"/>
        <v>36298.019</v>
      </c>
      <c r="W426" s="2"/>
    </row>
    <row r="427" spans="1:23">
      <c r="A427" s="29" t="s">
        <v>196</v>
      </c>
      <c r="B427" s="30" t="s">
        <v>170</v>
      </c>
      <c r="C427" s="31">
        <v>51317.337</v>
      </c>
      <c r="D427" s="32"/>
      <c r="E427" s="33">
        <f t="shared" si="48"/>
        <v>-12271.048593593532</v>
      </c>
      <c r="F427" s="1">
        <f t="shared" si="49"/>
        <v>-12271</v>
      </c>
      <c r="G427" s="1">
        <f t="shared" si="52"/>
        <v>-5.6718191990512423E-3</v>
      </c>
      <c r="H427" s="1">
        <f t="shared" si="53"/>
        <v>-5.6718191990512423E-3</v>
      </c>
      <c r="O427" s="1">
        <f t="shared" ca="1" si="50"/>
        <v>-6.1941074534269287E-3</v>
      </c>
      <c r="Q427" s="88">
        <f t="shared" si="51"/>
        <v>36298.837</v>
      </c>
      <c r="W427" s="2"/>
    </row>
    <row r="428" spans="1:23">
      <c r="A428" s="29" t="s">
        <v>196</v>
      </c>
      <c r="B428" s="30" t="s">
        <v>170</v>
      </c>
      <c r="C428" s="31">
        <v>51318.385999999999</v>
      </c>
      <c r="D428" s="32"/>
      <c r="E428" s="33">
        <f t="shared" si="48"/>
        <v>-12262.061233841247</v>
      </c>
      <c r="F428" s="1">
        <f t="shared" si="49"/>
        <v>-12262</v>
      </c>
      <c r="G428" s="1">
        <f t="shared" si="52"/>
        <v>-7.1471824048785493E-3</v>
      </c>
      <c r="H428" s="1">
        <f t="shared" si="53"/>
        <v>-7.1471824048785493E-3</v>
      </c>
      <c r="O428" s="1">
        <f t="shared" ca="1" si="50"/>
        <v>-6.1938639410812034E-3</v>
      </c>
      <c r="Q428" s="88">
        <f t="shared" si="51"/>
        <v>36299.885999999999</v>
      </c>
      <c r="W428" s="2"/>
    </row>
    <row r="429" spans="1:23">
      <c r="A429" s="29" t="s">
        <v>196</v>
      </c>
      <c r="B429" s="30" t="s">
        <v>170</v>
      </c>
      <c r="C429" s="31">
        <v>51327.374000000003</v>
      </c>
      <c r="D429" s="32"/>
      <c r="E429" s="33">
        <f t="shared" si="48"/>
        <v>-12185.056096135182</v>
      </c>
      <c r="F429" s="1">
        <f t="shared" si="49"/>
        <v>-12185</v>
      </c>
      <c r="G429" s="1">
        <f t="shared" si="52"/>
        <v>-6.5475119990878738E-3</v>
      </c>
      <c r="H429" s="1">
        <f t="shared" si="53"/>
        <v>-6.5475119990878738E-3</v>
      </c>
      <c r="O429" s="1">
        <f t="shared" ca="1" si="50"/>
        <v>-6.1917805576788857E-3</v>
      </c>
      <c r="Q429" s="88">
        <f t="shared" si="51"/>
        <v>36308.874000000003</v>
      </c>
      <c r="W429" s="2"/>
    </row>
    <row r="430" spans="1:23">
      <c r="A430" s="29" t="s">
        <v>196</v>
      </c>
      <c r="B430" s="30" t="s">
        <v>170</v>
      </c>
      <c r="C430" s="31">
        <v>51328.425999999999</v>
      </c>
      <c r="D430" s="32"/>
      <c r="E430" s="33">
        <f t="shared" si="48"/>
        <v>-12176.043033733487</v>
      </c>
      <c r="F430" s="1">
        <f t="shared" si="49"/>
        <v>-12176</v>
      </c>
      <c r="G430" s="1">
        <f t="shared" si="52"/>
        <v>-5.0228752006660216E-3</v>
      </c>
      <c r="H430" s="1">
        <f t="shared" si="53"/>
        <v>-5.0228752006660216E-3</v>
      </c>
      <c r="O430" s="1">
        <f t="shared" ca="1" si="50"/>
        <v>-6.1915370453331604E-3</v>
      </c>
      <c r="Q430" s="88">
        <f t="shared" si="51"/>
        <v>36309.925999999999</v>
      </c>
      <c r="W430" s="2"/>
    </row>
    <row r="431" spans="1:23">
      <c r="A431" s="29" t="s">
        <v>196</v>
      </c>
      <c r="B431" s="30" t="s">
        <v>170</v>
      </c>
      <c r="C431" s="31">
        <v>51329.357000000004</v>
      </c>
      <c r="D431" s="32"/>
      <c r="E431" s="33">
        <f t="shared" si="48"/>
        <v>-12168.066644858918</v>
      </c>
      <c r="F431" s="1">
        <f t="shared" si="49"/>
        <v>-12168</v>
      </c>
      <c r="G431" s="1">
        <f t="shared" si="52"/>
        <v>-7.7787535992683843E-3</v>
      </c>
      <c r="H431" s="1">
        <f t="shared" si="53"/>
        <v>-7.7787535992683843E-3</v>
      </c>
      <c r="O431" s="1">
        <f t="shared" ca="1" si="50"/>
        <v>-6.1913205899147379E-3</v>
      </c>
      <c r="Q431" s="88">
        <f t="shared" si="51"/>
        <v>36310.857000000004</v>
      </c>
      <c r="W431" s="2"/>
    </row>
    <row r="432" spans="1:23">
      <c r="A432" s="29" t="s">
        <v>196</v>
      </c>
      <c r="B432" s="30" t="s">
        <v>170</v>
      </c>
      <c r="C432" s="31">
        <v>51341.379000000001</v>
      </c>
      <c r="D432" s="32"/>
      <c r="E432" s="33">
        <f t="shared" si="48"/>
        <v>-12065.067561024742</v>
      </c>
      <c r="F432" s="1">
        <f t="shared" si="49"/>
        <v>-12065</v>
      </c>
      <c r="G432" s="1">
        <f t="shared" si="52"/>
        <v>-7.8856879990780726E-3</v>
      </c>
      <c r="H432" s="1">
        <f t="shared" si="53"/>
        <v>-7.8856879990780726E-3</v>
      </c>
      <c r="O432" s="1">
        <f t="shared" ca="1" si="50"/>
        <v>-6.188533726402547E-3</v>
      </c>
      <c r="Q432" s="88">
        <f t="shared" si="51"/>
        <v>36322.879000000001</v>
      </c>
      <c r="W432" s="2"/>
    </row>
    <row r="433" spans="1:23">
      <c r="A433" s="29" t="s">
        <v>197</v>
      </c>
      <c r="B433" s="30" t="s">
        <v>170</v>
      </c>
      <c r="C433" s="31">
        <v>51516.694000000003</v>
      </c>
      <c r="D433" s="32"/>
      <c r="E433" s="33">
        <f t="shared" si="48"/>
        <v>-10563.047565816518</v>
      </c>
      <c r="F433" s="1">
        <f t="shared" si="49"/>
        <v>-10563</v>
      </c>
      <c r="G433" s="1">
        <f t="shared" si="52"/>
        <v>-5.5518575973110273E-3</v>
      </c>
      <c r="H433" s="1">
        <f t="shared" si="53"/>
        <v>-5.5518575973110273E-3</v>
      </c>
      <c r="O433" s="1">
        <f t="shared" ca="1" si="50"/>
        <v>-6.1478942215937079E-3</v>
      </c>
      <c r="Q433" s="88">
        <f t="shared" si="51"/>
        <v>36498.194000000003</v>
      </c>
      <c r="W433" s="2"/>
    </row>
    <row r="434" spans="1:23">
      <c r="A434" s="29" t="s">
        <v>197</v>
      </c>
      <c r="B434" s="30" t="s">
        <v>170</v>
      </c>
      <c r="C434" s="31">
        <v>51518.678</v>
      </c>
      <c r="D434" s="32"/>
      <c r="E434" s="33">
        <f t="shared" si="48"/>
        <v>-10546.049546990473</v>
      </c>
      <c r="F434" s="1">
        <f t="shared" si="49"/>
        <v>-10546</v>
      </c>
      <c r="G434" s="1">
        <f t="shared" si="52"/>
        <v>-5.7830992009257898E-3</v>
      </c>
      <c r="H434" s="1">
        <f t="shared" si="53"/>
        <v>-5.7830992009257898E-3</v>
      </c>
      <c r="O434" s="1">
        <f t="shared" ca="1" si="50"/>
        <v>-6.14743425382956E-3</v>
      </c>
      <c r="Q434" s="88">
        <f t="shared" si="51"/>
        <v>36500.178</v>
      </c>
      <c r="W434" s="2"/>
    </row>
    <row r="435" spans="1:23">
      <c r="A435" s="29" t="s">
        <v>197</v>
      </c>
      <c r="B435" s="30" t="s">
        <v>170</v>
      </c>
      <c r="C435" s="31">
        <v>51519.610999999997</v>
      </c>
      <c r="D435" s="32"/>
      <c r="E435" s="33">
        <f t="shared" si="48"/>
        <v>-10538.056023016339</v>
      </c>
      <c r="F435" s="1">
        <f t="shared" si="49"/>
        <v>-10538</v>
      </c>
      <c r="G435" s="1">
        <f t="shared" si="52"/>
        <v>-6.5389776063966565E-3</v>
      </c>
      <c r="H435" s="1">
        <f t="shared" si="53"/>
        <v>-6.5389776063966565E-3</v>
      </c>
      <c r="O435" s="1">
        <f t="shared" ca="1" si="50"/>
        <v>-6.1472177984111366E-3</v>
      </c>
      <c r="Q435" s="88">
        <f t="shared" si="51"/>
        <v>36501.110999999997</v>
      </c>
      <c r="W435" s="2"/>
    </row>
    <row r="436" spans="1:23">
      <c r="A436" s="29" t="s">
        <v>197</v>
      </c>
      <c r="B436" s="30" t="s">
        <v>170</v>
      </c>
      <c r="C436" s="31">
        <v>51519.728999999999</v>
      </c>
      <c r="D436" s="32"/>
      <c r="E436" s="33">
        <f t="shared" si="48"/>
        <v>-10537.045052138559</v>
      </c>
      <c r="F436" s="1">
        <f t="shared" si="49"/>
        <v>-10537</v>
      </c>
      <c r="G436" s="1">
        <f t="shared" si="52"/>
        <v>-5.2584623990696855E-3</v>
      </c>
      <c r="H436" s="1">
        <f t="shared" si="53"/>
        <v>-5.2584623990696855E-3</v>
      </c>
      <c r="O436" s="1">
        <f t="shared" ca="1" si="50"/>
        <v>-6.1471907414838338E-3</v>
      </c>
      <c r="Q436" s="88">
        <f t="shared" si="51"/>
        <v>36501.228999999999</v>
      </c>
      <c r="W436" s="2"/>
    </row>
    <row r="437" spans="1:23">
      <c r="A437" s="29" t="s">
        <v>197</v>
      </c>
      <c r="B437" s="30" t="s">
        <v>170</v>
      </c>
      <c r="C437" s="31">
        <v>51521.712</v>
      </c>
      <c r="D437" s="32"/>
      <c r="E437" s="33">
        <f t="shared" si="48"/>
        <v>-10520.055600862295</v>
      </c>
      <c r="F437" s="1">
        <f t="shared" si="49"/>
        <v>-10520</v>
      </c>
      <c r="G437" s="1">
        <f t="shared" si="52"/>
        <v>-6.4897039992501959E-3</v>
      </c>
      <c r="H437" s="1">
        <f t="shared" si="53"/>
        <v>-6.4897039992501959E-3</v>
      </c>
      <c r="O437" s="1">
        <f t="shared" ca="1" si="50"/>
        <v>-6.146730773719686E-3</v>
      </c>
      <c r="Q437" s="88">
        <f t="shared" si="51"/>
        <v>36503.212</v>
      </c>
      <c r="W437" s="2"/>
    </row>
    <row r="438" spans="1:23">
      <c r="A438" s="29" t="s">
        <v>197</v>
      </c>
      <c r="B438" s="30" t="s">
        <v>170</v>
      </c>
      <c r="C438" s="31">
        <v>51523.696000000004</v>
      </c>
      <c r="D438" s="32"/>
      <c r="E438" s="33">
        <f t="shared" si="48"/>
        <v>-10503.057582036188</v>
      </c>
      <c r="F438" s="1">
        <f t="shared" si="49"/>
        <v>-10503</v>
      </c>
      <c r="G438" s="1">
        <f t="shared" si="52"/>
        <v>-6.7209455955890007E-3</v>
      </c>
      <c r="H438" s="1">
        <f t="shared" si="53"/>
        <v>-6.7209455955890007E-3</v>
      </c>
      <c r="O438" s="1">
        <f t="shared" ca="1" si="50"/>
        <v>-6.1462708059555381E-3</v>
      </c>
      <c r="Q438" s="88">
        <f t="shared" si="51"/>
        <v>36505.196000000004</v>
      </c>
      <c r="W438" s="2"/>
    </row>
    <row r="439" spans="1:23">
      <c r="A439" s="29" t="s">
        <v>197</v>
      </c>
      <c r="B439" s="30" t="s">
        <v>170</v>
      </c>
      <c r="C439" s="31">
        <v>51529.648999999998</v>
      </c>
      <c r="D439" s="32"/>
      <c r="E439" s="33">
        <f t="shared" si="48"/>
        <v>-10452.054958008208</v>
      </c>
      <c r="F439" s="1">
        <f t="shared" si="49"/>
        <v>-10452</v>
      </c>
      <c r="G439" s="1">
        <f t="shared" si="52"/>
        <v>-6.4146704025915824E-3</v>
      </c>
      <c r="H439" s="1">
        <f t="shared" si="53"/>
        <v>-6.4146704025915824E-3</v>
      </c>
      <c r="O439" s="1">
        <f t="shared" ca="1" si="50"/>
        <v>-6.1448909026630945E-3</v>
      </c>
      <c r="Q439" s="88">
        <f t="shared" si="51"/>
        <v>36511.148999999998</v>
      </c>
      <c r="W439" s="2"/>
    </row>
    <row r="440" spans="1:23">
      <c r="A440" s="29" t="s">
        <v>197</v>
      </c>
      <c r="B440" s="30" t="s">
        <v>170</v>
      </c>
      <c r="C440" s="31">
        <v>51534.667000000001</v>
      </c>
      <c r="D440" s="32"/>
      <c r="E440" s="33">
        <f t="shared" si="48"/>
        <v>-10409.062993053923</v>
      </c>
      <c r="F440" s="1">
        <f t="shared" si="49"/>
        <v>-10409</v>
      </c>
      <c r="G440" s="1">
        <f t="shared" si="52"/>
        <v>-7.3525167972547933E-3</v>
      </c>
      <c r="H440" s="1">
        <f t="shared" si="53"/>
        <v>-7.3525167972547933E-3</v>
      </c>
      <c r="O440" s="1">
        <f t="shared" ca="1" si="50"/>
        <v>-6.1437274547890726E-3</v>
      </c>
      <c r="Q440" s="88">
        <f t="shared" si="51"/>
        <v>36516.167000000001</v>
      </c>
      <c r="W440" s="2"/>
    </row>
    <row r="441" spans="1:23">
      <c r="A441" s="29" t="s">
        <v>198</v>
      </c>
      <c r="B441" s="30" t="s">
        <v>170</v>
      </c>
      <c r="C441" s="31">
        <v>51542.722000000002</v>
      </c>
      <c r="D441" s="32"/>
      <c r="E441" s="33">
        <f t="shared" si="48"/>
        <v>-10340.051379322054</v>
      </c>
      <c r="F441" s="1">
        <f t="shared" si="49"/>
        <v>-10340</v>
      </c>
      <c r="G441" s="1">
        <f t="shared" si="52"/>
        <v>-5.9969680005451664E-3</v>
      </c>
      <c r="H441" s="1">
        <f t="shared" si="53"/>
        <v>-5.9969680005451664E-3</v>
      </c>
      <c r="O441" s="1">
        <f t="shared" ca="1" si="50"/>
        <v>-6.1418605268051783E-3</v>
      </c>
      <c r="Q441" s="88">
        <f t="shared" si="51"/>
        <v>36524.222000000002</v>
      </c>
      <c r="W441" s="2"/>
    </row>
    <row r="442" spans="1:23">
      <c r="A442" s="29" t="s">
        <v>198</v>
      </c>
      <c r="B442" s="30" t="s">
        <v>170</v>
      </c>
      <c r="C442" s="31">
        <v>51545.64</v>
      </c>
      <c r="D442" s="32"/>
      <c r="E442" s="33">
        <f t="shared" si="48"/>
        <v>-10315.051268972031</v>
      </c>
      <c r="F442" s="1">
        <f t="shared" si="49"/>
        <v>-10315</v>
      </c>
      <c r="G442" s="1">
        <f t="shared" si="52"/>
        <v>-5.9840879985131323E-3</v>
      </c>
      <c r="H442" s="1">
        <f t="shared" si="53"/>
        <v>-5.9840879985131323E-3</v>
      </c>
      <c r="O442" s="1">
        <f t="shared" ca="1" si="50"/>
        <v>-6.1411841036226079E-3</v>
      </c>
      <c r="Q442" s="88">
        <f t="shared" si="51"/>
        <v>36527.14</v>
      </c>
      <c r="W442" s="2"/>
    </row>
    <row r="443" spans="1:23">
      <c r="A443" s="29" t="s">
        <v>198</v>
      </c>
      <c r="B443" s="30" t="s">
        <v>170</v>
      </c>
      <c r="C443" s="31">
        <v>51545.756000000001</v>
      </c>
      <c r="D443" s="32"/>
      <c r="E443" s="33">
        <f t="shared" si="48"/>
        <v>-10314.057433193879</v>
      </c>
      <c r="F443" s="1">
        <f t="shared" si="49"/>
        <v>-10314</v>
      </c>
      <c r="G443" s="1">
        <f t="shared" si="52"/>
        <v>-6.7035727988695726E-3</v>
      </c>
      <c r="H443" s="1">
        <f t="shared" si="53"/>
        <v>-6.7035727988695726E-3</v>
      </c>
      <c r="O443" s="1">
        <f t="shared" ca="1" si="50"/>
        <v>-6.1411570466953051E-3</v>
      </c>
      <c r="Q443" s="88">
        <f t="shared" si="51"/>
        <v>36527.256000000001</v>
      </c>
      <c r="W443" s="2"/>
    </row>
    <row r="444" spans="1:23">
      <c r="A444" s="29" t="s">
        <v>198</v>
      </c>
      <c r="B444" s="30" t="s">
        <v>170</v>
      </c>
      <c r="C444" s="31">
        <v>51546.69</v>
      </c>
      <c r="D444" s="32"/>
      <c r="E444" s="33">
        <f t="shared" si="48"/>
        <v>-10306.0553416699</v>
      </c>
      <c r="F444" s="1">
        <f t="shared" si="49"/>
        <v>-10306</v>
      </c>
      <c r="G444" s="1">
        <f t="shared" si="52"/>
        <v>-6.4594512004987337E-3</v>
      </c>
      <c r="H444" s="1">
        <f t="shared" si="53"/>
        <v>-6.4594512004987337E-3</v>
      </c>
      <c r="O444" s="1">
        <f t="shared" ca="1" si="50"/>
        <v>-6.1409405912768826E-3</v>
      </c>
      <c r="Q444" s="88">
        <f t="shared" si="51"/>
        <v>36528.19</v>
      </c>
      <c r="W444" s="2"/>
    </row>
    <row r="445" spans="1:23">
      <c r="A445" s="29" t="s">
        <v>198</v>
      </c>
      <c r="B445" s="30" t="s">
        <v>170</v>
      </c>
      <c r="C445" s="31">
        <v>51547.74</v>
      </c>
      <c r="D445" s="32"/>
      <c r="E445" s="33">
        <f t="shared" si="48"/>
        <v>-10297.059414367834</v>
      </c>
      <c r="F445" s="1">
        <f t="shared" si="49"/>
        <v>-10297</v>
      </c>
      <c r="G445" s="1">
        <f t="shared" ref="G445:G476" si="54">+C445-(C$7+F445*C$8)</f>
        <v>-6.934814402484335E-3</v>
      </c>
      <c r="H445" s="1">
        <f t="shared" si="53"/>
        <v>-6.934814402484335E-3</v>
      </c>
      <c r="O445" s="1">
        <f t="shared" ca="1" si="50"/>
        <v>-6.1406970789311573E-3</v>
      </c>
      <c r="Q445" s="88">
        <f t="shared" si="51"/>
        <v>36529.24</v>
      </c>
      <c r="W445" s="2"/>
    </row>
    <row r="446" spans="1:23">
      <c r="A446" s="29" t="s">
        <v>198</v>
      </c>
      <c r="B446" s="30" t="s">
        <v>170</v>
      </c>
      <c r="C446" s="31">
        <v>51551.709000000003</v>
      </c>
      <c r="D446" s="32"/>
      <c r="E446" s="33">
        <f t="shared" si="48"/>
        <v>-10263.054809165835</v>
      </c>
      <c r="F446" s="1">
        <f t="shared" si="49"/>
        <v>-10263</v>
      </c>
      <c r="G446" s="1">
        <f t="shared" si="54"/>
        <v>-6.3972975985961966E-3</v>
      </c>
      <c r="H446" s="1">
        <f t="shared" si="53"/>
        <v>-6.3972975985961966E-3</v>
      </c>
      <c r="O446" s="1">
        <f t="shared" ca="1" si="50"/>
        <v>-6.1397771434028607E-3</v>
      </c>
      <c r="Q446" s="88">
        <f t="shared" si="51"/>
        <v>36533.209000000003</v>
      </c>
      <c r="W446" s="2"/>
    </row>
    <row r="447" spans="1:23">
      <c r="A447" s="29" t="s">
        <v>198</v>
      </c>
      <c r="B447" s="30" t="s">
        <v>170</v>
      </c>
      <c r="C447" s="31">
        <v>51560.697999999997</v>
      </c>
      <c r="D447" s="32"/>
      <c r="E447" s="33">
        <f t="shared" si="48"/>
        <v>-10186.041103910051</v>
      </c>
      <c r="F447" s="1">
        <f t="shared" si="49"/>
        <v>-10186</v>
      </c>
      <c r="G447" s="1">
        <f t="shared" si="54"/>
        <v>-4.7976272035157308E-3</v>
      </c>
      <c r="H447" s="1">
        <f t="shared" si="53"/>
        <v>-4.7976272035157308E-3</v>
      </c>
      <c r="O447" s="1">
        <f t="shared" ca="1" si="50"/>
        <v>-6.1376937600005439E-3</v>
      </c>
      <c r="Q447" s="88">
        <f t="shared" si="51"/>
        <v>36542.197999999997</v>
      </c>
      <c r="W447" s="2"/>
    </row>
    <row r="448" spans="1:23">
      <c r="A448" s="29" t="s">
        <v>198</v>
      </c>
      <c r="B448" s="30" t="s">
        <v>170</v>
      </c>
      <c r="C448" s="31">
        <v>51563.612999999998</v>
      </c>
      <c r="D448" s="32"/>
      <c r="E448" s="33">
        <f t="shared" si="48"/>
        <v>-10161.066696209436</v>
      </c>
      <c r="F448" s="1">
        <f t="shared" si="49"/>
        <v>-10161</v>
      </c>
      <c r="G448" s="1">
        <f t="shared" si="54"/>
        <v>-7.7847472057328559E-3</v>
      </c>
      <c r="H448" s="1">
        <f t="shared" si="53"/>
        <v>-7.7847472057328559E-3</v>
      </c>
      <c r="O448" s="1">
        <f t="shared" ca="1" si="50"/>
        <v>-6.1370173368179726E-3</v>
      </c>
      <c r="Q448" s="88">
        <f t="shared" si="51"/>
        <v>36545.112999999998</v>
      </c>
      <c r="W448" s="2"/>
    </row>
    <row r="449" spans="1:23">
      <c r="A449" s="29" t="s">
        <v>198</v>
      </c>
      <c r="B449" s="30" t="s">
        <v>170</v>
      </c>
      <c r="C449" s="31">
        <v>51563.732000000004</v>
      </c>
      <c r="D449" s="32"/>
      <c r="E449" s="33">
        <f t="shared" si="48"/>
        <v>-10160.047157781813</v>
      </c>
      <c r="F449" s="1">
        <f t="shared" si="49"/>
        <v>-10160</v>
      </c>
      <c r="G449" s="1">
        <f t="shared" si="54"/>
        <v>-5.5042319945641793E-3</v>
      </c>
      <c r="H449" s="1">
        <f t="shared" si="53"/>
        <v>-5.5042319945641793E-3</v>
      </c>
      <c r="O449" s="1">
        <f t="shared" ca="1" si="50"/>
        <v>-6.1369902798906698E-3</v>
      </c>
      <c r="Q449" s="88">
        <f t="shared" si="51"/>
        <v>36545.232000000004</v>
      </c>
      <c r="W449" s="2"/>
    </row>
    <row r="450" spans="1:23">
      <c r="A450" s="29" t="s">
        <v>198</v>
      </c>
      <c r="B450" s="30" t="s">
        <v>170</v>
      </c>
      <c r="C450" s="31">
        <v>51571.550999999999</v>
      </c>
      <c r="D450" s="32"/>
      <c r="E450" s="33">
        <f t="shared" si="48"/>
        <v>-10093.057485805504</v>
      </c>
      <c r="F450" s="1">
        <f t="shared" si="49"/>
        <v>-10093</v>
      </c>
      <c r="G450" s="1">
        <f t="shared" si="54"/>
        <v>-6.7097135979565792E-3</v>
      </c>
      <c r="H450" s="1">
        <f t="shared" si="53"/>
        <v>-6.7097135979565792E-3</v>
      </c>
      <c r="O450" s="1">
        <f t="shared" ca="1" si="50"/>
        <v>-6.1351774657613812E-3</v>
      </c>
      <c r="Q450" s="88">
        <f t="shared" si="51"/>
        <v>36553.050999999999</v>
      </c>
      <c r="W450" s="2"/>
    </row>
    <row r="451" spans="1:23">
      <c r="A451" s="29" t="s">
        <v>198</v>
      </c>
      <c r="B451" s="30" t="s">
        <v>170</v>
      </c>
      <c r="C451" s="31">
        <v>51574.703000000001</v>
      </c>
      <c r="D451" s="32"/>
      <c r="E451" s="33">
        <f t="shared" si="48"/>
        <v>-10066.052568799549</v>
      </c>
      <c r="F451" s="1">
        <f t="shared" si="49"/>
        <v>-10066</v>
      </c>
      <c r="G451" s="1">
        <f t="shared" si="54"/>
        <v>-6.1358032035059296E-3</v>
      </c>
      <c r="H451" s="1">
        <f t="shared" si="53"/>
        <v>-6.1358032035059296E-3</v>
      </c>
      <c r="O451" s="1">
        <f t="shared" ca="1" si="50"/>
        <v>-6.1344469287242052E-3</v>
      </c>
      <c r="Q451" s="88">
        <f t="shared" si="51"/>
        <v>36556.203000000001</v>
      </c>
      <c r="W451" s="2"/>
    </row>
    <row r="452" spans="1:23">
      <c r="A452" s="29" t="s">
        <v>198</v>
      </c>
      <c r="B452" s="30" t="s">
        <v>170</v>
      </c>
      <c r="C452" s="31">
        <v>51575.519999999997</v>
      </c>
      <c r="D452" s="32"/>
      <c r="E452" s="33">
        <f t="shared" si="48"/>
        <v>-10059.052880603567</v>
      </c>
      <c r="F452" s="1">
        <f t="shared" si="49"/>
        <v>-10059</v>
      </c>
      <c r="G452" s="1">
        <f t="shared" si="54"/>
        <v>-6.1721968013443984E-3</v>
      </c>
      <c r="H452" s="1">
        <f t="shared" si="53"/>
        <v>-6.1721968013443984E-3</v>
      </c>
      <c r="O452" s="1">
        <f t="shared" ca="1" si="50"/>
        <v>-6.1342575302330855E-3</v>
      </c>
      <c r="Q452" s="88">
        <f t="shared" si="51"/>
        <v>36557.019999999997</v>
      </c>
      <c r="W452" s="2"/>
    </row>
    <row r="453" spans="1:23">
      <c r="A453" s="29" t="s">
        <v>198</v>
      </c>
      <c r="B453" s="30" t="s">
        <v>170</v>
      </c>
      <c r="C453" s="31">
        <v>51578.671000000002</v>
      </c>
      <c r="D453" s="32"/>
      <c r="E453" s="33">
        <f t="shared" si="48"/>
        <v>-10032.056531147395</v>
      </c>
      <c r="F453" s="1">
        <f t="shared" si="49"/>
        <v>-10032</v>
      </c>
      <c r="G453" s="1">
        <f t="shared" si="54"/>
        <v>-6.5982863961835392E-3</v>
      </c>
      <c r="H453" s="1">
        <f t="shared" si="53"/>
        <v>-6.5982863961835392E-3</v>
      </c>
      <c r="O453" s="1">
        <f t="shared" ca="1" si="50"/>
        <v>-6.1335269931959086E-3</v>
      </c>
      <c r="Q453" s="88">
        <f t="shared" si="51"/>
        <v>36560.171000000002</v>
      </c>
      <c r="W453" s="2"/>
    </row>
    <row r="454" spans="1:23">
      <c r="A454" s="29" t="s">
        <v>198</v>
      </c>
      <c r="B454" s="30" t="s">
        <v>170</v>
      </c>
      <c r="C454" s="31">
        <v>51580.538</v>
      </c>
      <c r="D454" s="32"/>
      <c r="E454" s="33">
        <f t="shared" si="48"/>
        <v>-10016.060915649285</v>
      </c>
      <c r="F454" s="1">
        <f t="shared" si="49"/>
        <v>-10016</v>
      </c>
      <c r="G454" s="1">
        <f t="shared" si="54"/>
        <v>-7.110043203283567E-3</v>
      </c>
      <c r="H454" s="1">
        <f t="shared" si="53"/>
        <v>-7.110043203283567E-3</v>
      </c>
      <c r="O454" s="1">
        <f t="shared" ca="1" si="50"/>
        <v>-6.1330940823590635E-3</v>
      </c>
      <c r="Q454" s="88">
        <f t="shared" si="51"/>
        <v>36562.038</v>
      </c>
      <c r="W454" s="2"/>
    </row>
    <row r="455" spans="1:23">
      <c r="A455" s="29" t="s">
        <v>198</v>
      </c>
      <c r="B455" s="30" t="s">
        <v>170</v>
      </c>
      <c r="C455" s="31">
        <v>51588.71</v>
      </c>
      <c r="D455" s="32"/>
      <c r="E455" s="33">
        <f t="shared" si="48"/>
        <v>-9946.0468985894804</v>
      </c>
      <c r="F455" s="1">
        <f t="shared" si="49"/>
        <v>-9946</v>
      </c>
      <c r="G455" s="1">
        <f t="shared" si="54"/>
        <v>-5.4739792030886747E-3</v>
      </c>
      <c r="H455" s="1">
        <f t="shared" si="53"/>
        <v>-5.4739792030886747E-3</v>
      </c>
      <c r="O455" s="1">
        <f t="shared" ca="1" si="50"/>
        <v>-6.1312000974478665E-3</v>
      </c>
      <c r="Q455" s="88">
        <f t="shared" si="51"/>
        <v>36570.21</v>
      </c>
      <c r="W455" s="2"/>
    </row>
    <row r="456" spans="1:23">
      <c r="A456" s="29" t="s">
        <v>198</v>
      </c>
      <c r="B456" s="30" t="s">
        <v>170</v>
      </c>
      <c r="C456" s="31">
        <v>51595.595999999998</v>
      </c>
      <c r="D456" s="32"/>
      <c r="E456" s="33">
        <f t="shared" si="48"/>
        <v>-9887.0507505873047</v>
      </c>
      <c r="F456" s="1">
        <f t="shared" si="49"/>
        <v>-9887</v>
      </c>
      <c r="G456" s="1">
        <f t="shared" si="54"/>
        <v>-5.9235824010102078E-3</v>
      </c>
      <c r="H456" s="1">
        <f t="shared" si="53"/>
        <v>-5.9235824010102078E-3</v>
      </c>
      <c r="O456" s="1">
        <f t="shared" ca="1" si="50"/>
        <v>-6.1296037387369995E-3</v>
      </c>
      <c r="Q456" s="88">
        <f t="shared" si="51"/>
        <v>36577.095999999998</v>
      </c>
      <c r="W456" s="2"/>
    </row>
    <row r="457" spans="1:23">
      <c r="A457" s="29" t="s">
        <v>198</v>
      </c>
      <c r="B457" s="30" t="s">
        <v>170</v>
      </c>
      <c r="C457" s="31">
        <v>51601.665000000001</v>
      </c>
      <c r="D457" s="32"/>
      <c r="E457" s="33">
        <f t="shared" si="48"/>
        <v>-9835.0542907811086</v>
      </c>
      <c r="F457" s="1">
        <f t="shared" si="49"/>
        <v>-9835</v>
      </c>
      <c r="G457" s="1">
        <f t="shared" si="54"/>
        <v>-6.3367920010932721E-3</v>
      </c>
      <c r="H457" s="1">
        <f t="shared" si="53"/>
        <v>-6.3367920010932721E-3</v>
      </c>
      <c r="O457" s="1">
        <f t="shared" ca="1" si="50"/>
        <v>-6.1281967785172531E-3</v>
      </c>
      <c r="Q457" s="88">
        <f t="shared" si="51"/>
        <v>36583.165000000001</v>
      </c>
      <c r="W457" s="2"/>
    </row>
    <row r="458" spans="1:23">
      <c r="A458" s="29" t="s">
        <v>198</v>
      </c>
      <c r="B458" s="30" t="s">
        <v>170</v>
      </c>
      <c r="C458" s="31">
        <v>51602.599000000002</v>
      </c>
      <c r="D458" s="32"/>
      <c r="E458" s="33">
        <f t="shared" si="48"/>
        <v>-9827.0521992571303</v>
      </c>
      <c r="F458" s="1">
        <f t="shared" si="49"/>
        <v>-9827</v>
      </c>
      <c r="G458" s="1">
        <f t="shared" si="54"/>
        <v>-6.0926704027224332E-3</v>
      </c>
      <c r="H458" s="1">
        <f t="shared" si="53"/>
        <v>-6.0926704027224332E-3</v>
      </c>
      <c r="O458" s="1">
        <f t="shared" ca="1" si="50"/>
        <v>-6.1279803230988306E-3</v>
      </c>
      <c r="Q458" s="88">
        <f t="shared" si="51"/>
        <v>36584.099000000002</v>
      </c>
      <c r="W458" s="2"/>
    </row>
    <row r="459" spans="1:23">
      <c r="A459" s="29" t="s">
        <v>198</v>
      </c>
      <c r="B459" s="30" t="s">
        <v>170</v>
      </c>
      <c r="C459" s="31">
        <v>51606.567999999999</v>
      </c>
      <c r="D459" s="32"/>
      <c r="E459" s="33">
        <f t="shared" si="48"/>
        <v>-9793.0475940551951</v>
      </c>
      <c r="F459" s="1">
        <f t="shared" si="49"/>
        <v>-9793</v>
      </c>
      <c r="G459" s="1">
        <f t="shared" si="54"/>
        <v>-5.5551535988342948E-3</v>
      </c>
      <c r="H459" s="1">
        <f t="shared" si="53"/>
        <v>-5.5551535988342948E-3</v>
      </c>
      <c r="O459" s="1">
        <f t="shared" ca="1" si="50"/>
        <v>-6.127060387570534E-3</v>
      </c>
      <c r="Q459" s="88">
        <f t="shared" si="51"/>
        <v>36588.067999999999</v>
      </c>
      <c r="W459" s="2"/>
    </row>
    <row r="460" spans="1:23">
      <c r="A460" s="29" t="s">
        <v>198</v>
      </c>
      <c r="B460" s="30" t="s">
        <v>170</v>
      </c>
      <c r="C460" s="31">
        <v>51609.485999999997</v>
      </c>
      <c r="D460" s="32"/>
      <c r="E460" s="33">
        <f t="shared" si="48"/>
        <v>-9768.0474837051715</v>
      </c>
      <c r="F460" s="1">
        <f t="shared" si="49"/>
        <v>-9768</v>
      </c>
      <c r="G460" s="1">
        <f t="shared" si="54"/>
        <v>-5.5422736040782183E-3</v>
      </c>
      <c r="H460" s="1">
        <f t="shared" si="53"/>
        <v>-5.5422736040782183E-3</v>
      </c>
      <c r="O460" s="1">
        <f t="shared" ca="1" si="50"/>
        <v>-6.1263839643879636E-3</v>
      </c>
      <c r="Q460" s="88">
        <f t="shared" si="51"/>
        <v>36590.985999999997</v>
      </c>
      <c r="W460" s="2"/>
    </row>
    <row r="461" spans="1:23">
      <c r="A461" s="29" t="s">
        <v>198</v>
      </c>
      <c r="B461" s="30" t="s">
        <v>170</v>
      </c>
      <c r="C461" s="31">
        <v>51610.535000000003</v>
      </c>
      <c r="D461" s="32"/>
      <c r="E461" s="33">
        <f t="shared" si="48"/>
        <v>-9759.0601239528241</v>
      </c>
      <c r="F461" s="1">
        <f t="shared" si="49"/>
        <v>-9759</v>
      </c>
      <c r="G461" s="1">
        <f t="shared" si="54"/>
        <v>-7.0176367953536101E-3</v>
      </c>
      <c r="H461" s="1">
        <f t="shared" si="53"/>
        <v>-7.0176367953536101E-3</v>
      </c>
      <c r="O461" s="1">
        <f t="shared" ca="1" si="50"/>
        <v>-6.1261404520422382E-3</v>
      </c>
      <c r="Q461" s="88">
        <f t="shared" si="51"/>
        <v>36592.035000000003</v>
      </c>
      <c r="W461" s="2"/>
    </row>
    <row r="462" spans="1:23">
      <c r="A462" s="29" t="s">
        <v>198</v>
      </c>
      <c r="B462" s="30" t="s">
        <v>170</v>
      </c>
      <c r="C462" s="31">
        <v>51614.504999999997</v>
      </c>
      <c r="D462" s="32"/>
      <c r="E462" s="33">
        <f t="shared" si="48"/>
        <v>-9725.0469512011059</v>
      </c>
      <c r="F462" s="1">
        <f t="shared" si="49"/>
        <v>-9725</v>
      </c>
      <c r="G462" s="1">
        <f t="shared" si="54"/>
        <v>-5.4801200021756813E-3</v>
      </c>
      <c r="H462" s="1">
        <f t="shared" si="53"/>
        <v>-5.4801200021756813E-3</v>
      </c>
      <c r="O462" s="1">
        <f t="shared" ca="1" si="50"/>
        <v>-6.1252205165139425E-3</v>
      </c>
      <c r="Q462" s="88">
        <f t="shared" si="51"/>
        <v>36596.004999999997</v>
      </c>
      <c r="W462" s="2"/>
    </row>
    <row r="463" spans="1:23">
      <c r="A463" s="40" t="s">
        <v>199</v>
      </c>
      <c r="B463" s="44"/>
      <c r="C463" s="36">
        <v>51616.488400000002</v>
      </c>
      <c r="D463" s="36">
        <v>2.0000000000000001E-4</v>
      </c>
      <c r="E463" s="1">
        <f t="shared" si="48"/>
        <v>-9708.0540729048789</v>
      </c>
      <c r="F463" s="1">
        <f t="shared" si="49"/>
        <v>-9708</v>
      </c>
      <c r="G463" s="1">
        <f t="shared" si="54"/>
        <v>-6.3113615979091264E-3</v>
      </c>
      <c r="H463" s="34"/>
      <c r="J463" s="1">
        <f>+G463</f>
        <v>-6.3113615979091264E-3</v>
      </c>
      <c r="O463" s="1">
        <f t="shared" ca="1" si="50"/>
        <v>-6.1247605487497947E-3</v>
      </c>
      <c r="Q463" s="88">
        <f t="shared" si="51"/>
        <v>36597.988400000002</v>
      </c>
    </row>
    <row r="464" spans="1:23">
      <c r="A464" s="29" t="s">
        <v>198</v>
      </c>
      <c r="B464" s="30" t="s">
        <v>170</v>
      </c>
      <c r="C464" s="31">
        <v>51616.605000000003</v>
      </c>
      <c r="D464" s="32"/>
      <c r="E464" s="33">
        <f t="shared" si="48"/>
        <v>-9707.055096596845</v>
      </c>
      <c r="F464" s="1">
        <f t="shared" si="49"/>
        <v>-9707</v>
      </c>
      <c r="G464" s="1">
        <f t="shared" si="54"/>
        <v>-6.4308463988709264E-3</v>
      </c>
      <c r="H464" s="1">
        <f>+G464</f>
        <v>-6.4308463988709264E-3</v>
      </c>
      <c r="O464" s="1">
        <f t="shared" ca="1" si="50"/>
        <v>-6.1247334918224918E-3</v>
      </c>
      <c r="Q464" s="88">
        <f t="shared" si="51"/>
        <v>36598.105000000003</v>
      </c>
      <c r="W464" s="2"/>
    </row>
    <row r="465" spans="1:23">
      <c r="A465" s="29" t="s">
        <v>198</v>
      </c>
      <c r="B465" s="30" t="s">
        <v>170</v>
      </c>
      <c r="C465" s="31">
        <v>51625.593000000001</v>
      </c>
      <c r="D465" s="32"/>
      <c r="E465" s="33">
        <f t="shared" si="48"/>
        <v>-9630.0499588908442</v>
      </c>
      <c r="F465" s="1">
        <f t="shared" si="49"/>
        <v>-9630</v>
      </c>
      <c r="G465" s="1">
        <f t="shared" si="54"/>
        <v>-5.8311760003562085E-3</v>
      </c>
      <c r="H465" s="1">
        <f>+G465</f>
        <v>-5.8311760003562085E-3</v>
      </c>
      <c r="O465" s="1">
        <f t="shared" ca="1" si="50"/>
        <v>-6.1226501084201742E-3</v>
      </c>
      <c r="Q465" s="88">
        <f t="shared" si="51"/>
        <v>36607.093000000001</v>
      </c>
      <c r="W465" s="2"/>
    </row>
    <row r="466" spans="1:23">
      <c r="A466" s="33" t="s">
        <v>200</v>
      </c>
      <c r="B466" s="37" t="s">
        <v>170</v>
      </c>
      <c r="C466" s="36">
        <v>51627.460189999998</v>
      </c>
      <c r="D466" s="36">
        <v>3.2000000000000003E-4</v>
      </c>
      <c r="E466" s="1">
        <f t="shared" si="48"/>
        <v>-9614.0527155582786</v>
      </c>
      <c r="F466" s="1">
        <f t="shared" si="49"/>
        <v>-9614</v>
      </c>
      <c r="G466" s="1">
        <f t="shared" si="54"/>
        <v>-6.1529328013421036E-3</v>
      </c>
      <c r="H466" s="34"/>
      <c r="J466" s="1">
        <f>+G466</f>
        <v>-6.1529328013421036E-3</v>
      </c>
      <c r="O466" s="1">
        <f t="shared" ca="1" si="50"/>
        <v>-6.1222171975833291E-3</v>
      </c>
      <c r="Q466" s="88">
        <f t="shared" si="51"/>
        <v>36608.960189999998</v>
      </c>
    </row>
    <row r="467" spans="1:23">
      <c r="A467" s="33" t="s">
        <v>200</v>
      </c>
      <c r="B467" s="37" t="s">
        <v>170</v>
      </c>
      <c r="C467" s="36">
        <v>51627.460209999997</v>
      </c>
      <c r="D467" s="36">
        <v>3.8000000000000002E-4</v>
      </c>
      <c r="E467" s="1">
        <f t="shared" si="48"/>
        <v>-9614.0525442072867</v>
      </c>
      <c r="F467" s="1">
        <f t="shared" si="49"/>
        <v>-9614</v>
      </c>
      <c r="G467" s="1">
        <f t="shared" si="54"/>
        <v>-6.1329328018473461E-3</v>
      </c>
      <c r="H467" s="34"/>
      <c r="J467" s="1">
        <f>+G467</f>
        <v>-6.1329328018473461E-3</v>
      </c>
      <c r="O467" s="1">
        <f t="shared" ca="1" si="50"/>
        <v>-6.1222171975833291E-3</v>
      </c>
      <c r="Q467" s="88">
        <f t="shared" si="51"/>
        <v>36608.960209999997</v>
      </c>
    </row>
    <row r="468" spans="1:23">
      <c r="A468" s="33" t="s">
        <v>200</v>
      </c>
      <c r="B468" s="37" t="s">
        <v>168</v>
      </c>
      <c r="C468" s="36">
        <v>51627.518069999998</v>
      </c>
      <c r="D468" s="36">
        <v>6.4999999999999997E-4</v>
      </c>
      <c r="E468" s="1">
        <f t="shared" si="48"/>
        <v>-9613.5568257751838</v>
      </c>
      <c r="F468" s="1">
        <f t="shared" si="49"/>
        <v>-9613.5</v>
      </c>
      <c r="G468" s="1">
        <f t="shared" si="54"/>
        <v>-6.6326752057648264E-3</v>
      </c>
      <c r="H468" s="34"/>
      <c r="J468" s="1">
        <f>+G468</f>
        <v>-6.6326752057648264E-3</v>
      </c>
      <c r="O468" s="1">
        <f t="shared" ca="1" si="50"/>
        <v>-6.1222036691196777E-3</v>
      </c>
      <c r="Q468" s="88">
        <f t="shared" si="51"/>
        <v>36609.018069999998</v>
      </c>
    </row>
    <row r="469" spans="1:23">
      <c r="A469" s="33" t="s">
        <v>200</v>
      </c>
      <c r="B469" s="37" t="s">
        <v>168</v>
      </c>
      <c r="C469" s="36">
        <v>51627.518759999999</v>
      </c>
      <c r="D469" s="36">
        <v>5.8E-4</v>
      </c>
      <c r="E469" s="1">
        <f t="shared" ref="E469:E532" si="55">+(C469-C$7)/C$8</f>
        <v>-9613.5509141658076</v>
      </c>
      <c r="F469" s="1">
        <f t="shared" ref="F469:F532" si="56">ROUND(2*E469,0)/2</f>
        <v>-9613.5</v>
      </c>
      <c r="G469" s="1">
        <f t="shared" si="54"/>
        <v>-5.9426752050057985E-3</v>
      </c>
      <c r="H469" s="34"/>
      <c r="J469" s="1">
        <f>+G469</f>
        <v>-5.9426752050057985E-3</v>
      </c>
      <c r="O469" s="1">
        <f t="shared" ref="O469:O532" ca="1" si="57">+C$11+C$12*F469</f>
        <v>-6.1222036691196777E-3</v>
      </c>
      <c r="Q469" s="88">
        <f t="shared" ref="Q469:Q532" si="58">+C469-15018.5</f>
        <v>36609.018759999999</v>
      </c>
    </row>
    <row r="470" spans="1:23">
      <c r="A470" s="29" t="s">
        <v>198</v>
      </c>
      <c r="B470" s="30" t="s">
        <v>170</v>
      </c>
      <c r="C470" s="31">
        <v>51636.447999999997</v>
      </c>
      <c r="D470" s="32"/>
      <c r="E470" s="33">
        <f t="shared" si="55"/>
        <v>-9537.0492056867315</v>
      </c>
      <c r="F470" s="1">
        <f t="shared" si="56"/>
        <v>-9537</v>
      </c>
      <c r="G470" s="1">
        <f t="shared" si="54"/>
        <v>-5.7432624016655609E-3</v>
      </c>
      <c r="H470" s="1">
        <f t="shared" ref="H470:H482" si="59">+G470</f>
        <v>-5.7432624016655609E-3</v>
      </c>
      <c r="O470" s="1">
        <f t="shared" ca="1" si="57"/>
        <v>-6.1201338141810115E-3</v>
      </c>
      <c r="Q470" s="88">
        <f t="shared" si="58"/>
        <v>36617.947999999997</v>
      </c>
      <c r="W470" s="2"/>
    </row>
    <row r="471" spans="1:23">
      <c r="A471" s="29" t="s">
        <v>198</v>
      </c>
      <c r="B471" s="30" t="s">
        <v>170</v>
      </c>
      <c r="C471" s="31">
        <v>51636.563999999998</v>
      </c>
      <c r="D471" s="32"/>
      <c r="E471" s="33">
        <f t="shared" si="55"/>
        <v>-9536.0553699085776</v>
      </c>
      <c r="F471" s="1">
        <f t="shared" si="56"/>
        <v>-9536</v>
      </c>
      <c r="G471" s="1">
        <f t="shared" si="54"/>
        <v>-6.4627472020220011E-3</v>
      </c>
      <c r="H471" s="1">
        <f t="shared" si="59"/>
        <v>-6.4627472020220011E-3</v>
      </c>
      <c r="O471" s="1">
        <f t="shared" ca="1" si="57"/>
        <v>-6.1201067572537087E-3</v>
      </c>
      <c r="Q471" s="88">
        <f t="shared" si="58"/>
        <v>36618.063999999998</v>
      </c>
      <c r="W471" s="2"/>
    </row>
    <row r="472" spans="1:23">
      <c r="A472" s="29" t="s">
        <v>198</v>
      </c>
      <c r="B472" s="30" t="s">
        <v>170</v>
      </c>
      <c r="C472" s="31">
        <v>51638.548000000003</v>
      </c>
      <c r="D472" s="32"/>
      <c r="E472" s="33">
        <f t="shared" si="55"/>
        <v>-9519.0573510824706</v>
      </c>
      <c r="F472" s="1">
        <f t="shared" si="56"/>
        <v>-9519</v>
      </c>
      <c r="G472" s="1">
        <f t="shared" si="54"/>
        <v>-6.693988798360806E-3</v>
      </c>
      <c r="H472" s="1">
        <f t="shared" si="59"/>
        <v>-6.693988798360806E-3</v>
      </c>
      <c r="O472" s="1">
        <f t="shared" ca="1" si="57"/>
        <v>-6.1196467894895608E-3</v>
      </c>
      <c r="Q472" s="88">
        <f t="shared" si="58"/>
        <v>36620.048000000003</v>
      </c>
      <c r="W472" s="2"/>
    </row>
    <row r="473" spans="1:23">
      <c r="A473" s="29" t="s">
        <v>198</v>
      </c>
      <c r="B473" s="30" t="s">
        <v>170</v>
      </c>
      <c r="C473" s="31">
        <v>51641.584000000003</v>
      </c>
      <c r="D473" s="32"/>
      <c r="E473" s="33">
        <f t="shared" si="55"/>
        <v>-9493.0462698546671</v>
      </c>
      <c r="F473" s="1">
        <f t="shared" si="56"/>
        <v>-9493</v>
      </c>
      <c r="G473" s="1">
        <f t="shared" si="54"/>
        <v>-5.4005935962777585E-3</v>
      </c>
      <c r="H473" s="1">
        <f t="shared" si="59"/>
        <v>-5.4005935962777585E-3</v>
      </c>
      <c r="O473" s="1">
        <f t="shared" ca="1" si="57"/>
        <v>-6.1189433093796876E-3</v>
      </c>
      <c r="Q473" s="88">
        <f t="shared" si="58"/>
        <v>36623.084000000003</v>
      </c>
      <c r="W473" s="2"/>
    </row>
    <row r="474" spans="1:23">
      <c r="A474" s="29" t="s">
        <v>198</v>
      </c>
      <c r="B474" s="30" t="s">
        <v>170</v>
      </c>
      <c r="C474" s="31">
        <v>51642.516000000003</v>
      </c>
      <c r="D474" s="32"/>
      <c r="E474" s="33">
        <f t="shared" si="55"/>
        <v>-9485.0613134303167</v>
      </c>
      <c r="F474" s="1">
        <f t="shared" si="56"/>
        <v>-9485</v>
      </c>
      <c r="G474" s="1">
        <f t="shared" si="54"/>
        <v>-7.1564719983143732E-3</v>
      </c>
      <c r="H474" s="1">
        <f t="shared" si="59"/>
        <v>-7.1564719983143732E-3</v>
      </c>
      <c r="O474" s="1">
        <f t="shared" ca="1" si="57"/>
        <v>-6.1187268539612651E-3</v>
      </c>
      <c r="Q474" s="88">
        <f t="shared" si="58"/>
        <v>36624.016000000003</v>
      </c>
      <c r="W474" s="2"/>
    </row>
    <row r="475" spans="1:23">
      <c r="A475" s="29" t="s">
        <v>198</v>
      </c>
      <c r="B475" s="30" t="s">
        <v>170</v>
      </c>
      <c r="C475" s="31">
        <v>51654.422299999998</v>
      </c>
      <c r="D475" s="32"/>
      <c r="E475" s="33">
        <f t="shared" si="55"/>
        <v>-9383.0534951093505</v>
      </c>
      <c r="F475" s="1">
        <f t="shared" si="56"/>
        <v>-9383</v>
      </c>
      <c r="G475" s="1">
        <f t="shared" si="54"/>
        <v>-6.2439216053462587E-3</v>
      </c>
      <c r="H475" s="1">
        <f t="shared" si="59"/>
        <v>-6.2439216053462587E-3</v>
      </c>
      <c r="O475" s="1">
        <f t="shared" ca="1" si="57"/>
        <v>-6.1159670473763771E-3</v>
      </c>
      <c r="Q475" s="88">
        <f t="shared" si="58"/>
        <v>36635.922299999998</v>
      </c>
      <c r="W475" s="2"/>
    </row>
    <row r="476" spans="1:23">
      <c r="A476" s="29" t="s">
        <v>198</v>
      </c>
      <c r="B476" s="30" t="s">
        <v>170</v>
      </c>
      <c r="C476" s="31">
        <v>51655.356</v>
      </c>
      <c r="D476" s="32"/>
      <c r="E476" s="33">
        <f t="shared" si="55"/>
        <v>-9375.0539738503139</v>
      </c>
      <c r="F476" s="1">
        <f t="shared" si="56"/>
        <v>-9375</v>
      </c>
      <c r="G476" s="1">
        <f t="shared" si="54"/>
        <v>-6.2997999993967824E-3</v>
      </c>
      <c r="H476" s="1">
        <f t="shared" si="59"/>
        <v>-6.2997999993967824E-3</v>
      </c>
      <c r="O476" s="1">
        <f t="shared" ca="1" si="57"/>
        <v>-6.1157505919579545E-3</v>
      </c>
      <c r="Q476" s="88">
        <f t="shared" si="58"/>
        <v>36636.856</v>
      </c>
      <c r="W476" s="2"/>
    </row>
    <row r="477" spans="1:23">
      <c r="A477" s="29" t="s">
        <v>198</v>
      </c>
      <c r="B477" s="30" t="s">
        <v>168</v>
      </c>
      <c r="C477" s="31">
        <v>51655.414299999997</v>
      </c>
      <c r="D477" s="32"/>
      <c r="E477" s="33">
        <f t="shared" si="55"/>
        <v>-9374.5544856963279</v>
      </c>
      <c r="F477" s="1">
        <f t="shared" si="56"/>
        <v>-9374.5</v>
      </c>
      <c r="G477" s="1">
        <f t="shared" ref="G477:G508" si="60">+C477-(C$7+F477*C$8)</f>
        <v>-6.3595424071536399E-3</v>
      </c>
      <c r="H477" s="1">
        <f t="shared" si="59"/>
        <v>-6.3595424071536399E-3</v>
      </c>
      <c r="O477" s="1">
        <f t="shared" ca="1" si="57"/>
        <v>-6.1157370634943031E-3</v>
      </c>
      <c r="Q477" s="88">
        <f t="shared" si="58"/>
        <v>36636.914299999997</v>
      </c>
      <c r="W477" s="2"/>
    </row>
    <row r="478" spans="1:23">
      <c r="A478" s="29" t="s">
        <v>198</v>
      </c>
      <c r="B478" s="30" t="s">
        <v>170</v>
      </c>
      <c r="C478" s="31">
        <v>51656.406000000003</v>
      </c>
      <c r="D478" s="32"/>
      <c r="E478" s="33">
        <f t="shared" si="55"/>
        <v>-9366.0580465481835</v>
      </c>
      <c r="F478" s="1">
        <f t="shared" si="56"/>
        <v>-9366</v>
      </c>
      <c r="G478" s="1">
        <f t="shared" si="60"/>
        <v>-6.7751632013823837E-3</v>
      </c>
      <c r="H478" s="1">
        <f t="shared" si="59"/>
        <v>-6.7751632013823837E-3</v>
      </c>
      <c r="O478" s="1">
        <f t="shared" ca="1" si="57"/>
        <v>-6.1155070796122292E-3</v>
      </c>
      <c r="Q478" s="88">
        <f t="shared" si="58"/>
        <v>36637.906000000003</v>
      </c>
      <c r="W478" s="2"/>
    </row>
    <row r="479" spans="1:23">
      <c r="A479" s="29" t="s">
        <v>198</v>
      </c>
      <c r="B479" s="30" t="s">
        <v>170</v>
      </c>
      <c r="C479" s="31">
        <v>51657.34</v>
      </c>
      <c r="D479" s="32"/>
      <c r="E479" s="33">
        <f t="shared" si="55"/>
        <v>-9358.0559550242688</v>
      </c>
      <c r="F479" s="1">
        <f t="shared" si="56"/>
        <v>-9358</v>
      </c>
      <c r="G479" s="1">
        <f t="shared" si="60"/>
        <v>-6.5310416030115448E-3</v>
      </c>
      <c r="H479" s="1">
        <f t="shared" si="59"/>
        <v>-6.5310416030115448E-3</v>
      </c>
      <c r="O479" s="1">
        <f t="shared" ca="1" si="57"/>
        <v>-6.1152906241938067E-3</v>
      </c>
      <c r="Q479" s="88">
        <f t="shared" si="58"/>
        <v>36638.839999999997</v>
      </c>
      <c r="W479" s="2"/>
    </row>
    <row r="480" spans="1:23">
      <c r="A480" s="29" t="s">
        <v>198</v>
      </c>
      <c r="B480" s="30" t="s">
        <v>170</v>
      </c>
      <c r="C480" s="31">
        <v>51660.491000000002</v>
      </c>
      <c r="D480" s="32"/>
      <c r="E480" s="33">
        <f t="shared" si="55"/>
        <v>-9331.0596055680962</v>
      </c>
      <c r="F480" s="1">
        <f t="shared" si="56"/>
        <v>-9331</v>
      </c>
      <c r="G480" s="1">
        <f t="shared" si="60"/>
        <v>-6.9571311978506856E-3</v>
      </c>
      <c r="H480" s="1">
        <f t="shared" si="59"/>
        <v>-6.9571311978506856E-3</v>
      </c>
      <c r="O480" s="1">
        <f t="shared" ca="1" si="57"/>
        <v>-6.1145600871566307E-3</v>
      </c>
      <c r="Q480" s="88">
        <f t="shared" si="58"/>
        <v>36641.991000000002</v>
      </c>
      <c r="W480" s="2"/>
    </row>
    <row r="481" spans="1:23">
      <c r="A481" s="29" t="s">
        <v>201</v>
      </c>
      <c r="B481" s="30" t="s">
        <v>170</v>
      </c>
      <c r="C481" s="31">
        <v>51665.394</v>
      </c>
      <c r="D481" s="32"/>
      <c r="E481" s="33">
        <f t="shared" si="55"/>
        <v>-9289.0529088421827</v>
      </c>
      <c r="F481" s="1">
        <f t="shared" si="56"/>
        <v>-9289</v>
      </c>
      <c r="G481" s="1">
        <f t="shared" si="60"/>
        <v>-6.1754928028676659E-3</v>
      </c>
      <c r="H481" s="1">
        <f t="shared" si="59"/>
        <v>-6.1754928028676659E-3</v>
      </c>
      <c r="O481" s="1">
        <f t="shared" ca="1" si="57"/>
        <v>-6.1134236962099115E-3</v>
      </c>
      <c r="Q481" s="88">
        <f t="shared" si="58"/>
        <v>36646.894</v>
      </c>
      <c r="W481" s="2"/>
    </row>
    <row r="482" spans="1:23">
      <c r="A482" s="29" t="s">
        <v>201</v>
      </c>
      <c r="B482" s="30" t="s">
        <v>170</v>
      </c>
      <c r="C482" s="31">
        <v>51666.445</v>
      </c>
      <c r="D482" s="32"/>
      <c r="E482" s="33">
        <f t="shared" si="55"/>
        <v>-9280.048413990271</v>
      </c>
      <c r="F482" s="1">
        <f t="shared" si="56"/>
        <v>-9280</v>
      </c>
      <c r="G482" s="1">
        <f t="shared" si="60"/>
        <v>-5.6508560010115616E-3</v>
      </c>
      <c r="H482" s="1">
        <f t="shared" si="59"/>
        <v>-5.6508560010115616E-3</v>
      </c>
      <c r="O482" s="1">
        <f t="shared" ca="1" si="57"/>
        <v>-6.1131801838641862E-3</v>
      </c>
      <c r="Q482" s="88">
        <f t="shared" si="58"/>
        <v>36647.945</v>
      </c>
      <c r="W482" s="2"/>
    </row>
    <row r="483" spans="1:23">
      <c r="A483" s="40" t="s">
        <v>199</v>
      </c>
      <c r="B483" s="44"/>
      <c r="C483" s="36">
        <v>51669.357499999998</v>
      </c>
      <c r="D483" s="36">
        <v>2.9999999999999997E-4</v>
      </c>
      <c r="E483" s="1">
        <f t="shared" si="55"/>
        <v>-9255.0954251642052</v>
      </c>
      <c r="F483" s="1">
        <f t="shared" si="56"/>
        <v>-9255</v>
      </c>
      <c r="H483" s="34"/>
      <c r="O483" s="1">
        <f t="shared" ca="1" si="57"/>
        <v>-6.1125037606816158E-3</v>
      </c>
      <c r="Q483" s="88">
        <f t="shared" si="58"/>
        <v>36650.857499999998</v>
      </c>
      <c r="U483" s="1">
        <f>+C483-(C$7+F483*C$8)</f>
        <v>-1.1137976005556993E-2</v>
      </c>
    </row>
    <row r="484" spans="1:23">
      <c r="A484" s="29" t="s">
        <v>201</v>
      </c>
      <c r="B484" s="30" t="s">
        <v>170</v>
      </c>
      <c r="C484" s="31">
        <v>51671.464</v>
      </c>
      <c r="D484" s="32"/>
      <c r="E484" s="33">
        <f t="shared" si="55"/>
        <v>-9237.0478814862036</v>
      </c>
      <c r="F484" s="1">
        <f t="shared" si="56"/>
        <v>-9237</v>
      </c>
      <c r="G484" s="1">
        <f t="shared" ref="G484:G490" si="61">+C484-(C$7+F484*C$8)</f>
        <v>-5.5887023991090246E-3</v>
      </c>
      <c r="H484" s="1">
        <f t="shared" ref="H484:H490" si="62">+G484</f>
        <v>-5.5887023991090246E-3</v>
      </c>
      <c r="O484" s="1">
        <f t="shared" ca="1" si="57"/>
        <v>-6.1120167359901651E-3</v>
      </c>
      <c r="Q484" s="88">
        <f t="shared" si="58"/>
        <v>36652.964</v>
      </c>
      <c r="W484" s="2"/>
    </row>
    <row r="485" spans="1:23">
      <c r="A485" s="40" t="s">
        <v>199</v>
      </c>
      <c r="B485" s="44"/>
      <c r="C485" s="36">
        <v>51674.381399999998</v>
      </c>
      <c r="D485" s="36">
        <v>2.0000000000000001E-4</v>
      </c>
      <c r="E485" s="1">
        <f t="shared" si="55"/>
        <v>-9212.0529116660637</v>
      </c>
      <c r="F485" s="1">
        <f t="shared" si="56"/>
        <v>-9212</v>
      </c>
      <c r="G485" s="1">
        <f t="shared" si="61"/>
        <v>-6.1758224037475884E-3</v>
      </c>
      <c r="H485" s="1">
        <f t="shared" si="62"/>
        <v>-6.1758224037475884E-3</v>
      </c>
      <c r="O485" s="1">
        <f t="shared" ca="1" si="57"/>
        <v>-6.1113403128075948E-3</v>
      </c>
      <c r="Q485" s="88">
        <f t="shared" si="58"/>
        <v>36655.881399999998</v>
      </c>
    </row>
    <row r="486" spans="1:23">
      <c r="A486" s="29" t="s">
        <v>201</v>
      </c>
      <c r="B486" s="30" t="s">
        <v>170</v>
      </c>
      <c r="C486" s="31">
        <v>51697.374000000003</v>
      </c>
      <c r="D486" s="32"/>
      <c r="E486" s="33">
        <f t="shared" si="55"/>
        <v>-9015.0626658694582</v>
      </c>
      <c r="F486" s="1">
        <f t="shared" si="56"/>
        <v>-9015</v>
      </c>
      <c r="G486" s="1">
        <f t="shared" si="61"/>
        <v>-7.3143279951182194E-3</v>
      </c>
      <c r="H486" s="1">
        <f t="shared" si="62"/>
        <v>-7.3143279951182194E-3</v>
      </c>
      <c r="O486" s="1">
        <f t="shared" ca="1" si="57"/>
        <v>-6.1060100981289384E-3</v>
      </c>
      <c r="Q486" s="88">
        <f t="shared" si="58"/>
        <v>36678.874000000003</v>
      </c>
      <c r="W486" s="2"/>
    </row>
    <row r="487" spans="1:23">
      <c r="A487" s="29" t="s">
        <v>201</v>
      </c>
      <c r="B487" s="30" t="s">
        <v>170</v>
      </c>
      <c r="C487" s="31">
        <v>51698.423999999999</v>
      </c>
      <c r="D487" s="32"/>
      <c r="E487" s="33">
        <f t="shared" si="55"/>
        <v>-9006.0667385673896</v>
      </c>
      <c r="F487" s="1">
        <f t="shared" si="56"/>
        <v>-9006</v>
      </c>
      <c r="G487" s="1">
        <f t="shared" si="61"/>
        <v>-7.7896912043797784E-3</v>
      </c>
      <c r="H487" s="1">
        <f t="shared" si="62"/>
        <v>-7.7896912043797784E-3</v>
      </c>
      <c r="O487" s="1">
        <f t="shared" ca="1" si="57"/>
        <v>-6.1057665857832131E-3</v>
      </c>
      <c r="Q487" s="88">
        <f t="shared" si="58"/>
        <v>36679.923999999999</v>
      </c>
      <c r="W487" s="2"/>
    </row>
    <row r="488" spans="1:23">
      <c r="A488" s="29" t="s">
        <v>201</v>
      </c>
      <c r="B488" s="30" t="s">
        <v>170</v>
      </c>
      <c r="C488" s="31">
        <v>51704.377</v>
      </c>
      <c r="D488" s="32"/>
      <c r="E488" s="33">
        <f t="shared" si="55"/>
        <v>-8955.0641145393474</v>
      </c>
      <c r="F488" s="1">
        <f t="shared" si="56"/>
        <v>-8955</v>
      </c>
      <c r="G488" s="1">
        <f t="shared" si="61"/>
        <v>-7.4834160041064024E-3</v>
      </c>
      <c r="H488" s="1">
        <f t="shared" si="62"/>
        <v>-7.4834160041064024E-3</v>
      </c>
      <c r="O488" s="1">
        <f t="shared" ca="1" si="57"/>
        <v>-6.1043866824907686E-3</v>
      </c>
      <c r="Q488" s="88">
        <f t="shared" si="58"/>
        <v>36685.877</v>
      </c>
      <c r="W488" s="2"/>
    </row>
    <row r="489" spans="1:23">
      <c r="A489" s="29" t="s">
        <v>202</v>
      </c>
      <c r="B489" s="30" t="s">
        <v>170</v>
      </c>
      <c r="C489" s="31">
        <v>51877.707000000002</v>
      </c>
      <c r="D489" s="32"/>
      <c r="E489" s="33">
        <f t="shared" si="55"/>
        <v>-7470.0507057070135</v>
      </c>
      <c r="F489" s="1">
        <f t="shared" si="56"/>
        <v>-7470</v>
      </c>
      <c r="G489" s="1">
        <f t="shared" si="61"/>
        <v>-5.9183440025663003E-3</v>
      </c>
      <c r="H489" s="1">
        <f t="shared" si="62"/>
        <v>-5.9183440025663003E-3</v>
      </c>
      <c r="O489" s="1">
        <f t="shared" ca="1" si="57"/>
        <v>-6.0642071454460773E-3</v>
      </c>
      <c r="Q489" s="88">
        <f t="shared" si="58"/>
        <v>36859.207000000002</v>
      </c>
      <c r="W489" s="2"/>
    </row>
    <row r="490" spans="1:23">
      <c r="A490" s="29" t="s">
        <v>202</v>
      </c>
      <c r="B490" s="30" t="s">
        <v>170</v>
      </c>
      <c r="C490" s="31">
        <v>51883.661</v>
      </c>
      <c r="D490" s="32"/>
      <c r="E490" s="33">
        <f t="shared" si="55"/>
        <v>-7419.0395141291874</v>
      </c>
      <c r="F490" s="1">
        <f t="shared" si="56"/>
        <v>-7419</v>
      </c>
      <c r="G490" s="1">
        <f t="shared" si="61"/>
        <v>-4.6120687984512188E-3</v>
      </c>
      <c r="H490" s="1">
        <f t="shared" si="62"/>
        <v>-4.6120687984512188E-3</v>
      </c>
      <c r="O490" s="1">
        <f t="shared" ca="1" si="57"/>
        <v>-6.0628272421536337E-3</v>
      </c>
      <c r="Q490" s="88">
        <f t="shared" si="58"/>
        <v>36865.161</v>
      </c>
      <c r="W490" s="2"/>
    </row>
    <row r="491" spans="1:23">
      <c r="A491" s="29" t="s">
        <v>202</v>
      </c>
      <c r="B491" s="30" t="s">
        <v>170</v>
      </c>
      <c r="C491" s="31">
        <v>51888.667000000001</v>
      </c>
      <c r="D491" s="32"/>
      <c r="E491" s="33">
        <f t="shared" si="55"/>
        <v>-7376.1503597726633</v>
      </c>
      <c r="F491" s="1">
        <f t="shared" si="56"/>
        <v>-7376</v>
      </c>
      <c r="O491" s="1">
        <f t="shared" ca="1" si="57"/>
        <v>-6.0616637942796127E-3</v>
      </c>
      <c r="Q491" s="88">
        <f t="shared" si="58"/>
        <v>36870.167000000001</v>
      </c>
      <c r="U491" s="1">
        <f>+C491-(C$7+F491*C$8)</f>
        <v>-1.7549915202835109E-2</v>
      </c>
      <c r="W491" s="2"/>
    </row>
    <row r="492" spans="1:23">
      <c r="A492" s="29" t="s">
        <v>202</v>
      </c>
      <c r="B492" s="30" t="s">
        <v>170</v>
      </c>
      <c r="C492" s="31">
        <v>51896.616000000002</v>
      </c>
      <c r="D492" s="32"/>
      <c r="E492" s="33">
        <f t="shared" si="55"/>
        <v>-7308.0469063208147</v>
      </c>
      <c r="F492" s="1">
        <f t="shared" si="56"/>
        <v>-7308</v>
      </c>
      <c r="G492" s="1">
        <f t="shared" ref="G492:G523" si="63">+C492-(C$7+F492*C$8)</f>
        <v>-5.4748815964558162E-3</v>
      </c>
      <c r="H492" s="1">
        <f t="shared" ref="H492:H504" si="64">+G492</f>
        <v>-5.4748815964558162E-3</v>
      </c>
      <c r="O492" s="1">
        <f t="shared" ca="1" si="57"/>
        <v>-6.0598239232230204E-3</v>
      </c>
      <c r="Q492" s="88">
        <f t="shared" si="58"/>
        <v>36878.116000000002</v>
      </c>
      <c r="W492" s="2"/>
    </row>
    <row r="493" spans="1:23">
      <c r="A493" s="29" t="s">
        <v>202</v>
      </c>
      <c r="B493" s="30" t="s">
        <v>170</v>
      </c>
      <c r="C493" s="31">
        <v>51896.731</v>
      </c>
      <c r="D493" s="32"/>
      <c r="E493" s="33">
        <f t="shared" si="55"/>
        <v>-7307.0616380925067</v>
      </c>
      <c r="F493" s="1">
        <f t="shared" si="56"/>
        <v>-7307</v>
      </c>
      <c r="G493" s="1">
        <f t="shared" si="63"/>
        <v>-7.194366400653962E-3</v>
      </c>
      <c r="H493" s="1">
        <f t="shared" si="64"/>
        <v>-7.194366400653962E-3</v>
      </c>
      <c r="O493" s="1">
        <f t="shared" ca="1" si="57"/>
        <v>-6.0597968662957176E-3</v>
      </c>
      <c r="Q493" s="88">
        <f t="shared" si="58"/>
        <v>36878.231</v>
      </c>
      <c r="W493" s="2"/>
    </row>
    <row r="494" spans="1:23">
      <c r="A494" s="29" t="s">
        <v>202</v>
      </c>
      <c r="B494" s="30" t="s">
        <v>170</v>
      </c>
      <c r="C494" s="31">
        <v>51901.749000000003</v>
      </c>
      <c r="D494" s="32"/>
      <c r="E494" s="33">
        <f t="shared" si="55"/>
        <v>-7264.0696731382222</v>
      </c>
      <c r="F494" s="1">
        <f t="shared" si="56"/>
        <v>-7264</v>
      </c>
      <c r="G494" s="1">
        <f t="shared" si="63"/>
        <v>-8.132212795317173E-3</v>
      </c>
      <c r="H494" s="1">
        <f t="shared" si="64"/>
        <v>-8.132212795317173E-3</v>
      </c>
      <c r="O494" s="1">
        <f t="shared" ca="1" si="57"/>
        <v>-6.0586334184216965E-3</v>
      </c>
      <c r="Q494" s="88">
        <f t="shared" si="58"/>
        <v>36883.249000000003</v>
      </c>
      <c r="W494" s="2"/>
    </row>
    <row r="495" spans="1:23">
      <c r="A495" s="29" t="s">
        <v>202</v>
      </c>
      <c r="B495" s="30" t="s">
        <v>170</v>
      </c>
      <c r="C495" s="31">
        <v>51914.705999999998</v>
      </c>
      <c r="D495" s="32"/>
      <c r="E495" s="33">
        <f t="shared" si="55"/>
        <v>-7153.0599302302853</v>
      </c>
      <c r="F495" s="1">
        <f t="shared" si="56"/>
        <v>-7153</v>
      </c>
      <c r="G495" s="1">
        <f t="shared" si="63"/>
        <v>-6.9950256001902744E-3</v>
      </c>
      <c r="H495" s="1">
        <f t="shared" si="64"/>
        <v>-6.9950256001902744E-3</v>
      </c>
      <c r="O495" s="1">
        <f t="shared" ca="1" si="57"/>
        <v>-6.0556300994910831E-3</v>
      </c>
      <c r="Q495" s="88">
        <f t="shared" si="58"/>
        <v>36896.205999999998</v>
      </c>
      <c r="W495" s="2"/>
    </row>
    <row r="496" spans="1:23">
      <c r="A496" s="29" t="s">
        <v>202</v>
      </c>
      <c r="B496" s="30" t="s">
        <v>170</v>
      </c>
      <c r="C496" s="31">
        <v>51926.728999999999</v>
      </c>
      <c r="D496" s="32"/>
      <c r="E496" s="33">
        <f t="shared" si="55"/>
        <v>-7050.0522788462631</v>
      </c>
      <c r="F496" s="1">
        <f t="shared" si="56"/>
        <v>-7050</v>
      </c>
      <c r="G496" s="1">
        <f t="shared" si="63"/>
        <v>-6.1019600034342147E-3</v>
      </c>
      <c r="H496" s="1">
        <f t="shared" si="64"/>
        <v>-6.1019600034342147E-3</v>
      </c>
      <c r="O496" s="1">
        <f t="shared" ca="1" si="57"/>
        <v>-6.0528432359788923E-3</v>
      </c>
      <c r="Q496" s="88">
        <f t="shared" si="58"/>
        <v>36908.228999999999</v>
      </c>
      <c r="W496" s="2"/>
    </row>
    <row r="497" spans="1:23">
      <c r="A497" s="29" t="s">
        <v>202</v>
      </c>
      <c r="B497" s="30" t="s">
        <v>170</v>
      </c>
      <c r="C497" s="31">
        <v>51933.614999999998</v>
      </c>
      <c r="D497" s="32"/>
      <c r="E497" s="33">
        <f t="shared" si="55"/>
        <v>-6991.0561308440865</v>
      </c>
      <c r="F497" s="1">
        <f t="shared" si="56"/>
        <v>-6991</v>
      </c>
      <c r="G497" s="1">
        <f t="shared" si="63"/>
        <v>-6.5515632013557479E-3</v>
      </c>
      <c r="H497" s="1">
        <f t="shared" si="64"/>
        <v>-6.5515632013557479E-3</v>
      </c>
      <c r="O497" s="1">
        <f t="shared" ca="1" si="57"/>
        <v>-6.0512468772680253E-3</v>
      </c>
      <c r="Q497" s="88">
        <f t="shared" si="58"/>
        <v>36915.114999999998</v>
      </c>
      <c r="W497" s="2"/>
    </row>
    <row r="498" spans="1:23">
      <c r="A498" s="29" t="s">
        <v>202</v>
      </c>
      <c r="B498" s="30" t="s">
        <v>170</v>
      </c>
      <c r="C498" s="31">
        <v>51934.665000000001</v>
      </c>
      <c r="D498" s="32"/>
      <c r="E498" s="33">
        <f t="shared" si="55"/>
        <v>-6982.0602035419561</v>
      </c>
      <c r="F498" s="1">
        <f t="shared" si="56"/>
        <v>-6982</v>
      </c>
      <c r="G498" s="1">
        <f t="shared" si="63"/>
        <v>-7.0269264033413492E-3</v>
      </c>
      <c r="H498" s="1">
        <f t="shared" si="64"/>
        <v>-7.0269264033413492E-3</v>
      </c>
      <c r="O498" s="1">
        <f t="shared" ca="1" si="57"/>
        <v>-6.0510033649223E-3</v>
      </c>
      <c r="Q498" s="88">
        <f t="shared" si="58"/>
        <v>36916.165000000001</v>
      </c>
      <c r="W498" s="2"/>
    </row>
    <row r="499" spans="1:23">
      <c r="A499" s="29" t="s">
        <v>202</v>
      </c>
      <c r="B499" s="30" t="s">
        <v>170</v>
      </c>
      <c r="C499" s="31">
        <v>51937.699000000001</v>
      </c>
      <c r="D499" s="32"/>
      <c r="E499" s="33">
        <f t="shared" si="55"/>
        <v>-6956.0662574137805</v>
      </c>
      <c r="F499" s="1">
        <f t="shared" si="56"/>
        <v>-6956</v>
      </c>
      <c r="G499" s="1">
        <f t="shared" si="63"/>
        <v>-7.7335312016657554E-3</v>
      </c>
      <c r="H499" s="1">
        <f t="shared" si="64"/>
        <v>-7.7335312016657554E-3</v>
      </c>
      <c r="O499" s="1">
        <f t="shared" ca="1" si="57"/>
        <v>-6.0502998848124268E-3</v>
      </c>
      <c r="Q499" s="88">
        <f t="shared" si="58"/>
        <v>36919.199000000001</v>
      </c>
      <c r="W499" s="2"/>
    </row>
    <row r="500" spans="1:23">
      <c r="A500" s="29" t="s">
        <v>202</v>
      </c>
      <c r="B500" s="30" t="s">
        <v>170</v>
      </c>
      <c r="C500" s="31">
        <v>51940.735000000001</v>
      </c>
      <c r="D500" s="32"/>
      <c r="E500" s="33">
        <f t="shared" si="55"/>
        <v>-6930.0551761859779</v>
      </c>
      <c r="F500" s="1">
        <f t="shared" si="56"/>
        <v>-6930</v>
      </c>
      <c r="G500" s="1">
        <f t="shared" si="63"/>
        <v>-6.4401359995827079E-3</v>
      </c>
      <c r="H500" s="1">
        <f t="shared" si="64"/>
        <v>-6.4401359995827079E-3</v>
      </c>
      <c r="O500" s="1">
        <f t="shared" ca="1" si="57"/>
        <v>-6.0495964047025536E-3</v>
      </c>
      <c r="Q500" s="88">
        <f t="shared" si="58"/>
        <v>36922.235000000001</v>
      </c>
      <c r="W500" s="2"/>
    </row>
    <row r="501" spans="1:23">
      <c r="A501" s="29" t="s">
        <v>202</v>
      </c>
      <c r="B501" s="30" t="s">
        <v>170</v>
      </c>
      <c r="C501" s="31">
        <v>51952.639999999999</v>
      </c>
      <c r="D501" s="32"/>
      <c r="E501" s="33">
        <f t="shared" si="55"/>
        <v>-6828.0584956797356</v>
      </c>
      <c r="F501" s="1">
        <f t="shared" si="56"/>
        <v>-6828</v>
      </c>
      <c r="G501" s="1">
        <f t="shared" si="63"/>
        <v>-6.8275856028776616E-3</v>
      </c>
      <c r="H501" s="1">
        <f t="shared" si="64"/>
        <v>-6.8275856028776616E-3</v>
      </c>
      <c r="O501" s="1">
        <f t="shared" ca="1" si="57"/>
        <v>-6.0468365981176655E-3</v>
      </c>
      <c r="Q501" s="88">
        <f t="shared" si="58"/>
        <v>36934.14</v>
      </c>
      <c r="W501" s="2"/>
    </row>
    <row r="502" spans="1:23">
      <c r="A502" s="29" t="s">
        <v>202</v>
      </c>
      <c r="B502" s="30" t="s">
        <v>170</v>
      </c>
      <c r="C502" s="31">
        <v>51955.675000000003</v>
      </c>
      <c r="D502" s="32"/>
      <c r="E502" s="33">
        <f t="shared" si="55"/>
        <v>-6802.0559820017152</v>
      </c>
      <c r="F502" s="1">
        <f t="shared" si="56"/>
        <v>-6802</v>
      </c>
      <c r="G502" s="1">
        <f t="shared" si="63"/>
        <v>-6.5341903973603621E-3</v>
      </c>
      <c r="H502" s="1">
        <f t="shared" si="64"/>
        <v>-6.5341903973603621E-3</v>
      </c>
      <c r="O502" s="1">
        <f t="shared" ca="1" si="57"/>
        <v>-6.0461331180077923E-3</v>
      </c>
      <c r="Q502" s="88">
        <f t="shared" si="58"/>
        <v>36937.175000000003</v>
      </c>
      <c r="W502" s="2"/>
    </row>
    <row r="503" spans="1:23">
      <c r="A503" s="29" t="s">
        <v>202</v>
      </c>
      <c r="B503" s="30" t="s">
        <v>170</v>
      </c>
      <c r="C503" s="31">
        <v>51956.608999999997</v>
      </c>
      <c r="D503" s="32"/>
      <c r="E503" s="33">
        <f t="shared" si="55"/>
        <v>-6794.0538904777995</v>
      </c>
      <c r="F503" s="1">
        <f t="shared" si="56"/>
        <v>-6794</v>
      </c>
      <c r="G503" s="1">
        <f t="shared" si="63"/>
        <v>-6.2900688062654808E-3</v>
      </c>
      <c r="H503" s="1">
        <f t="shared" si="64"/>
        <v>-6.2900688062654808E-3</v>
      </c>
      <c r="O503" s="1">
        <f t="shared" ca="1" si="57"/>
        <v>-6.0459166625893698E-3</v>
      </c>
      <c r="Q503" s="88">
        <f t="shared" si="58"/>
        <v>36938.108999999997</v>
      </c>
      <c r="W503" s="2"/>
    </row>
    <row r="504" spans="1:23">
      <c r="A504" s="29" t="s">
        <v>203</v>
      </c>
      <c r="B504" s="30" t="s">
        <v>170</v>
      </c>
      <c r="C504" s="31">
        <v>51996.409</v>
      </c>
      <c r="D504" s="32"/>
      <c r="E504" s="33">
        <f t="shared" si="55"/>
        <v>-6453.065407978921</v>
      </c>
      <c r="F504" s="1">
        <f t="shared" si="56"/>
        <v>-6453</v>
      </c>
      <c r="G504" s="1">
        <f t="shared" si="63"/>
        <v>-7.6343855980667286E-3</v>
      </c>
      <c r="H504" s="1">
        <f t="shared" si="64"/>
        <v>-7.6343855980667286E-3</v>
      </c>
      <c r="O504" s="1">
        <f t="shared" ca="1" si="57"/>
        <v>-6.0366902503791071E-3</v>
      </c>
      <c r="Q504" s="88">
        <f t="shared" si="58"/>
        <v>36977.909</v>
      </c>
      <c r="W504" s="2"/>
    </row>
    <row r="505" spans="1:23">
      <c r="A505" s="40" t="s">
        <v>199</v>
      </c>
      <c r="B505" s="44"/>
      <c r="C505" s="36">
        <v>52001.371099999997</v>
      </c>
      <c r="D505" s="36">
        <v>2.0000000000000001E-4</v>
      </c>
      <c r="E505" s="1">
        <f t="shared" si="55"/>
        <v>-6410.552369059159</v>
      </c>
      <c r="F505" s="1">
        <f t="shared" si="56"/>
        <v>-6410.5</v>
      </c>
      <c r="G505" s="1">
        <f t="shared" si="63"/>
        <v>-6.1124896019464359E-3</v>
      </c>
      <c r="H505" s="34"/>
      <c r="J505" s="1">
        <f>+G505</f>
        <v>-6.1124896019464359E-3</v>
      </c>
      <c r="O505" s="1">
        <f t="shared" ca="1" si="57"/>
        <v>-6.0355403309687375E-3</v>
      </c>
      <c r="Q505" s="88">
        <f t="shared" si="58"/>
        <v>36982.871099999997</v>
      </c>
    </row>
    <row r="506" spans="1:23">
      <c r="A506" s="40" t="s">
        <v>199</v>
      </c>
      <c r="B506" s="44"/>
      <c r="C506" s="36">
        <v>52001.429199999999</v>
      </c>
      <c r="D506" s="36">
        <v>1E-4</v>
      </c>
      <c r="E506" s="1">
        <f t="shared" si="55"/>
        <v>-6410.0545944150917</v>
      </c>
      <c r="F506" s="1">
        <f t="shared" si="56"/>
        <v>-6410</v>
      </c>
      <c r="G506" s="1">
        <f t="shared" si="63"/>
        <v>-6.3722320046508685E-3</v>
      </c>
      <c r="H506" s="34"/>
      <c r="J506" s="1">
        <f>+G506</f>
        <v>-6.3722320046508685E-3</v>
      </c>
      <c r="O506" s="1">
        <f t="shared" ca="1" si="57"/>
        <v>-6.0355268025050861E-3</v>
      </c>
      <c r="Q506" s="88">
        <f t="shared" si="58"/>
        <v>36982.929199999999</v>
      </c>
    </row>
    <row r="507" spans="1:23">
      <c r="A507" s="40" t="s">
        <v>199</v>
      </c>
      <c r="B507" s="44"/>
      <c r="C507" s="36">
        <v>52001.487800000003</v>
      </c>
      <c r="D507" s="36">
        <v>4.0000000000000002E-4</v>
      </c>
      <c r="E507" s="1">
        <f t="shared" si="55"/>
        <v>-6409.552535996103</v>
      </c>
      <c r="F507" s="1">
        <f t="shared" si="56"/>
        <v>-6409.5</v>
      </c>
      <c r="G507" s="1">
        <f t="shared" si="63"/>
        <v>-6.1319743981584907E-3</v>
      </c>
      <c r="H507" s="34"/>
      <c r="J507" s="1">
        <f>+G507</f>
        <v>-6.1319743981584907E-3</v>
      </c>
      <c r="O507" s="1">
        <f t="shared" ca="1" si="57"/>
        <v>-6.0355132740414347E-3</v>
      </c>
      <c r="Q507" s="88">
        <f t="shared" si="58"/>
        <v>36982.987800000003</v>
      </c>
    </row>
    <row r="508" spans="1:23">
      <c r="A508" s="40" t="s">
        <v>199</v>
      </c>
      <c r="B508" s="44"/>
      <c r="C508" s="36">
        <v>52001.546000000002</v>
      </c>
      <c r="D508" s="36">
        <v>1E-4</v>
      </c>
      <c r="E508" s="1">
        <f t="shared" si="55"/>
        <v>-6409.0539045970763</v>
      </c>
      <c r="F508" s="1">
        <f t="shared" si="56"/>
        <v>-6409</v>
      </c>
      <c r="G508" s="1">
        <f t="shared" si="63"/>
        <v>-6.2917167961131781E-3</v>
      </c>
      <c r="H508" s="34"/>
      <c r="J508" s="1">
        <f>+G508</f>
        <v>-6.2917167961131781E-3</v>
      </c>
      <c r="O508" s="1">
        <f t="shared" ca="1" si="57"/>
        <v>-6.0354997455777833E-3</v>
      </c>
      <c r="Q508" s="88">
        <f t="shared" si="58"/>
        <v>36983.046000000002</v>
      </c>
    </row>
    <row r="509" spans="1:23">
      <c r="A509" s="40" t="s">
        <v>199</v>
      </c>
      <c r="B509" s="44"/>
      <c r="C509" s="36">
        <v>52001.604099999997</v>
      </c>
      <c r="D509" s="36">
        <v>2.0000000000000001E-4</v>
      </c>
      <c r="E509" s="1">
        <f t="shared" si="55"/>
        <v>-6408.5561299530709</v>
      </c>
      <c r="F509" s="1">
        <f t="shared" si="56"/>
        <v>-6408.5</v>
      </c>
      <c r="G509" s="1">
        <f t="shared" si="63"/>
        <v>-6.5514592060935684E-3</v>
      </c>
      <c r="H509" s="34"/>
      <c r="J509" s="1">
        <f>+G509</f>
        <v>-6.5514592060935684E-3</v>
      </c>
      <c r="O509" s="1">
        <f t="shared" ca="1" si="57"/>
        <v>-6.0354862171141319E-3</v>
      </c>
      <c r="Q509" s="88">
        <f t="shared" si="58"/>
        <v>36983.104099999997</v>
      </c>
    </row>
    <row r="510" spans="1:23">
      <c r="A510" s="29" t="s">
        <v>204</v>
      </c>
      <c r="B510" s="30" t="s">
        <v>170</v>
      </c>
      <c r="C510" s="31">
        <v>52275.720999999998</v>
      </c>
      <c r="D510" s="32"/>
      <c r="E510" s="33">
        <f t="shared" si="55"/>
        <v>-4060.0459350211545</v>
      </c>
      <c r="F510" s="1">
        <f t="shared" si="56"/>
        <v>-4060</v>
      </c>
      <c r="G510" s="1">
        <f t="shared" si="63"/>
        <v>-5.3615120050380938E-3</v>
      </c>
      <c r="H510" s="1">
        <f>+G510</f>
        <v>-5.3615120050380938E-3</v>
      </c>
      <c r="O510" s="1">
        <f t="shared" ca="1" si="57"/>
        <v>-5.9719430233434526E-3</v>
      </c>
      <c r="Q510" s="88">
        <f t="shared" si="58"/>
        <v>37257.220999999998</v>
      </c>
      <c r="W510" s="2"/>
    </row>
    <row r="511" spans="1:23">
      <c r="A511" s="33" t="s">
        <v>200</v>
      </c>
      <c r="B511" s="37" t="s">
        <v>170</v>
      </c>
      <c r="C511" s="36">
        <v>52353.455220000003</v>
      </c>
      <c r="D511" s="36">
        <v>3.6999999999999999E-4</v>
      </c>
      <c r="E511" s="1">
        <f t="shared" si="55"/>
        <v>-3394.0541331107529</v>
      </c>
      <c r="F511" s="1">
        <f t="shared" si="56"/>
        <v>-3394</v>
      </c>
      <c r="G511" s="1">
        <f t="shared" si="63"/>
        <v>-6.3183887978084385E-3</v>
      </c>
      <c r="H511" s="34"/>
      <c r="J511" s="1">
        <f>+G511</f>
        <v>-6.3183887978084385E-3</v>
      </c>
      <c r="O511" s="1">
        <f t="shared" ca="1" si="57"/>
        <v>-5.9539231097597732E-3</v>
      </c>
      <c r="Q511" s="88">
        <f t="shared" si="58"/>
        <v>37334.955220000003</v>
      </c>
    </row>
    <row r="512" spans="1:23">
      <c r="A512" s="33" t="s">
        <v>200</v>
      </c>
      <c r="B512" s="37" t="s">
        <v>170</v>
      </c>
      <c r="C512" s="36">
        <v>52353.455289999998</v>
      </c>
      <c r="D512" s="36">
        <v>4.0000000000000002E-4</v>
      </c>
      <c r="E512" s="1">
        <f t="shared" si="55"/>
        <v>-3394.0535333823123</v>
      </c>
      <c r="F512" s="1">
        <f t="shared" si="56"/>
        <v>-3394</v>
      </c>
      <c r="G512" s="1">
        <f t="shared" si="63"/>
        <v>-6.2483888032147661E-3</v>
      </c>
      <c r="H512" s="34"/>
      <c r="J512" s="1">
        <f>+G512</f>
        <v>-6.2483888032147661E-3</v>
      </c>
      <c r="O512" s="1">
        <f t="shared" ca="1" si="57"/>
        <v>-5.9539231097597732E-3</v>
      </c>
      <c r="Q512" s="88">
        <f t="shared" si="58"/>
        <v>37334.955289999998</v>
      </c>
    </row>
    <row r="513" spans="1:23">
      <c r="A513" s="33" t="s">
        <v>200</v>
      </c>
      <c r="B513" s="37" t="s">
        <v>170</v>
      </c>
      <c r="C513" s="36">
        <v>52353.455459999997</v>
      </c>
      <c r="D513" s="36">
        <v>4.2999999999999999E-4</v>
      </c>
      <c r="E513" s="1">
        <f t="shared" si="55"/>
        <v>-3394.0520768988499</v>
      </c>
      <c r="F513" s="1">
        <f t="shared" si="56"/>
        <v>-3394</v>
      </c>
      <c r="G513" s="1">
        <f t="shared" si="63"/>
        <v>-6.0783888038713485E-3</v>
      </c>
      <c r="H513" s="34"/>
      <c r="J513" s="1">
        <f>+G513</f>
        <v>-6.0783888038713485E-3</v>
      </c>
      <c r="O513" s="1">
        <f t="shared" ca="1" si="57"/>
        <v>-5.9539231097597732E-3</v>
      </c>
      <c r="Q513" s="88">
        <f t="shared" si="58"/>
        <v>37334.955459999997</v>
      </c>
    </row>
    <row r="514" spans="1:23">
      <c r="A514" s="45" t="s">
        <v>205</v>
      </c>
      <c r="B514" s="37" t="s">
        <v>168</v>
      </c>
      <c r="C514" s="36">
        <v>52395.416599999997</v>
      </c>
      <c r="D514" s="36">
        <v>1E-4</v>
      </c>
      <c r="E514" s="1">
        <f t="shared" si="55"/>
        <v>-3034.5479198003136</v>
      </c>
      <c r="F514" s="1">
        <f t="shared" si="56"/>
        <v>-3034.5</v>
      </c>
      <c r="G514" s="1">
        <f t="shared" si="63"/>
        <v>-5.5931744063855149E-3</v>
      </c>
      <c r="H514" s="34"/>
      <c r="K514" s="1">
        <f>+G514</f>
        <v>-5.5931744063855149E-3</v>
      </c>
      <c r="O514" s="1">
        <f t="shared" ca="1" si="57"/>
        <v>-5.9441961443944084E-3</v>
      </c>
      <c r="Q514" s="88">
        <f t="shared" si="58"/>
        <v>37376.916599999997</v>
      </c>
    </row>
    <row r="515" spans="1:23">
      <c r="A515" s="29" t="s">
        <v>206</v>
      </c>
      <c r="B515" s="30" t="s">
        <v>170</v>
      </c>
      <c r="C515" s="31">
        <v>52423.37</v>
      </c>
      <c r="D515" s="32"/>
      <c r="E515" s="33">
        <f t="shared" si="55"/>
        <v>-2795.0557728986696</v>
      </c>
      <c r="F515" s="1">
        <f t="shared" si="56"/>
        <v>-2795</v>
      </c>
      <c r="G515" s="1">
        <f t="shared" si="63"/>
        <v>-6.5097839978989214E-3</v>
      </c>
      <c r="H515" s="1">
        <f>+G515</f>
        <v>-6.5097839978989214E-3</v>
      </c>
      <c r="O515" s="1">
        <f t="shared" ca="1" si="57"/>
        <v>-5.9377160103053824E-3</v>
      </c>
      <c r="Q515" s="88">
        <f t="shared" si="58"/>
        <v>37404.870000000003</v>
      </c>
      <c r="W515" s="2"/>
    </row>
    <row r="516" spans="1:23">
      <c r="A516" s="45" t="s">
        <v>207</v>
      </c>
      <c r="B516" s="42" t="s">
        <v>170</v>
      </c>
      <c r="C516" s="36">
        <v>52647.705000000002</v>
      </c>
      <c r="D516" s="36">
        <v>1E-3</v>
      </c>
      <c r="E516" s="1">
        <f t="shared" si="55"/>
        <v>-873.0544859293226</v>
      </c>
      <c r="F516" s="1">
        <f t="shared" si="56"/>
        <v>-873</v>
      </c>
      <c r="G516" s="1">
        <f t="shared" si="63"/>
        <v>-6.3595695974072441E-3</v>
      </c>
      <c r="H516" s="34"/>
      <c r="I516" s="1">
        <f>+G516</f>
        <v>-6.3595695974072441E-3</v>
      </c>
      <c r="O516" s="1">
        <f t="shared" ca="1" si="57"/>
        <v>-5.8857125960293574E-3</v>
      </c>
      <c r="Q516" s="88">
        <f t="shared" si="58"/>
        <v>37629.205000000002</v>
      </c>
    </row>
    <row r="517" spans="1:23">
      <c r="A517" s="95" t="s">
        <v>99</v>
      </c>
      <c r="C517" s="100">
        <v>52716.45369962963</v>
      </c>
      <c r="D517" s="100">
        <v>2.0000000000000002E-5</v>
      </c>
      <c r="E517" s="33">
        <f t="shared" si="55"/>
        <v>-284.0465773746372</v>
      </c>
      <c r="F517" s="1">
        <f t="shared" si="56"/>
        <v>-284</v>
      </c>
      <c r="G517" s="1">
        <f t="shared" si="63"/>
        <v>-5.4364871684811078E-3</v>
      </c>
      <c r="H517" s="34"/>
      <c r="M517" s="1">
        <f>+G517</f>
        <v>-5.4364871684811078E-3</v>
      </c>
      <c r="O517" s="1">
        <f t="shared" ca="1" si="57"/>
        <v>-5.8697760658479948E-3</v>
      </c>
      <c r="Q517" s="88">
        <f t="shared" si="58"/>
        <v>37697.95369962963</v>
      </c>
    </row>
    <row r="518" spans="1:23">
      <c r="A518" s="33" t="s">
        <v>200</v>
      </c>
      <c r="B518" s="37" t="s">
        <v>170</v>
      </c>
      <c r="C518" s="36">
        <v>52724.390180000002</v>
      </c>
      <c r="D518" s="36">
        <v>3.6000000000000002E-4</v>
      </c>
      <c r="E518" s="1">
        <f t="shared" si="55"/>
        <v>-216.05038647325301</v>
      </c>
      <c r="F518" s="1">
        <f t="shared" si="56"/>
        <v>-216</v>
      </c>
      <c r="G518" s="1">
        <f t="shared" si="63"/>
        <v>-5.8810831978917122E-3</v>
      </c>
      <c r="H518" s="34"/>
      <c r="J518" s="1">
        <f t="shared" ref="J518:J523" si="65">+G518</f>
        <v>-5.8810831978917122E-3</v>
      </c>
      <c r="O518" s="1">
        <f t="shared" ca="1" si="57"/>
        <v>-5.8679361947914033E-3</v>
      </c>
      <c r="Q518" s="88">
        <f t="shared" si="58"/>
        <v>37705.890180000002</v>
      </c>
    </row>
    <row r="519" spans="1:23">
      <c r="A519" s="33" t="s">
        <v>200</v>
      </c>
      <c r="B519" s="37" t="s">
        <v>170</v>
      </c>
      <c r="C519" s="36">
        <v>52724.390209999998</v>
      </c>
      <c r="D519" s="36">
        <v>4.2999999999999999E-4</v>
      </c>
      <c r="E519" s="1">
        <f t="shared" si="55"/>
        <v>-216.05012944679632</v>
      </c>
      <c r="F519" s="1">
        <f t="shared" si="56"/>
        <v>-216</v>
      </c>
      <c r="G519" s="1">
        <f t="shared" si="63"/>
        <v>-5.8510832022875547E-3</v>
      </c>
      <c r="H519" s="34"/>
      <c r="J519" s="1">
        <f t="shared" si="65"/>
        <v>-5.8510832022875547E-3</v>
      </c>
      <c r="O519" s="1">
        <f t="shared" ca="1" si="57"/>
        <v>-5.8679361947914033E-3</v>
      </c>
      <c r="Q519" s="88">
        <f t="shared" si="58"/>
        <v>37705.890209999998</v>
      </c>
    </row>
    <row r="520" spans="1:23">
      <c r="A520" s="33" t="s">
        <v>200</v>
      </c>
      <c r="B520" s="37" t="s">
        <v>170</v>
      </c>
      <c r="C520" s="36">
        <v>52724.506829999998</v>
      </c>
      <c r="D520" s="36">
        <v>3.8000000000000002E-4</v>
      </c>
      <c r="E520" s="1">
        <f t="shared" si="55"/>
        <v>-215.05098178776987</v>
      </c>
      <c r="F520" s="1">
        <f t="shared" si="56"/>
        <v>-215</v>
      </c>
      <c r="G520" s="1">
        <f t="shared" si="63"/>
        <v>-5.9505680037545972E-3</v>
      </c>
      <c r="H520" s="34"/>
      <c r="J520" s="1">
        <f t="shared" si="65"/>
        <v>-5.9505680037545972E-3</v>
      </c>
      <c r="O520" s="1">
        <f t="shared" ca="1" si="57"/>
        <v>-5.8679091378641005E-3</v>
      </c>
      <c r="Q520" s="88">
        <f t="shared" si="58"/>
        <v>37706.006829999998</v>
      </c>
    </row>
    <row r="521" spans="1:23">
      <c r="A521" s="33" t="s">
        <v>200</v>
      </c>
      <c r="B521" s="37" t="s">
        <v>170</v>
      </c>
      <c r="C521" s="36">
        <v>52724.506959999999</v>
      </c>
      <c r="D521" s="36">
        <v>4.0000000000000002E-4</v>
      </c>
      <c r="E521" s="1">
        <f t="shared" si="55"/>
        <v>-215.04986800629135</v>
      </c>
      <c r="F521" s="1">
        <f t="shared" si="56"/>
        <v>-215</v>
      </c>
      <c r="G521" s="1">
        <f t="shared" si="63"/>
        <v>-5.8205680034006946E-3</v>
      </c>
      <c r="H521" s="34"/>
      <c r="J521" s="1">
        <f t="shared" si="65"/>
        <v>-5.8205680034006946E-3</v>
      </c>
      <c r="O521" s="1">
        <f t="shared" ca="1" si="57"/>
        <v>-5.8679091378641005E-3</v>
      </c>
      <c r="Q521" s="88">
        <f t="shared" si="58"/>
        <v>37706.006959999999</v>
      </c>
    </row>
    <row r="522" spans="1:23">
      <c r="A522" s="33" t="s">
        <v>200</v>
      </c>
      <c r="B522" s="37" t="s">
        <v>170</v>
      </c>
      <c r="C522" s="36">
        <v>52759.406199999998</v>
      </c>
      <c r="D522" s="36">
        <v>4.8000000000000001E-4</v>
      </c>
      <c r="E522" s="1">
        <f t="shared" si="55"/>
        <v>83.951109078203359</v>
      </c>
      <c r="F522" s="1">
        <f t="shared" si="56"/>
        <v>84</v>
      </c>
      <c r="G522" s="1">
        <f t="shared" si="63"/>
        <v>-5.706523203116376E-3</v>
      </c>
      <c r="H522" s="34"/>
      <c r="J522" s="1">
        <f t="shared" si="65"/>
        <v>-5.706523203116376E-3</v>
      </c>
      <c r="O522" s="1">
        <f t="shared" ca="1" si="57"/>
        <v>-5.8598191166005561E-3</v>
      </c>
      <c r="Q522" s="88">
        <f t="shared" si="58"/>
        <v>37740.906199999998</v>
      </c>
    </row>
    <row r="523" spans="1:23">
      <c r="A523" s="33" t="s">
        <v>200</v>
      </c>
      <c r="B523" s="37" t="s">
        <v>170</v>
      </c>
      <c r="C523" s="36">
        <v>52759.406340000001</v>
      </c>
      <c r="D523" s="36">
        <v>5.6999999999999998E-4</v>
      </c>
      <c r="E523" s="1">
        <f t="shared" si="55"/>
        <v>83.952308535209013</v>
      </c>
      <c r="F523" s="1">
        <f t="shared" si="56"/>
        <v>84</v>
      </c>
      <c r="G523" s="1">
        <f t="shared" si="63"/>
        <v>-5.5665231993771158E-3</v>
      </c>
      <c r="H523" s="34"/>
      <c r="J523" s="1">
        <f t="shared" si="65"/>
        <v>-5.5665231993771158E-3</v>
      </c>
      <c r="O523" s="1">
        <f t="shared" ca="1" si="57"/>
        <v>-5.8598191166005561E-3</v>
      </c>
      <c r="Q523" s="88">
        <f t="shared" si="58"/>
        <v>37740.906340000001</v>
      </c>
    </row>
    <row r="524" spans="1:23">
      <c r="A524" s="95" t="s">
        <v>99</v>
      </c>
      <c r="C524" s="100">
        <v>52761.390689629632</v>
      </c>
      <c r="D524" s="100">
        <v>3.0000000000000001E-5</v>
      </c>
      <c r="E524" s="33">
        <f t="shared" si="55"/>
        <v>100.95332283055949</v>
      </c>
      <c r="F524" s="1">
        <f t="shared" si="56"/>
        <v>101</v>
      </c>
      <c r="G524" s="1">
        <f t="shared" ref="G524:G555" si="66">+C524-(C$7+F524*C$8)</f>
        <v>-5.4481351689901203E-3</v>
      </c>
      <c r="H524" s="34"/>
      <c r="M524" s="1">
        <f>+G524</f>
        <v>-5.4481351689901203E-3</v>
      </c>
      <c r="O524" s="1">
        <f t="shared" ca="1" si="57"/>
        <v>-5.8593591488364082E-3</v>
      </c>
      <c r="Q524" s="88">
        <f t="shared" si="58"/>
        <v>37742.890689629632</v>
      </c>
    </row>
    <row r="525" spans="1:23">
      <c r="A525" s="46" t="s">
        <v>208</v>
      </c>
      <c r="B525" s="47"/>
      <c r="C525" s="36">
        <v>52764.424899999998</v>
      </c>
      <c r="D525" s="36"/>
      <c r="E525" s="1">
        <f t="shared" si="55"/>
        <v>126.94907131732846</v>
      </c>
      <c r="F525" s="1">
        <f t="shared" si="56"/>
        <v>127</v>
      </c>
      <c r="G525" s="1">
        <f t="shared" si="66"/>
        <v>-5.9443696009111591E-3</v>
      </c>
      <c r="H525" s="34"/>
      <c r="J525" s="1">
        <f>+G525</f>
        <v>-5.9443696009111591E-3</v>
      </c>
      <c r="O525" s="1">
        <f t="shared" ca="1" si="57"/>
        <v>-5.858655668726535E-3</v>
      </c>
      <c r="Q525" s="88">
        <f t="shared" si="58"/>
        <v>37745.924899999998</v>
      </c>
    </row>
    <row r="526" spans="1:23">
      <c r="A526" s="33" t="s">
        <v>209</v>
      </c>
      <c r="B526" s="42"/>
      <c r="C526" s="36">
        <v>52764.483999999997</v>
      </c>
      <c r="D526" s="36">
        <v>1E-4</v>
      </c>
      <c r="E526" s="1">
        <f t="shared" si="55"/>
        <v>127.45541351117765</v>
      </c>
      <c r="F526" s="1">
        <f t="shared" si="56"/>
        <v>127.5</v>
      </c>
      <c r="G526" s="1">
        <f t="shared" si="66"/>
        <v>-5.2041120070498437E-3</v>
      </c>
      <c r="H526" s="34"/>
      <c r="J526" s="1">
        <f>+G526</f>
        <v>-5.2041120070498437E-3</v>
      </c>
      <c r="O526" s="1">
        <f t="shared" ca="1" si="57"/>
        <v>-5.8586421402628836E-3</v>
      </c>
      <c r="Q526" s="88">
        <f t="shared" si="58"/>
        <v>37745.983999999997</v>
      </c>
    </row>
    <row r="527" spans="1:23">
      <c r="A527" s="33" t="s">
        <v>209</v>
      </c>
      <c r="B527" s="37"/>
      <c r="C527" s="36">
        <v>52764.541899999997</v>
      </c>
      <c r="D527" s="36">
        <v>2.0000000000000001E-4</v>
      </c>
      <c r="E527" s="1">
        <f t="shared" si="55"/>
        <v>127.95147464526339</v>
      </c>
      <c r="F527" s="1">
        <f t="shared" si="56"/>
        <v>128</v>
      </c>
      <c r="G527" s="1">
        <f t="shared" si="66"/>
        <v>-5.6638544047018513E-3</v>
      </c>
      <c r="H527" s="34"/>
      <c r="J527" s="1">
        <f>+G527</f>
        <v>-5.6638544047018513E-3</v>
      </c>
      <c r="O527" s="1">
        <f t="shared" ca="1" si="57"/>
        <v>-5.8586286117992322E-3</v>
      </c>
      <c r="Q527" s="88">
        <f t="shared" si="58"/>
        <v>37746.041899999997</v>
      </c>
    </row>
    <row r="528" spans="1:23">
      <c r="A528" s="38" t="s">
        <v>210</v>
      </c>
      <c r="B528" s="37" t="s">
        <v>168</v>
      </c>
      <c r="C528" s="38">
        <v>52983.6829</v>
      </c>
      <c r="D528" s="38">
        <v>2.9999999999999997E-4</v>
      </c>
      <c r="E528" s="1">
        <f t="shared" si="55"/>
        <v>2005.4529078935643</v>
      </c>
      <c r="F528" s="1">
        <f t="shared" si="56"/>
        <v>2005.5</v>
      </c>
      <c r="G528" s="1">
        <f t="shared" si="66"/>
        <v>-5.4965664021437988E-3</v>
      </c>
      <c r="H528" s="34"/>
      <c r="K528" s="1">
        <f>+G528</f>
        <v>-5.4965664021437988E-3</v>
      </c>
      <c r="O528" s="1">
        <f t="shared" ca="1" si="57"/>
        <v>-5.8078292307881833E-3</v>
      </c>
      <c r="Q528" s="88">
        <f t="shared" si="58"/>
        <v>37965.1829</v>
      </c>
    </row>
    <row r="529" spans="1:23">
      <c r="A529" s="40" t="s">
        <v>211</v>
      </c>
      <c r="B529" s="48" t="s">
        <v>170</v>
      </c>
      <c r="C529" s="36">
        <v>52997.63</v>
      </c>
      <c r="D529" s="36">
        <v>1E-3</v>
      </c>
      <c r="E529" s="1">
        <f t="shared" si="55"/>
        <v>2124.9453818699194</v>
      </c>
      <c r="F529" s="1">
        <f t="shared" si="56"/>
        <v>2125</v>
      </c>
      <c r="G529" s="1">
        <f t="shared" si="66"/>
        <v>-6.3750000044819899E-3</v>
      </c>
      <c r="H529" s="34"/>
      <c r="K529" s="1">
        <f>+G529</f>
        <v>-6.3750000044819899E-3</v>
      </c>
      <c r="O529" s="1">
        <f t="shared" ca="1" si="57"/>
        <v>-5.804595927975496E-3</v>
      </c>
      <c r="Q529" s="88">
        <f t="shared" si="58"/>
        <v>37979.129999999997</v>
      </c>
    </row>
    <row r="530" spans="1:23">
      <c r="A530" s="95" t="s">
        <v>99</v>
      </c>
      <c r="C530" s="100">
        <v>53078.517759629627</v>
      </c>
      <c r="D530" s="100">
        <v>2.0000000000000002E-5</v>
      </c>
      <c r="E530" s="33">
        <f t="shared" si="55"/>
        <v>2817.9552916397552</v>
      </c>
      <c r="F530" s="1">
        <f t="shared" si="56"/>
        <v>2818</v>
      </c>
      <c r="G530" s="1">
        <f t="shared" si="66"/>
        <v>-5.218336773396004E-3</v>
      </c>
      <c r="H530" s="34"/>
      <c r="M530" s="1">
        <f>+G530</f>
        <v>-5.218336773396004E-3</v>
      </c>
      <c r="O530" s="1">
        <f t="shared" ca="1" si="57"/>
        <v>-5.7858454773546397E-3</v>
      </c>
      <c r="Q530" s="88">
        <f t="shared" si="58"/>
        <v>38060.017759629627</v>
      </c>
    </row>
    <row r="531" spans="1:23">
      <c r="A531" s="95" t="s">
        <v>99</v>
      </c>
      <c r="C531" s="100">
        <v>53082.48625962963</v>
      </c>
      <c r="D531" s="100">
        <v>2.0000000000000002E-5</v>
      </c>
      <c r="E531" s="33">
        <f t="shared" si="55"/>
        <v>2851.9556130668311</v>
      </c>
      <c r="F531" s="1">
        <f t="shared" si="56"/>
        <v>2852</v>
      </c>
      <c r="G531" s="1">
        <f t="shared" si="66"/>
        <v>-5.1808199714287184E-3</v>
      </c>
      <c r="H531" s="34"/>
      <c r="M531" s="1">
        <f>+G531</f>
        <v>-5.1808199714287184E-3</v>
      </c>
      <c r="O531" s="1">
        <f t="shared" ca="1" si="57"/>
        <v>-5.784925541826344E-3</v>
      </c>
      <c r="Q531" s="88">
        <f t="shared" si="58"/>
        <v>38063.98625962963</v>
      </c>
    </row>
    <row r="532" spans="1:23">
      <c r="A532" s="40" t="s">
        <v>212</v>
      </c>
      <c r="B532" s="44" t="s">
        <v>170</v>
      </c>
      <c r="C532" s="36">
        <v>53112.716200000003</v>
      </c>
      <c r="D532" s="36">
        <v>1E-4</v>
      </c>
      <c r="E532" s="1">
        <f t="shared" si="55"/>
        <v>3110.952132989551</v>
      </c>
      <c r="F532" s="1">
        <f t="shared" si="56"/>
        <v>3111</v>
      </c>
      <c r="G532" s="1">
        <f t="shared" si="66"/>
        <v>-5.5870127980597317E-3</v>
      </c>
      <c r="H532" s="34"/>
      <c r="K532" s="1">
        <f>+G532</f>
        <v>-5.5870127980597317E-3</v>
      </c>
      <c r="O532" s="1">
        <f t="shared" ca="1" si="57"/>
        <v>-5.7779177976549122E-3</v>
      </c>
      <c r="Q532" s="88">
        <f t="shared" si="58"/>
        <v>38094.216200000003</v>
      </c>
    </row>
    <row r="533" spans="1:23">
      <c r="A533" s="40" t="s">
        <v>212</v>
      </c>
      <c r="B533" s="44" t="s">
        <v>170</v>
      </c>
      <c r="C533" s="36">
        <v>53112.7745</v>
      </c>
      <c r="D533" s="36">
        <v>2.0000000000000001E-4</v>
      </c>
      <c r="E533" s="1">
        <f t="shared" ref="E533:E596" si="67">+(C533-C$7)/C$8</f>
        <v>3111.4516211435371</v>
      </c>
      <c r="F533" s="1">
        <f t="shared" ref="F533:F596" si="68">ROUND(2*E533,0)/2</f>
        <v>3111.5</v>
      </c>
      <c r="G533" s="1">
        <f t="shared" si="66"/>
        <v>-5.6467551985406317E-3</v>
      </c>
      <c r="H533" s="34"/>
      <c r="K533" s="1">
        <f>+G533</f>
        <v>-5.6467551985406317E-3</v>
      </c>
      <c r="O533" s="1">
        <f t="shared" ref="O533:O596" ca="1" si="69">+C$11+C$12*F533</f>
        <v>-5.7779042691912608E-3</v>
      </c>
      <c r="Q533" s="88">
        <f t="shared" ref="Q533:Q596" si="70">+C533-15018.5</f>
        <v>38094.2745</v>
      </c>
    </row>
    <row r="534" spans="1:23">
      <c r="A534" s="40" t="s">
        <v>212</v>
      </c>
      <c r="B534" s="44" t="s">
        <v>170</v>
      </c>
      <c r="C534" s="36">
        <v>53112.832900000001</v>
      </c>
      <c r="D534" s="36">
        <v>2.0000000000000001E-4</v>
      </c>
      <c r="E534" s="1">
        <f t="shared" si="67"/>
        <v>3111.9519660525448</v>
      </c>
      <c r="F534" s="1">
        <f t="shared" si="68"/>
        <v>3112</v>
      </c>
      <c r="G534" s="1">
        <f t="shared" si="66"/>
        <v>-5.6064976015477441E-3</v>
      </c>
      <c r="H534" s="34"/>
      <c r="K534" s="1">
        <f>+G534</f>
        <v>-5.6064976015477441E-3</v>
      </c>
      <c r="O534" s="1">
        <f t="shared" ca="1" si="69"/>
        <v>-5.7778907407276094E-3</v>
      </c>
      <c r="Q534" s="88">
        <f t="shared" si="70"/>
        <v>38094.332900000001</v>
      </c>
    </row>
    <row r="535" spans="1:23">
      <c r="A535" s="95" t="s">
        <v>99</v>
      </c>
      <c r="C535" s="100">
        <v>53144.347629629628</v>
      </c>
      <c r="D535" s="100">
        <v>1.0000000000000001E-5</v>
      </c>
      <c r="E535" s="33">
        <f t="shared" si="67"/>
        <v>3381.9559819512447</v>
      </c>
      <c r="F535" s="1">
        <f t="shared" si="68"/>
        <v>3382</v>
      </c>
      <c r="G535" s="1">
        <f t="shared" si="66"/>
        <v>-5.1377639756537974E-3</v>
      </c>
      <c r="H535" s="34"/>
      <c r="M535" s="1">
        <f>+G535</f>
        <v>-5.1377639756537974E-3</v>
      </c>
      <c r="O535" s="1">
        <f t="shared" ca="1" si="69"/>
        <v>-5.7705853703558475E-3</v>
      </c>
      <c r="Q535" s="88">
        <f t="shared" si="70"/>
        <v>38125.847629629628</v>
      </c>
      <c r="W535" s="2"/>
    </row>
    <row r="536" spans="1:23">
      <c r="A536" s="95" t="s">
        <v>99</v>
      </c>
      <c r="C536" s="100">
        <v>53152.284559629632</v>
      </c>
      <c r="D536" s="100">
        <v>1.0000000000000001E-5</v>
      </c>
      <c r="E536" s="33">
        <f t="shared" si="67"/>
        <v>3449.9560250768932</v>
      </c>
      <c r="F536" s="1">
        <f t="shared" si="68"/>
        <v>3450</v>
      </c>
      <c r="G536" s="1">
        <f t="shared" si="66"/>
        <v>-5.1327303663128987E-3</v>
      </c>
      <c r="H536" s="34"/>
      <c r="M536" s="1">
        <f>+G536</f>
        <v>-5.1327303663128987E-3</v>
      </c>
      <c r="O536" s="1">
        <f t="shared" ca="1" si="69"/>
        <v>-5.7687454992992561E-3</v>
      </c>
      <c r="Q536" s="88">
        <f t="shared" si="70"/>
        <v>38133.784559629632</v>
      </c>
      <c r="W536" s="2"/>
    </row>
    <row r="537" spans="1:23">
      <c r="A537" s="95" t="s">
        <v>99</v>
      </c>
      <c r="C537" s="100">
        <v>53177.262539629628</v>
      </c>
      <c r="D537" s="100">
        <v>1.0000000000000001E-5</v>
      </c>
      <c r="E537" s="33">
        <f t="shared" si="67"/>
        <v>3663.9561129182339</v>
      </c>
      <c r="F537" s="1">
        <f t="shared" si="68"/>
        <v>3664</v>
      </c>
      <c r="G537" s="1">
        <f t="shared" si="66"/>
        <v>-5.1224775743321516E-3</v>
      </c>
      <c r="H537" s="34"/>
      <c r="M537" s="1">
        <f>+G537</f>
        <v>-5.1224775743321516E-3</v>
      </c>
      <c r="O537" s="1">
        <f t="shared" ca="1" si="69"/>
        <v>-5.7629553168564518E-3</v>
      </c>
      <c r="Q537" s="88">
        <f t="shared" si="70"/>
        <v>38158.762539629628</v>
      </c>
      <c r="W537" s="2"/>
    </row>
    <row r="538" spans="1:23">
      <c r="A538" s="40" t="s">
        <v>210</v>
      </c>
      <c r="B538" s="48" t="s">
        <v>168</v>
      </c>
      <c r="C538" s="40">
        <v>53360.686900000001</v>
      </c>
      <c r="D538" s="40">
        <v>1E-4</v>
      </c>
      <c r="E538" s="1">
        <f t="shared" si="67"/>
        <v>5235.4534570392443</v>
      </c>
      <c r="F538" s="1">
        <f t="shared" si="68"/>
        <v>5235.5</v>
      </c>
      <c r="G538" s="1">
        <f t="shared" si="66"/>
        <v>-5.4324704033206217E-3</v>
      </c>
      <c r="H538" s="34"/>
      <c r="K538" s="1">
        <f>+G538</f>
        <v>-5.4324704033206217E-3</v>
      </c>
      <c r="O538" s="1">
        <f t="shared" ca="1" si="69"/>
        <v>-5.7204353556000662E-3</v>
      </c>
      <c r="Q538" s="88">
        <f t="shared" si="70"/>
        <v>38342.186900000001</v>
      </c>
    </row>
    <row r="539" spans="1:23">
      <c r="A539" s="40" t="s">
        <v>210</v>
      </c>
      <c r="B539" s="48" t="s">
        <v>170</v>
      </c>
      <c r="C539" s="40">
        <v>53360.745300000002</v>
      </c>
      <c r="D539" s="40">
        <v>1E-4</v>
      </c>
      <c r="E539" s="1">
        <f t="shared" si="67"/>
        <v>5235.9538019482525</v>
      </c>
      <c r="F539" s="1">
        <f t="shared" si="68"/>
        <v>5236</v>
      </c>
      <c r="G539" s="1">
        <f t="shared" si="66"/>
        <v>-5.3922127990517765E-3</v>
      </c>
      <c r="H539" s="34"/>
      <c r="K539" s="1">
        <f>+G539</f>
        <v>-5.3922127990517765E-3</v>
      </c>
      <c r="O539" s="1">
        <f t="shared" ca="1" si="69"/>
        <v>-5.7204218271364148E-3</v>
      </c>
      <c r="Q539" s="88">
        <f t="shared" si="70"/>
        <v>38342.245300000002</v>
      </c>
    </row>
    <row r="540" spans="1:23">
      <c r="A540" s="40" t="s">
        <v>213</v>
      </c>
      <c r="B540" s="48" t="s">
        <v>170</v>
      </c>
      <c r="C540" s="40">
        <v>53370.665999999997</v>
      </c>
      <c r="D540" s="40">
        <v>1E-3</v>
      </c>
      <c r="E540" s="1">
        <f t="shared" si="67"/>
        <v>5320.9498933634459</v>
      </c>
      <c r="F540" s="1">
        <f t="shared" si="68"/>
        <v>5321</v>
      </c>
      <c r="G540" s="1">
        <f t="shared" si="66"/>
        <v>-5.8484208057052456E-3</v>
      </c>
      <c r="H540" s="34"/>
      <c r="K540" s="1">
        <f>+G540</f>
        <v>-5.8484208057052456E-3</v>
      </c>
      <c r="O540" s="1">
        <f t="shared" ca="1" si="69"/>
        <v>-5.7181219883156746E-3</v>
      </c>
      <c r="Q540" s="88">
        <f t="shared" si="70"/>
        <v>38352.165999999997</v>
      </c>
    </row>
    <row r="541" spans="1:23">
      <c r="A541" s="36" t="s">
        <v>214</v>
      </c>
      <c r="B541" s="37" t="s">
        <v>170</v>
      </c>
      <c r="C541" s="38">
        <v>53410.701399999998</v>
      </c>
      <c r="D541" s="38">
        <v>0</v>
      </c>
      <c r="E541" s="1">
        <f t="shared" si="67"/>
        <v>5663.9551770879389</v>
      </c>
      <c r="F541" s="1">
        <f t="shared" si="68"/>
        <v>5664</v>
      </c>
      <c r="G541" s="1">
        <f t="shared" si="66"/>
        <v>-5.2317072040750645E-3</v>
      </c>
      <c r="H541" s="34"/>
      <c r="K541" s="1">
        <f>+G541</f>
        <v>-5.2317072040750645E-3</v>
      </c>
      <c r="O541" s="1">
        <f t="shared" ca="1" si="69"/>
        <v>-5.7088414622508072E-3</v>
      </c>
      <c r="Q541" s="88">
        <f t="shared" si="70"/>
        <v>38392.201399999998</v>
      </c>
    </row>
    <row r="542" spans="1:23">
      <c r="A542" s="95" t="s">
        <v>99</v>
      </c>
      <c r="C542" s="100">
        <v>53423.540759629628</v>
      </c>
      <c r="D542" s="100">
        <v>2.0000000000000002E-5</v>
      </c>
      <c r="E542" s="33">
        <f t="shared" si="67"/>
        <v>5773.957030262929</v>
      </c>
      <c r="F542" s="1">
        <f t="shared" si="68"/>
        <v>5774</v>
      </c>
      <c r="G542" s="1">
        <f t="shared" si="66"/>
        <v>-5.0154055716120638E-3</v>
      </c>
      <c r="H542" s="34"/>
      <c r="M542" s="1">
        <f>+G542</f>
        <v>-5.0154055716120638E-3</v>
      </c>
      <c r="O542" s="1">
        <f t="shared" ca="1" si="69"/>
        <v>-5.7058652002474966E-3</v>
      </c>
      <c r="Q542" s="88">
        <f t="shared" si="70"/>
        <v>38405.040759629628</v>
      </c>
    </row>
    <row r="543" spans="1:23">
      <c r="A543" s="95" t="s">
        <v>99</v>
      </c>
      <c r="C543" s="100">
        <v>53430.543919629628</v>
      </c>
      <c r="D543" s="100">
        <v>2.0000000000000002E-5</v>
      </c>
      <c r="E543" s="33">
        <f t="shared" si="67"/>
        <v>5833.9569524010376</v>
      </c>
      <c r="F543" s="1">
        <f t="shared" si="68"/>
        <v>5834</v>
      </c>
      <c r="G543" s="1">
        <f t="shared" si="66"/>
        <v>-5.0244935700902715E-3</v>
      </c>
      <c r="H543" s="34"/>
      <c r="M543" s="1">
        <f>+G543</f>
        <v>-5.0244935700902715E-3</v>
      </c>
      <c r="O543" s="1">
        <f t="shared" ca="1" si="69"/>
        <v>-5.7042417846093268E-3</v>
      </c>
      <c r="Q543" s="88">
        <f t="shared" si="70"/>
        <v>38412.043919629628</v>
      </c>
    </row>
    <row r="544" spans="1:23">
      <c r="A544" s="95" t="s">
        <v>99</v>
      </c>
      <c r="C544" s="100">
        <v>53433.461899629634</v>
      </c>
      <c r="D544" s="100">
        <v>1.0000000000000001E-5</v>
      </c>
      <c r="E544" s="33">
        <f t="shared" si="67"/>
        <v>5858.9568914001311</v>
      </c>
      <c r="F544" s="1">
        <f t="shared" si="68"/>
        <v>5859</v>
      </c>
      <c r="G544" s="1">
        <f t="shared" si="66"/>
        <v>-5.0316135675529949E-3</v>
      </c>
      <c r="H544" s="34"/>
      <c r="M544" s="1">
        <f>+G544</f>
        <v>-5.0316135675529949E-3</v>
      </c>
      <c r="O544" s="1">
        <f t="shared" ca="1" si="69"/>
        <v>-5.7035653614267564E-3</v>
      </c>
      <c r="Q544" s="88">
        <f t="shared" si="70"/>
        <v>38414.961899629634</v>
      </c>
      <c r="W544" s="2"/>
    </row>
    <row r="545" spans="1:23">
      <c r="A545" s="95" t="s">
        <v>99</v>
      </c>
      <c r="C545" s="100">
        <v>53438.597559629634</v>
      </c>
      <c r="D545" s="100">
        <v>1.0000000000000001E-5</v>
      </c>
      <c r="E545" s="33">
        <f t="shared" si="67"/>
        <v>5902.9569142652081</v>
      </c>
      <c r="F545" s="1">
        <f t="shared" si="68"/>
        <v>5903</v>
      </c>
      <c r="G545" s="1">
        <f t="shared" si="66"/>
        <v>-5.0289447681279853E-3</v>
      </c>
      <c r="H545" s="34"/>
      <c r="M545" s="1">
        <f>+G545</f>
        <v>-5.0289447681279853E-3</v>
      </c>
      <c r="O545" s="1">
        <f t="shared" ca="1" si="69"/>
        <v>-5.7023748566254326E-3</v>
      </c>
      <c r="Q545" s="88">
        <f t="shared" si="70"/>
        <v>38420.097559629634</v>
      </c>
      <c r="W545" s="2"/>
    </row>
    <row r="546" spans="1:23">
      <c r="A546" s="95" t="s">
        <v>99</v>
      </c>
      <c r="C546" s="100">
        <v>53441.515569629628</v>
      </c>
      <c r="D546" s="100">
        <v>2.0000000000000002E-5</v>
      </c>
      <c r="E546" s="33">
        <f t="shared" si="67"/>
        <v>5927.9571102906957</v>
      </c>
      <c r="F546" s="1">
        <f t="shared" si="68"/>
        <v>5928</v>
      </c>
      <c r="G546" s="1">
        <f t="shared" si="66"/>
        <v>-5.0060647699865513E-3</v>
      </c>
      <c r="H546" s="34"/>
      <c r="M546" s="1">
        <f>+G546</f>
        <v>-5.0060647699865513E-3</v>
      </c>
      <c r="O546" s="1">
        <f t="shared" ca="1" si="69"/>
        <v>-5.7016984334428613E-3</v>
      </c>
      <c r="Q546" s="88">
        <f t="shared" si="70"/>
        <v>38423.015569629628</v>
      </c>
      <c r="W546" s="2"/>
    </row>
    <row r="547" spans="1:23">
      <c r="A547" s="29" t="s">
        <v>215</v>
      </c>
      <c r="B547" s="30" t="s">
        <v>170</v>
      </c>
      <c r="C547" s="31">
        <v>53444.083100000003</v>
      </c>
      <c r="D547" s="32"/>
      <c r="E547" s="33">
        <f t="shared" si="67"/>
        <v>5949.9545546315021</v>
      </c>
      <c r="F547" s="1">
        <f t="shared" si="68"/>
        <v>5950</v>
      </c>
      <c r="G547" s="1">
        <f t="shared" si="66"/>
        <v>-5.304359998262953E-3</v>
      </c>
      <c r="H547" s="34"/>
      <c r="K547" s="1">
        <f>+G547</f>
        <v>-5.304359998262953E-3</v>
      </c>
      <c r="O547" s="1">
        <f t="shared" ca="1" si="69"/>
        <v>-5.7011031810421994E-3</v>
      </c>
      <c r="Q547" s="88">
        <f t="shared" si="70"/>
        <v>38425.583100000003</v>
      </c>
    </row>
    <row r="548" spans="1:23">
      <c r="A548" s="29" t="s">
        <v>215</v>
      </c>
      <c r="B548" s="30" t="s">
        <v>170</v>
      </c>
      <c r="C548" s="31">
        <v>53444.199800000002</v>
      </c>
      <c r="D548" s="32"/>
      <c r="E548" s="33">
        <f t="shared" si="67"/>
        <v>5950.9543876944963</v>
      </c>
      <c r="F548" s="1">
        <f t="shared" si="68"/>
        <v>5951</v>
      </c>
      <c r="G548" s="1">
        <f t="shared" si="66"/>
        <v>-5.3238448017509654E-3</v>
      </c>
      <c r="H548" s="34"/>
      <c r="K548" s="1">
        <f>+G548</f>
        <v>-5.3238448017509654E-3</v>
      </c>
      <c r="O548" s="1">
        <f t="shared" ca="1" si="69"/>
        <v>-5.7010761241148965E-3</v>
      </c>
      <c r="Q548" s="88">
        <f t="shared" si="70"/>
        <v>38425.699800000002</v>
      </c>
      <c r="W548" s="2"/>
    </row>
    <row r="549" spans="1:23">
      <c r="A549" s="29" t="s">
        <v>215</v>
      </c>
      <c r="B549" s="30" t="s">
        <v>168</v>
      </c>
      <c r="C549" s="31">
        <v>53449.277000000002</v>
      </c>
      <c r="D549" s="32"/>
      <c r="E549" s="33">
        <f t="shared" si="67"/>
        <v>5994.4535515975886</v>
      </c>
      <c r="F549" s="1">
        <f t="shared" si="68"/>
        <v>5994.5</v>
      </c>
      <c r="G549" s="1">
        <f t="shared" si="66"/>
        <v>-5.4214335978031158E-3</v>
      </c>
      <c r="H549" s="34"/>
      <c r="K549" s="1">
        <f>+G549</f>
        <v>-5.4214335978031158E-3</v>
      </c>
      <c r="O549" s="1">
        <f t="shared" ca="1" si="69"/>
        <v>-5.6998991477772241E-3</v>
      </c>
      <c r="Q549" s="88">
        <f t="shared" si="70"/>
        <v>38430.777000000002</v>
      </c>
      <c r="W549" s="2"/>
    </row>
    <row r="550" spans="1:23">
      <c r="A550" s="46" t="s">
        <v>216</v>
      </c>
      <c r="B550" s="37"/>
      <c r="C550" s="36">
        <v>53491.354500000001</v>
      </c>
      <c r="D550" s="36">
        <v>5.0000000000000001E-4</v>
      </c>
      <c r="E550" s="1">
        <f t="shared" si="67"/>
        <v>6354.9546287921949</v>
      </c>
      <c r="F550" s="1">
        <f t="shared" si="68"/>
        <v>6355</v>
      </c>
      <c r="G550" s="1">
        <f t="shared" si="66"/>
        <v>-5.2957040024921298E-3</v>
      </c>
      <c r="H550" s="34"/>
      <c r="J550" s="1">
        <f>+G550</f>
        <v>-5.2957040024921298E-3</v>
      </c>
      <c r="O550" s="1">
        <f t="shared" ca="1" si="69"/>
        <v>-5.6901451254845565E-3</v>
      </c>
      <c r="Q550" s="88">
        <f t="shared" si="70"/>
        <v>38472.854500000001</v>
      </c>
      <c r="W550" s="2"/>
    </row>
    <row r="551" spans="1:23">
      <c r="A551" s="45" t="s">
        <v>217</v>
      </c>
      <c r="B551" s="42" t="s">
        <v>168</v>
      </c>
      <c r="C551" s="36">
        <v>53548.371599999999</v>
      </c>
      <c r="D551" s="36">
        <v>1E-3</v>
      </c>
      <c r="E551" s="1">
        <f t="shared" si="67"/>
        <v>6843.4514731511008</v>
      </c>
      <c r="F551" s="1">
        <f t="shared" si="68"/>
        <v>6843.5</v>
      </c>
      <c r="G551" s="1">
        <f t="shared" si="66"/>
        <v>-5.6640288021299057E-3</v>
      </c>
      <c r="H551" s="34"/>
      <c r="K551" s="1">
        <f>+G551</f>
        <v>-5.6640288021299057E-3</v>
      </c>
      <c r="O551" s="1">
        <f t="shared" ca="1" si="69"/>
        <v>-5.6769278164971277E-3</v>
      </c>
      <c r="Q551" s="88">
        <f t="shared" si="70"/>
        <v>38529.871599999999</v>
      </c>
      <c r="W551" s="2"/>
    </row>
    <row r="552" spans="1:23">
      <c r="A552" s="45" t="s">
        <v>217</v>
      </c>
      <c r="B552" s="42" t="s">
        <v>170</v>
      </c>
      <c r="C552" s="36">
        <v>53548.430800000002</v>
      </c>
      <c r="D552" s="36">
        <v>4.0000000000000002E-4</v>
      </c>
      <c r="E552" s="1">
        <f t="shared" si="67"/>
        <v>6843.9586720999714</v>
      </c>
      <c r="F552" s="1">
        <f t="shared" si="68"/>
        <v>6844</v>
      </c>
      <c r="G552" s="1">
        <f t="shared" si="66"/>
        <v>-4.8237711962428875E-3</v>
      </c>
      <c r="H552" s="34"/>
      <c r="K552" s="1">
        <f>+G552</f>
        <v>-4.8237711962428875E-3</v>
      </c>
      <c r="O552" s="1">
        <f t="shared" ca="1" si="69"/>
        <v>-5.6769142880334763E-3</v>
      </c>
      <c r="Q552" s="88">
        <f t="shared" si="70"/>
        <v>38529.930800000002</v>
      </c>
      <c r="W552" s="2"/>
    </row>
    <row r="553" spans="1:23">
      <c r="A553" s="45" t="s">
        <v>218</v>
      </c>
      <c r="B553" s="42" t="s">
        <v>168</v>
      </c>
      <c r="C553" s="36">
        <v>53555.375</v>
      </c>
      <c r="D553" s="36">
        <v>4.0000000000000002E-4</v>
      </c>
      <c r="E553" s="1">
        <f t="shared" si="67"/>
        <v>6903.4534515011746</v>
      </c>
      <c r="F553" s="1">
        <f t="shared" si="68"/>
        <v>6903.5</v>
      </c>
      <c r="G553" s="1">
        <f t="shared" si="66"/>
        <v>-5.4331167993950658E-3</v>
      </c>
      <c r="H553" s="34"/>
      <c r="J553" s="1">
        <f>+G553</f>
        <v>-5.4331167993950658E-3</v>
      </c>
      <c r="O553" s="1">
        <f t="shared" ca="1" si="69"/>
        <v>-5.6753044008589579E-3</v>
      </c>
      <c r="Q553" s="88">
        <f t="shared" si="70"/>
        <v>38536.875</v>
      </c>
      <c r="W553" s="2"/>
    </row>
    <row r="554" spans="1:23">
      <c r="A554" s="46" t="s">
        <v>219</v>
      </c>
      <c r="B554" s="37" t="s">
        <v>170</v>
      </c>
      <c r="C554" s="36">
        <v>53731.9133</v>
      </c>
      <c r="D554" s="36">
        <v>1E-3</v>
      </c>
      <c r="E554" s="1">
        <f t="shared" si="67"/>
        <v>8415.954130393824</v>
      </c>
      <c r="F554" s="1">
        <f t="shared" si="68"/>
        <v>8416</v>
      </c>
      <c r="G554" s="1">
        <f t="shared" si="66"/>
        <v>-5.3538768042926677E-3</v>
      </c>
      <c r="H554" s="34"/>
      <c r="K554" s="1">
        <f t="shared" ref="K554:K569" si="71">+G554</f>
        <v>-5.3538768042926677E-3</v>
      </c>
      <c r="O554" s="1">
        <f t="shared" ca="1" si="69"/>
        <v>-5.6343807983134393E-3</v>
      </c>
      <c r="Q554" s="88">
        <f t="shared" si="70"/>
        <v>38713.4133</v>
      </c>
      <c r="W554" s="2"/>
    </row>
    <row r="555" spans="1:23">
      <c r="A555" s="38" t="s">
        <v>220</v>
      </c>
      <c r="B555" s="37" t="s">
        <v>170</v>
      </c>
      <c r="C555" s="38">
        <v>53773.932399999998</v>
      </c>
      <c r="D555" s="38">
        <v>1E-4</v>
      </c>
      <c r="E555" s="1">
        <f t="shared" si="67"/>
        <v>8775.9548626794203</v>
      </c>
      <c r="F555" s="1">
        <f t="shared" si="68"/>
        <v>8776</v>
      </c>
      <c r="G555" s="1">
        <f t="shared" si="66"/>
        <v>-5.2684048059745692E-3</v>
      </c>
      <c r="H555" s="34"/>
      <c r="K555" s="1">
        <f t="shared" si="71"/>
        <v>-5.2684048059745692E-3</v>
      </c>
      <c r="O555" s="1">
        <f t="shared" ca="1" si="69"/>
        <v>-5.6246403044844231E-3</v>
      </c>
      <c r="Q555" s="88">
        <f t="shared" si="70"/>
        <v>38755.432399999998</v>
      </c>
      <c r="W555" s="2"/>
    </row>
    <row r="556" spans="1:23">
      <c r="A556" s="29" t="s">
        <v>221</v>
      </c>
      <c r="B556" s="30" t="s">
        <v>170</v>
      </c>
      <c r="C556" s="31">
        <v>53829.023800000003</v>
      </c>
      <c r="D556" s="32"/>
      <c r="E556" s="33">
        <f t="shared" si="67"/>
        <v>9247.9531763663308</v>
      </c>
      <c r="F556" s="1">
        <f t="shared" si="68"/>
        <v>9248</v>
      </c>
      <c r="G556" s="1">
        <f t="shared" ref="G556:G587" si="72">+C556-(C$7+F556*C$8)</f>
        <v>-5.465230395202525E-3</v>
      </c>
      <c r="H556" s="34"/>
      <c r="K556" s="1">
        <f t="shared" si="71"/>
        <v>-5.465230395202525E-3</v>
      </c>
      <c r="O556" s="1">
        <f t="shared" ca="1" si="69"/>
        <v>-5.6118694347974908E-3</v>
      </c>
      <c r="Q556" s="88">
        <f t="shared" si="70"/>
        <v>38810.523800000003</v>
      </c>
      <c r="W556" s="2"/>
    </row>
    <row r="557" spans="1:23">
      <c r="A557" s="29" t="s">
        <v>221</v>
      </c>
      <c r="B557" s="30" t="s">
        <v>168</v>
      </c>
      <c r="C557" s="31">
        <v>53829.082399999999</v>
      </c>
      <c r="D557" s="32"/>
      <c r="E557" s="33">
        <f t="shared" si="67"/>
        <v>9248.4552347852568</v>
      </c>
      <c r="F557" s="1">
        <f t="shared" si="68"/>
        <v>9248.5</v>
      </c>
      <c r="G557" s="1">
        <f t="shared" si="72"/>
        <v>-5.2249728032620624E-3</v>
      </c>
      <c r="H557" s="34"/>
      <c r="K557" s="1">
        <f t="shared" si="71"/>
        <v>-5.2249728032620624E-3</v>
      </c>
      <c r="O557" s="1">
        <f t="shared" ca="1" si="69"/>
        <v>-5.6118559063338394E-3</v>
      </c>
      <c r="Q557" s="88">
        <f t="shared" si="70"/>
        <v>38810.582399999999</v>
      </c>
      <c r="W557" s="2"/>
    </row>
    <row r="558" spans="1:23">
      <c r="A558" s="29" t="s">
        <v>221</v>
      </c>
      <c r="B558" s="30" t="s">
        <v>170</v>
      </c>
      <c r="C558" s="31">
        <v>53829.140700000004</v>
      </c>
      <c r="D558" s="32"/>
      <c r="E558" s="33">
        <f t="shared" si="67"/>
        <v>9248.9547229393047</v>
      </c>
      <c r="F558" s="1">
        <f t="shared" si="68"/>
        <v>9249</v>
      </c>
      <c r="G558" s="1">
        <f t="shared" si="72"/>
        <v>-5.2847151964670047E-3</v>
      </c>
      <c r="H558" s="34"/>
      <c r="K558" s="1">
        <f t="shared" si="71"/>
        <v>-5.2847151964670047E-3</v>
      </c>
      <c r="O558" s="1">
        <f t="shared" ca="1" si="69"/>
        <v>-5.611842377870188E-3</v>
      </c>
      <c r="Q558" s="88">
        <f t="shared" si="70"/>
        <v>38810.640700000004</v>
      </c>
      <c r="W558" s="2"/>
    </row>
    <row r="559" spans="1:23">
      <c r="A559" s="38" t="s">
        <v>220</v>
      </c>
      <c r="B559" s="37" t="s">
        <v>170</v>
      </c>
      <c r="C559" s="38">
        <v>53861.588600000003</v>
      </c>
      <c r="D559" s="38">
        <v>1E-4</v>
      </c>
      <c r="E559" s="1">
        <f t="shared" si="67"/>
        <v>9526.9537224688102</v>
      </c>
      <c r="F559" s="1">
        <f t="shared" si="68"/>
        <v>9527</v>
      </c>
      <c r="G559" s="1">
        <f t="shared" si="72"/>
        <v>-5.4014896013541147E-3</v>
      </c>
      <c r="H559" s="34"/>
      <c r="K559" s="1">
        <f t="shared" si="71"/>
        <v>-5.4014896013541147E-3</v>
      </c>
      <c r="O559" s="1">
        <f t="shared" ca="1" si="69"/>
        <v>-5.6043205520800035E-3</v>
      </c>
      <c r="Q559" s="88">
        <f t="shared" si="70"/>
        <v>38843.088600000003</v>
      </c>
      <c r="W559" s="2"/>
    </row>
    <row r="560" spans="1:23">
      <c r="A560" s="29" t="s">
        <v>222</v>
      </c>
      <c r="B560" s="30" t="s">
        <v>170</v>
      </c>
      <c r="C560" s="31">
        <v>54105.182200000003</v>
      </c>
      <c r="D560" s="32"/>
      <c r="E560" s="33">
        <f t="shared" si="67"/>
        <v>11613.954024238477</v>
      </c>
      <c r="F560" s="1">
        <f t="shared" si="68"/>
        <v>11614</v>
      </c>
      <c r="G560" s="1">
        <f t="shared" si="72"/>
        <v>-5.3662671998608857E-3</v>
      </c>
      <c r="H560" s="34"/>
      <c r="K560" s="1">
        <f t="shared" si="71"/>
        <v>-5.3662671998608857E-3</v>
      </c>
      <c r="O560" s="1">
        <f t="shared" ca="1" si="69"/>
        <v>-5.5478527447990131E-3</v>
      </c>
      <c r="Q560" s="88">
        <f t="shared" si="70"/>
        <v>39086.682200000003</v>
      </c>
      <c r="W560" s="2"/>
    </row>
    <row r="561" spans="1:23">
      <c r="A561" s="29" t="s">
        <v>222</v>
      </c>
      <c r="B561" s="30" t="s">
        <v>170</v>
      </c>
      <c r="C561" s="31">
        <v>54108.216899999999</v>
      </c>
      <c r="D561" s="32"/>
      <c r="E561" s="33">
        <f t="shared" si="67"/>
        <v>11639.953967651494</v>
      </c>
      <c r="F561" s="1">
        <f t="shared" si="68"/>
        <v>11640</v>
      </c>
      <c r="G561" s="1">
        <f t="shared" si="72"/>
        <v>-5.372872001316864E-3</v>
      </c>
      <c r="H561" s="34"/>
      <c r="K561" s="1">
        <f t="shared" si="71"/>
        <v>-5.372872001316864E-3</v>
      </c>
      <c r="O561" s="1">
        <f t="shared" ca="1" si="69"/>
        <v>-5.5471492646891399E-3</v>
      </c>
      <c r="Q561" s="88">
        <f t="shared" si="70"/>
        <v>39089.716899999999</v>
      </c>
    </row>
    <row r="562" spans="1:23">
      <c r="A562" s="29" t="s">
        <v>222</v>
      </c>
      <c r="B562" s="30" t="s">
        <v>170</v>
      </c>
      <c r="C562" s="31">
        <v>54108.216899999999</v>
      </c>
      <c r="D562" s="32"/>
      <c r="E562" s="33">
        <f t="shared" si="67"/>
        <v>11639.953967651494</v>
      </c>
      <c r="F562" s="1">
        <f t="shared" si="68"/>
        <v>11640</v>
      </c>
      <c r="G562" s="1">
        <f t="shared" si="72"/>
        <v>-5.372872001316864E-3</v>
      </c>
      <c r="H562" s="34"/>
      <c r="K562" s="1">
        <f t="shared" si="71"/>
        <v>-5.372872001316864E-3</v>
      </c>
      <c r="O562" s="1">
        <f t="shared" ca="1" si="69"/>
        <v>-5.5471492646891399E-3</v>
      </c>
      <c r="Q562" s="88">
        <f t="shared" si="70"/>
        <v>39089.716899999999</v>
      </c>
    </row>
    <row r="563" spans="1:23">
      <c r="A563" s="29" t="s">
        <v>222</v>
      </c>
      <c r="B563" s="30" t="s">
        <v>168</v>
      </c>
      <c r="C563" s="31">
        <v>54108.274599999997</v>
      </c>
      <c r="D563" s="32"/>
      <c r="E563" s="33">
        <f t="shared" si="67"/>
        <v>11640.4483152756</v>
      </c>
      <c r="F563" s="1">
        <f t="shared" si="68"/>
        <v>11640.5</v>
      </c>
      <c r="G563" s="1">
        <f t="shared" si="72"/>
        <v>-6.0326144011924043E-3</v>
      </c>
      <c r="H563" s="34"/>
      <c r="K563" s="1">
        <f t="shared" si="71"/>
        <v>-6.0326144011924043E-3</v>
      </c>
      <c r="O563" s="1">
        <f t="shared" ca="1" si="69"/>
        <v>-5.5471357362254885E-3</v>
      </c>
      <c r="Q563" s="88">
        <f t="shared" si="70"/>
        <v>39089.774599999997</v>
      </c>
    </row>
    <row r="564" spans="1:23">
      <c r="A564" s="29" t="s">
        <v>222</v>
      </c>
      <c r="B564" s="30" t="s">
        <v>168</v>
      </c>
      <c r="C564" s="31">
        <v>54108.275199999996</v>
      </c>
      <c r="D564" s="32"/>
      <c r="E564" s="33">
        <f t="shared" si="67"/>
        <v>11640.453455805482</v>
      </c>
      <c r="F564" s="1">
        <f t="shared" si="68"/>
        <v>11640.5</v>
      </c>
      <c r="G564" s="1">
        <f t="shared" si="72"/>
        <v>-5.432614401797764E-3</v>
      </c>
      <c r="H564" s="34"/>
      <c r="K564" s="1">
        <f t="shared" si="71"/>
        <v>-5.432614401797764E-3</v>
      </c>
      <c r="O564" s="1">
        <f t="shared" ca="1" si="69"/>
        <v>-5.5471357362254885E-3</v>
      </c>
      <c r="Q564" s="88">
        <f t="shared" si="70"/>
        <v>39089.775199999996</v>
      </c>
    </row>
    <row r="565" spans="1:23">
      <c r="A565" s="29" t="s">
        <v>222</v>
      </c>
      <c r="B565" s="30" t="s">
        <v>170</v>
      </c>
      <c r="C565" s="31">
        <v>54108.333700000003</v>
      </c>
      <c r="D565" s="32"/>
      <c r="E565" s="33">
        <f t="shared" si="67"/>
        <v>11640.95465746951</v>
      </c>
      <c r="F565" s="1">
        <f t="shared" si="68"/>
        <v>11641</v>
      </c>
      <c r="G565" s="1">
        <f t="shared" si="72"/>
        <v>-5.2923568000551313E-3</v>
      </c>
      <c r="H565" s="34"/>
      <c r="K565" s="1">
        <f t="shared" si="71"/>
        <v>-5.2923568000551313E-3</v>
      </c>
      <c r="O565" s="1">
        <f t="shared" ca="1" si="69"/>
        <v>-5.5471222077618371E-3</v>
      </c>
      <c r="Q565" s="88">
        <f t="shared" si="70"/>
        <v>39089.833700000003</v>
      </c>
    </row>
    <row r="566" spans="1:23">
      <c r="A566" s="29" t="s">
        <v>222</v>
      </c>
      <c r="B566" s="30" t="s">
        <v>170</v>
      </c>
      <c r="C566" s="31">
        <v>54108.3338</v>
      </c>
      <c r="D566" s="32"/>
      <c r="E566" s="33">
        <f t="shared" si="67"/>
        <v>11640.95551422447</v>
      </c>
      <c r="F566" s="1">
        <f t="shared" si="68"/>
        <v>11641</v>
      </c>
      <c r="G566" s="1">
        <f t="shared" si="72"/>
        <v>-5.1923568025813438E-3</v>
      </c>
      <c r="H566" s="34"/>
      <c r="K566" s="1">
        <f t="shared" si="71"/>
        <v>-5.1923568025813438E-3</v>
      </c>
      <c r="O566" s="1">
        <f t="shared" ca="1" si="69"/>
        <v>-5.5471222077618371E-3</v>
      </c>
      <c r="Q566" s="88">
        <f t="shared" si="70"/>
        <v>39089.8338</v>
      </c>
    </row>
    <row r="567" spans="1:23">
      <c r="A567" s="29" t="s">
        <v>222</v>
      </c>
      <c r="B567" s="30" t="s">
        <v>170</v>
      </c>
      <c r="C567" s="31">
        <v>54143.2327</v>
      </c>
      <c r="D567" s="32"/>
      <c r="E567" s="33">
        <f t="shared" si="67"/>
        <v>11939.95357834204</v>
      </c>
      <c r="F567" s="1">
        <f t="shared" si="68"/>
        <v>11940</v>
      </c>
      <c r="G567" s="1">
        <f t="shared" si="72"/>
        <v>-5.4183120009838603E-3</v>
      </c>
      <c r="H567" s="34"/>
      <c r="K567" s="1">
        <f t="shared" si="71"/>
        <v>-5.4183120009838603E-3</v>
      </c>
      <c r="O567" s="1">
        <f t="shared" ca="1" si="69"/>
        <v>-5.5390321864982927E-3</v>
      </c>
      <c r="Q567" s="88">
        <f t="shared" si="70"/>
        <v>39124.7327</v>
      </c>
      <c r="W567" s="2"/>
    </row>
    <row r="568" spans="1:23">
      <c r="A568" s="29" t="s">
        <v>222</v>
      </c>
      <c r="B568" s="30" t="s">
        <v>168</v>
      </c>
      <c r="C568" s="31">
        <v>54143.290999999997</v>
      </c>
      <c r="D568" s="32"/>
      <c r="E568" s="33">
        <f t="shared" si="67"/>
        <v>11940.453066496028</v>
      </c>
      <c r="F568" s="1">
        <f t="shared" si="68"/>
        <v>11940.5</v>
      </c>
      <c r="G568" s="1">
        <f t="shared" si="72"/>
        <v>-5.4780544014647603E-3</v>
      </c>
      <c r="H568" s="34"/>
      <c r="K568" s="1">
        <f t="shared" si="71"/>
        <v>-5.4780544014647603E-3</v>
      </c>
      <c r="O568" s="1">
        <f t="shared" ca="1" si="69"/>
        <v>-5.5390186580346413E-3</v>
      </c>
      <c r="Q568" s="88">
        <f t="shared" si="70"/>
        <v>39124.790999999997</v>
      </c>
      <c r="W568" s="2"/>
    </row>
    <row r="569" spans="1:23">
      <c r="A569" s="29" t="s">
        <v>222</v>
      </c>
      <c r="B569" s="30" t="s">
        <v>170</v>
      </c>
      <c r="C569" s="31">
        <v>54143.349499999997</v>
      </c>
      <c r="D569" s="32"/>
      <c r="E569" s="33">
        <f t="shared" si="67"/>
        <v>11940.954268159994</v>
      </c>
      <c r="F569" s="1">
        <f t="shared" si="68"/>
        <v>11941</v>
      </c>
      <c r="G569" s="1">
        <f t="shared" si="72"/>
        <v>-5.3377968069980852E-3</v>
      </c>
      <c r="H569" s="34"/>
      <c r="K569" s="1">
        <f t="shared" si="71"/>
        <v>-5.3377968069980852E-3</v>
      </c>
      <c r="O569" s="1">
        <f t="shared" ca="1" si="69"/>
        <v>-5.5390051295709898E-3</v>
      </c>
      <c r="Q569" s="88">
        <f t="shared" si="70"/>
        <v>39124.849499999997</v>
      </c>
      <c r="W569" s="2"/>
    </row>
    <row r="570" spans="1:23">
      <c r="A570" s="94" t="s">
        <v>98</v>
      </c>
      <c r="C570" s="98">
        <v>54167.627470370368</v>
      </c>
      <c r="D570" s="99">
        <v>1E-4</v>
      </c>
      <c r="E570" s="33">
        <f t="shared" si="67"/>
        <v>12148.956988630971</v>
      </c>
      <c r="F570" s="1">
        <f t="shared" si="68"/>
        <v>12149</v>
      </c>
      <c r="G570" s="1">
        <f t="shared" si="72"/>
        <v>-5.0202648344566114E-3</v>
      </c>
      <c r="H570" s="34"/>
      <c r="L570" s="1">
        <f>+G570</f>
        <v>-5.0202648344566114E-3</v>
      </c>
      <c r="O570" s="1">
        <f t="shared" ca="1" si="69"/>
        <v>-5.5333772886920025E-3</v>
      </c>
      <c r="Q570" s="88">
        <f t="shared" si="70"/>
        <v>39149.127470370368</v>
      </c>
      <c r="W570" s="2"/>
    </row>
    <row r="571" spans="1:23">
      <c r="A571" s="29" t="s">
        <v>222</v>
      </c>
      <c r="B571" s="30" t="s">
        <v>170</v>
      </c>
      <c r="C571" s="31">
        <v>54204.976499999997</v>
      </c>
      <c r="D571" s="32"/>
      <c r="E571" s="33">
        <f t="shared" si="67"/>
        <v>12468.946660395095</v>
      </c>
      <c r="F571" s="1">
        <f t="shared" si="68"/>
        <v>12469</v>
      </c>
      <c r="G571" s="1">
        <f t="shared" si="72"/>
        <v>-6.22577120520873E-3</v>
      </c>
      <c r="H571" s="34"/>
      <c r="K571" s="1">
        <f>+G571</f>
        <v>-6.22577120520873E-3</v>
      </c>
      <c r="O571" s="1">
        <f t="shared" ca="1" si="69"/>
        <v>-5.5247190719550998E-3</v>
      </c>
      <c r="Q571" s="88">
        <f t="shared" si="70"/>
        <v>39186.476499999997</v>
      </c>
      <c r="W571" s="2"/>
    </row>
    <row r="572" spans="1:23">
      <c r="A572" s="29" t="s">
        <v>222</v>
      </c>
      <c r="B572" s="30" t="s">
        <v>168</v>
      </c>
      <c r="C572" s="31">
        <v>54205.037199999999</v>
      </c>
      <c r="D572" s="32"/>
      <c r="E572" s="33">
        <f t="shared" si="67"/>
        <v>12469.46671066867</v>
      </c>
      <c r="F572" s="1">
        <f t="shared" si="68"/>
        <v>12469.5</v>
      </c>
      <c r="G572" s="1">
        <f t="shared" si="72"/>
        <v>-3.885513600835111E-3</v>
      </c>
      <c r="H572" s="34"/>
      <c r="K572" s="1">
        <f>+G572</f>
        <v>-3.885513600835111E-3</v>
      </c>
      <c r="O572" s="1">
        <f t="shared" ca="1" si="69"/>
        <v>-5.5247055434914484E-3</v>
      </c>
      <c r="Q572" s="88">
        <f t="shared" si="70"/>
        <v>39186.537199999999</v>
      </c>
      <c r="W572" s="2"/>
    </row>
    <row r="573" spans="1:23">
      <c r="A573" s="29" t="s">
        <v>222</v>
      </c>
      <c r="B573" s="30" t="s">
        <v>170</v>
      </c>
      <c r="C573" s="31">
        <v>54205.094499999999</v>
      </c>
      <c r="D573" s="32"/>
      <c r="E573" s="33">
        <f t="shared" si="67"/>
        <v>12469.957631272873</v>
      </c>
      <c r="F573" s="1">
        <f t="shared" si="68"/>
        <v>12470</v>
      </c>
      <c r="G573" s="1">
        <f t="shared" si="72"/>
        <v>-4.9452560051577166E-3</v>
      </c>
      <c r="H573" s="34"/>
      <c r="K573" s="1">
        <f>+G573</f>
        <v>-4.9452560051577166E-3</v>
      </c>
      <c r="O573" s="1">
        <f t="shared" ca="1" si="69"/>
        <v>-5.524692015027797E-3</v>
      </c>
      <c r="Q573" s="88">
        <f t="shared" si="70"/>
        <v>39186.594499999999</v>
      </c>
      <c r="W573" s="2"/>
    </row>
    <row r="574" spans="1:23">
      <c r="A574" s="40" t="s">
        <v>223</v>
      </c>
      <c r="B574" s="48" t="s">
        <v>170</v>
      </c>
      <c r="C574" s="40">
        <v>54213.49755</v>
      </c>
      <c r="D574" s="40">
        <v>1E-4</v>
      </c>
      <c r="E574" s="1">
        <f t="shared" si="67"/>
        <v>12541.951180716649</v>
      </c>
      <c r="F574" s="1">
        <f t="shared" si="68"/>
        <v>12542</v>
      </c>
      <c r="G574" s="1">
        <f t="shared" si="72"/>
        <v>-5.6981615998665802E-3</v>
      </c>
      <c r="H574" s="34"/>
      <c r="K574" s="1">
        <f>+G574</f>
        <v>-5.6981615998665802E-3</v>
      </c>
      <c r="O574" s="1">
        <f t="shared" ca="1" si="69"/>
        <v>-5.5227439162619935E-3</v>
      </c>
      <c r="Q574" s="88">
        <f t="shared" si="70"/>
        <v>39194.99755</v>
      </c>
      <c r="W574" s="2"/>
    </row>
    <row r="575" spans="1:23">
      <c r="A575" s="40" t="s">
        <v>223</v>
      </c>
      <c r="B575" s="48" t="s">
        <v>170</v>
      </c>
      <c r="C575" s="40">
        <v>54216.415739999997</v>
      </c>
      <c r="D575" s="40">
        <v>1E-4</v>
      </c>
      <c r="E575" s="1">
        <f t="shared" si="67"/>
        <v>12566.952918901126</v>
      </c>
      <c r="F575" s="1">
        <f t="shared" si="68"/>
        <v>12567</v>
      </c>
      <c r="G575" s="1">
        <f t="shared" si="72"/>
        <v>-5.4952816062723286E-3</v>
      </c>
      <c r="H575" s="34"/>
      <c r="K575" s="1">
        <f>+G575</f>
        <v>-5.4952816062723286E-3</v>
      </c>
      <c r="O575" s="1">
        <f t="shared" ca="1" si="69"/>
        <v>-5.5220674930794231E-3</v>
      </c>
      <c r="Q575" s="88">
        <f t="shared" si="70"/>
        <v>39197.915739999997</v>
      </c>
    </row>
    <row r="576" spans="1:23">
      <c r="A576" s="94" t="s">
        <v>98</v>
      </c>
      <c r="C576" s="98">
        <v>54222.485570370372</v>
      </c>
      <c r="D576" s="99">
        <v>1E-4</v>
      </c>
      <c r="E576" s="33">
        <f t="shared" si="67"/>
        <v>12618.956492946852</v>
      </c>
      <c r="F576" s="1">
        <f t="shared" si="68"/>
        <v>12619</v>
      </c>
      <c r="G576" s="1">
        <f t="shared" si="72"/>
        <v>-5.0781208265107125E-3</v>
      </c>
      <c r="H576" s="34"/>
      <c r="L576" s="1">
        <f>+G576</f>
        <v>-5.0781208265107125E-3</v>
      </c>
      <c r="O576" s="1">
        <f t="shared" ca="1" si="69"/>
        <v>-5.5206605328596758E-3</v>
      </c>
      <c r="Q576" s="88">
        <f t="shared" si="70"/>
        <v>39203.985570370372</v>
      </c>
    </row>
    <row r="577" spans="1:23">
      <c r="A577" s="94" t="s">
        <v>98</v>
      </c>
      <c r="C577" s="98">
        <v>54225.520270370369</v>
      </c>
      <c r="D577" s="99">
        <v>1E-4</v>
      </c>
      <c r="E577" s="33">
        <f t="shared" si="67"/>
        <v>12644.956436359869</v>
      </c>
      <c r="F577" s="1">
        <f t="shared" si="68"/>
        <v>12645</v>
      </c>
      <c r="G577" s="1">
        <f t="shared" si="72"/>
        <v>-5.0847256352426484E-3</v>
      </c>
      <c r="H577" s="34"/>
      <c r="L577" s="1">
        <f>+G577</f>
        <v>-5.0847256352426484E-3</v>
      </c>
      <c r="O577" s="1">
        <f t="shared" ca="1" si="69"/>
        <v>-5.5199570527498026E-3</v>
      </c>
      <c r="Q577" s="88">
        <f t="shared" si="70"/>
        <v>39207.020270370369</v>
      </c>
    </row>
    <row r="578" spans="1:23">
      <c r="A578" s="94" t="s">
        <v>98</v>
      </c>
      <c r="C578" s="98">
        <v>54227.504470370368</v>
      </c>
      <c r="D578" s="99">
        <v>1E-4</v>
      </c>
      <c r="E578" s="33">
        <f t="shared" si="67"/>
        <v>12661.956168695895</v>
      </c>
      <c r="F578" s="1">
        <f t="shared" si="68"/>
        <v>12662</v>
      </c>
      <c r="G578" s="1">
        <f t="shared" si="72"/>
        <v>-5.1159672366338782E-3</v>
      </c>
      <c r="H578" s="34"/>
      <c r="L578" s="1">
        <f>+G578</f>
        <v>-5.1159672366338782E-3</v>
      </c>
      <c r="O578" s="1">
        <f t="shared" ca="1" si="69"/>
        <v>-5.5194970849856547E-3</v>
      </c>
      <c r="Q578" s="88">
        <f t="shared" si="70"/>
        <v>39209.004470370368</v>
      </c>
      <c r="W578" s="2"/>
    </row>
    <row r="579" spans="1:23">
      <c r="A579" s="40" t="s">
        <v>223</v>
      </c>
      <c r="B579" s="48" t="s">
        <v>168</v>
      </c>
      <c r="C579" s="40">
        <v>54237.366929999997</v>
      </c>
      <c r="D579" s="40">
        <v>1E-4</v>
      </c>
      <c r="E579" s="1">
        <f t="shared" si="67"/>
        <v>12746.453282836932</v>
      </c>
      <c r="F579" s="1">
        <f t="shared" si="68"/>
        <v>12746.5</v>
      </c>
      <c r="G579" s="1">
        <f t="shared" si="72"/>
        <v>-5.452803205116652E-3</v>
      </c>
      <c r="H579" s="34"/>
      <c r="K579" s="1">
        <f>+G579</f>
        <v>-5.452803205116652E-3</v>
      </c>
      <c r="O579" s="1">
        <f t="shared" ca="1" si="69"/>
        <v>-5.517210774628566E-3</v>
      </c>
      <c r="Q579" s="88">
        <f t="shared" si="70"/>
        <v>39218.866929999997</v>
      </c>
      <c r="W579" s="2"/>
    </row>
    <row r="580" spans="1:23">
      <c r="A580" s="40" t="s">
        <v>223</v>
      </c>
      <c r="B580" s="48" t="s">
        <v>170</v>
      </c>
      <c r="C580" s="40">
        <v>54239.409729999999</v>
      </c>
      <c r="D580" s="40">
        <v>2.0000000000000001E-4</v>
      </c>
      <c r="E580" s="1">
        <f t="shared" si="67"/>
        <v>12763.955073591949</v>
      </c>
      <c r="F580" s="1">
        <f t="shared" si="68"/>
        <v>12764</v>
      </c>
      <c r="G580" s="1">
        <f t="shared" si="72"/>
        <v>-5.2437872000155039E-3</v>
      </c>
      <c r="H580" s="34"/>
      <c r="K580" s="1">
        <f>+G580</f>
        <v>-5.2437872000155039E-3</v>
      </c>
      <c r="O580" s="1">
        <f t="shared" ca="1" si="69"/>
        <v>-5.5167372784007667E-3</v>
      </c>
      <c r="Q580" s="88">
        <f t="shared" si="70"/>
        <v>39220.909729999999</v>
      </c>
      <c r="W580" s="2"/>
    </row>
    <row r="581" spans="1:23">
      <c r="A581" s="94" t="s">
        <v>98</v>
      </c>
      <c r="C581" s="98">
        <v>54498.643820370373</v>
      </c>
      <c r="D581" s="99">
        <v>5.0000000000000002E-5</v>
      </c>
      <c r="E581" s="33">
        <f t="shared" si="67"/>
        <v>14984.956055686529</v>
      </c>
      <c r="F581" s="1">
        <f t="shared" si="68"/>
        <v>14985</v>
      </c>
      <c r="G581" s="1">
        <f t="shared" si="72"/>
        <v>-5.1291576310177334E-3</v>
      </c>
      <c r="H581" s="34"/>
      <c r="L581" s="1">
        <f>+G581</f>
        <v>-5.1291576310177334E-3</v>
      </c>
      <c r="O581" s="1">
        <f t="shared" ca="1" si="69"/>
        <v>-5.4566438428611981E-3</v>
      </c>
      <c r="Q581" s="88">
        <f t="shared" si="70"/>
        <v>39480.143820370373</v>
      </c>
    </row>
    <row r="582" spans="1:23">
      <c r="A582" s="94" t="s">
        <v>98</v>
      </c>
      <c r="C582" s="98">
        <v>54498.760520370372</v>
      </c>
      <c r="D582" s="99">
        <v>5.0000000000000002E-5</v>
      </c>
      <c r="E582" s="33">
        <f t="shared" si="67"/>
        <v>14985.955888749524</v>
      </c>
      <c r="F582" s="1">
        <f t="shared" si="68"/>
        <v>14986</v>
      </c>
      <c r="G582" s="1">
        <f t="shared" si="72"/>
        <v>-5.1486424272297882E-3</v>
      </c>
      <c r="H582" s="34"/>
      <c r="L582" s="1">
        <f>+G582</f>
        <v>-5.1486424272297882E-3</v>
      </c>
      <c r="O582" s="1">
        <f t="shared" ca="1" si="69"/>
        <v>-5.4566167859338953E-3</v>
      </c>
      <c r="Q582" s="88">
        <f t="shared" si="70"/>
        <v>39480.260520370372</v>
      </c>
    </row>
    <row r="583" spans="1:23">
      <c r="A583" s="45" t="s">
        <v>224</v>
      </c>
      <c r="B583" s="42" t="s">
        <v>170</v>
      </c>
      <c r="C583" s="36">
        <v>54498.876900000003</v>
      </c>
      <c r="D583" s="36">
        <v>1E-4</v>
      </c>
      <c r="E583" s="1">
        <f t="shared" si="67"/>
        <v>14986.952977023439</v>
      </c>
      <c r="F583" s="1">
        <f t="shared" si="68"/>
        <v>14987</v>
      </c>
      <c r="G583" s="1">
        <f t="shared" si="72"/>
        <v>-5.488497597980313E-3</v>
      </c>
      <c r="H583" s="34"/>
      <c r="K583" s="1">
        <f t="shared" ref="K583:K592" si="73">+G583</f>
        <v>-5.488497597980313E-3</v>
      </c>
      <c r="O583" s="1">
        <f t="shared" ca="1" si="69"/>
        <v>-5.4565897290065925E-3</v>
      </c>
      <c r="Q583" s="88">
        <f t="shared" si="70"/>
        <v>39480.376900000003</v>
      </c>
    </row>
    <row r="584" spans="1:23">
      <c r="A584" s="45" t="s">
        <v>224</v>
      </c>
      <c r="B584" s="42" t="s">
        <v>168</v>
      </c>
      <c r="C584" s="36">
        <v>54498.935299999997</v>
      </c>
      <c r="D584" s="36">
        <v>1E-4</v>
      </c>
      <c r="E584" s="1">
        <f t="shared" si="67"/>
        <v>14987.453321932384</v>
      </c>
      <c r="F584" s="1">
        <f t="shared" si="68"/>
        <v>14987.5</v>
      </c>
      <c r="G584" s="1">
        <f t="shared" si="72"/>
        <v>-5.4482400009874254E-3</v>
      </c>
      <c r="H584" s="34"/>
      <c r="K584" s="1">
        <f t="shared" si="73"/>
        <v>-5.4482400009874254E-3</v>
      </c>
      <c r="O584" s="1">
        <f t="shared" ca="1" si="69"/>
        <v>-5.4565762005429411E-3</v>
      </c>
      <c r="Q584" s="88">
        <f t="shared" si="70"/>
        <v>39480.435299999997</v>
      </c>
      <c r="W584" s="2"/>
    </row>
    <row r="585" spans="1:23">
      <c r="A585" s="29" t="s">
        <v>225</v>
      </c>
      <c r="B585" s="30" t="s">
        <v>170</v>
      </c>
      <c r="C585" s="31">
        <v>54533.1924</v>
      </c>
      <c r="D585" s="32"/>
      <c r="E585" s="33">
        <f t="shared" si="67"/>
        <v>15280.952732580934</v>
      </c>
      <c r="F585" s="1">
        <f t="shared" si="68"/>
        <v>15281</v>
      </c>
      <c r="G585" s="1">
        <f t="shared" si="72"/>
        <v>-5.5170288032968529E-3</v>
      </c>
      <c r="H585" s="34"/>
      <c r="K585" s="1">
        <f t="shared" si="73"/>
        <v>-5.5170288032968529E-3</v>
      </c>
      <c r="O585" s="1">
        <f t="shared" ca="1" si="69"/>
        <v>-5.448634992379563E-3</v>
      </c>
      <c r="Q585" s="88">
        <f t="shared" si="70"/>
        <v>39514.6924</v>
      </c>
      <c r="W585" s="2"/>
    </row>
    <row r="586" spans="1:23">
      <c r="A586" s="29" t="s">
        <v>225</v>
      </c>
      <c r="B586" s="30" t="s">
        <v>168</v>
      </c>
      <c r="C586" s="31">
        <v>54533.25</v>
      </c>
      <c r="D586" s="32"/>
      <c r="E586" s="33">
        <f t="shared" si="67"/>
        <v>15281.446223450079</v>
      </c>
      <c r="F586" s="1">
        <f t="shared" si="68"/>
        <v>15281.5</v>
      </c>
      <c r="G586" s="1">
        <f t="shared" si="72"/>
        <v>-6.2767712006461807E-3</v>
      </c>
      <c r="H586" s="34"/>
      <c r="K586" s="1">
        <f t="shared" si="73"/>
        <v>-6.2767712006461807E-3</v>
      </c>
      <c r="O586" s="1">
        <f t="shared" ca="1" si="69"/>
        <v>-5.4486214639159116E-3</v>
      </c>
      <c r="Q586" s="88">
        <f t="shared" si="70"/>
        <v>39514.75</v>
      </c>
      <c r="W586" s="2"/>
    </row>
    <row r="587" spans="1:23">
      <c r="A587" s="29" t="s">
        <v>225</v>
      </c>
      <c r="B587" s="30" t="s">
        <v>170</v>
      </c>
      <c r="C587" s="31">
        <v>54533.309099999999</v>
      </c>
      <c r="D587" s="32"/>
      <c r="E587" s="33">
        <f t="shared" si="67"/>
        <v>15281.952565643929</v>
      </c>
      <c r="F587" s="1">
        <f t="shared" si="68"/>
        <v>15282</v>
      </c>
      <c r="G587" s="1">
        <f t="shared" si="72"/>
        <v>-5.5365135995089076E-3</v>
      </c>
      <c r="H587" s="34"/>
      <c r="K587" s="1">
        <f t="shared" si="73"/>
        <v>-5.5365135995089076E-3</v>
      </c>
      <c r="O587" s="1">
        <f t="shared" ca="1" si="69"/>
        <v>-5.4486079354522602E-3</v>
      </c>
      <c r="Q587" s="88">
        <f t="shared" si="70"/>
        <v>39514.809099999999</v>
      </c>
      <c r="W587" s="2"/>
    </row>
    <row r="588" spans="1:23">
      <c r="A588" s="29" t="s">
        <v>225</v>
      </c>
      <c r="B588" s="30" t="s">
        <v>170</v>
      </c>
      <c r="C588" s="31">
        <v>54535.176500000001</v>
      </c>
      <c r="D588" s="32"/>
      <c r="E588" s="33">
        <f t="shared" si="67"/>
        <v>15297.951608162002</v>
      </c>
      <c r="F588" s="1">
        <f t="shared" si="68"/>
        <v>15298</v>
      </c>
      <c r="G588" s="1">
        <f t="shared" ref="G588:G619" si="74">+C588-(C$7+F588*C$8)</f>
        <v>-5.6482704021618702E-3</v>
      </c>
      <c r="H588" s="34"/>
      <c r="K588" s="1">
        <f t="shared" si="73"/>
        <v>-5.6482704021618702E-3</v>
      </c>
      <c r="O588" s="1">
        <f t="shared" ca="1" si="69"/>
        <v>-5.4481750246154152E-3</v>
      </c>
      <c r="Q588" s="88">
        <f t="shared" si="70"/>
        <v>39516.676500000001</v>
      </c>
    </row>
    <row r="589" spans="1:23">
      <c r="A589" s="29" t="s">
        <v>225</v>
      </c>
      <c r="B589" s="30" t="s">
        <v>168</v>
      </c>
      <c r="C589" s="31">
        <v>54535.234900000003</v>
      </c>
      <c r="D589" s="32"/>
      <c r="E589" s="33">
        <f t="shared" si="67"/>
        <v>15298.451953071009</v>
      </c>
      <c r="F589" s="1">
        <f t="shared" si="68"/>
        <v>15298.5</v>
      </c>
      <c r="G589" s="1">
        <f t="shared" si="74"/>
        <v>-5.608012797893025E-3</v>
      </c>
      <c r="H589" s="34"/>
      <c r="K589" s="1">
        <f t="shared" si="73"/>
        <v>-5.608012797893025E-3</v>
      </c>
      <c r="O589" s="1">
        <f t="shared" ca="1" si="69"/>
        <v>-5.4481614961517637E-3</v>
      </c>
      <c r="Q589" s="88">
        <f t="shared" si="70"/>
        <v>39516.734900000003</v>
      </c>
    </row>
    <row r="590" spans="1:23">
      <c r="A590" s="29" t="s">
        <v>225</v>
      </c>
      <c r="B590" s="30" t="s">
        <v>170</v>
      </c>
      <c r="C590" s="31">
        <v>54536.110399999998</v>
      </c>
      <c r="D590" s="32"/>
      <c r="E590" s="33">
        <f t="shared" si="67"/>
        <v>15305.952842930958</v>
      </c>
      <c r="F590" s="1">
        <f t="shared" si="68"/>
        <v>15306</v>
      </c>
      <c r="G590" s="1">
        <f t="shared" si="74"/>
        <v>-5.5041488012648188E-3</v>
      </c>
      <c r="H590" s="34"/>
      <c r="K590" s="1">
        <f t="shared" si="73"/>
        <v>-5.5041488012648188E-3</v>
      </c>
      <c r="O590" s="1">
        <f t="shared" ca="1" si="69"/>
        <v>-5.4479585691969918E-3</v>
      </c>
      <c r="Q590" s="88">
        <f t="shared" si="70"/>
        <v>39517.610399999998</v>
      </c>
    </row>
    <row r="591" spans="1:23">
      <c r="A591" s="29" t="s">
        <v>225</v>
      </c>
      <c r="B591" s="30" t="s">
        <v>168</v>
      </c>
      <c r="C591" s="31">
        <v>54536.1685</v>
      </c>
      <c r="D591" s="32"/>
      <c r="E591" s="33">
        <f t="shared" si="67"/>
        <v>15306.450617575025</v>
      </c>
      <c r="F591" s="1">
        <f t="shared" si="68"/>
        <v>15306.5</v>
      </c>
      <c r="G591" s="1">
        <f t="shared" si="74"/>
        <v>-5.7638912039692514E-3</v>
      </c>
      <c r="H591" s="34"/>
      <c r="K591" s="1">
        <f t="shared" si="73"/>
        <v>-5.7638912039692514E-3</v>
      </c>
      <c r="O591" s="1">
        <f t="shared" ca="1" si="69"/>
        <v>-5.4479450407333404E-3</v>
      </c>
      <c r="Q591" s="88">
        <f t="shared" si="70"/>
        <v>39517.6685</v>
      </c>
    </row>
    <row r="592" spans="1:23">
      <c r="A592" s="29" t="s">
        <v>225</v>
      </c>
      <c r="B592" s="30" t="s">
        <v>170</v>
      </c>
      <c r="C592" s="31">
        <v>54536.227099999996</v>
      </c>
      <c r="D592" s="32"/>
      <c r="E592" s="33">
        <f t="shared" si="67"/>
        <v>15306.952675993951</v>
      </c>
      <c r="F592" s="1">
        <f t="shared" si="68"/>
        <v>15307</v>
      </c>
      <c r="G592" s="1">
        <f t="shared" si="74"/>
        <v>-5.5236336047528312E-3</v>
      </c>
      <c r="H592" s="34"/>
      <c r="K592" s="1">
        <f t="shared" si="73"/>
        <v>-5.5236336047528312E-3</v>
      </c>
      <c r="O592" s="1">
        <f t="shared" ca="1" si="69"/>
        <v>-5.4479315122696889E-3</v>
      </c>
      <c r="Q592" s="88">
        <f t="shared" si="70"/>
        <v>39517.727099999996</v>
      </c>
    </row>
    <row r="593" spans="1:23">
      <c r="A593" s="94" t="s">
        <v>98</v>
      </c>
      <c r="C593" s="98">
        <v>54539.729070370369</v>
      </c>
      <c r="D593" s="99">
        <v>1E-4</v>
      </c>
      <c r="E593" s="33">
        <f t="shared" si="67"/>
        <v>15336.955981580621</v>
      </c>
      <c r="F593" s="1">
        <f t="shared" si="68"/>
        <v>15337</v>
      </c>
      <c r="G593" s="1">
        <f t="shared" si="74"/>
        <v>-5.1378072312218137E-3</v>
      </c>
      <c r="H593" s="34"/>
      <c r="L593" s="1">
        <f>+G593</f>
        <v>-5.1378072312218137E-3</v>
      </c>
      <c r="O593" s="1">
        <f t="shared" ca="1" si="69"/>
        <v>-5.4471198044506045E-3</v>
      </c>
      <c r="Q593" s="88">
        <f t="shared" si="70"/>
        <v>39521.229070370369</v>
      </c>
    </row>
    <row r="594" spans="1:23">
      <c r="A594" s="94" t="s">
        <v>98</v>
      </c>
      <c r="C594" s="98">
        <v>54547.491070370372</v>
      </c>
      <c r="D594" s="99">
        <v>2.0000000000000001E-4</v>
      </c>
      <c r="E594" s="33">
        <f t="shared" si="67"/>
        <v>15403.457303217729</v>
      </c>
      <c r="F594" s="1">
        <f t="shared" si="68"/>
        <v>15403.5</v>
      </c>
      <c r="G594" s="1">
        <f t="shared" si="74"/>
        <v>-4.9835464305942878E-3</v>
      </c>
      <c r="H594" s="34"/>
      <c r="L594" s="1">
        <f>+G594</f>
        <v>-4.9835464305942878E-3</v>
      </c>
      <c r="O594" s="1">
        <f t="shared" ca="1" si="69"/>
        <v>-5.4453205187849673E-3</v>
      </c>
      <c r="Q594" s="88">
        <f t="shared" si="70"/>
        <v>39528.991070370372</v>
      </c>
    </row>
    <row r="595" spans="1:23">
      <c r="A595" s="49" t="s">
        <v>226</v>
      </c>
      <c r="B595" s="37"/>
      <c r="C595" s="36">
        <v>54554.902199999997</v>
      </c>
      <c r="D595" s="38">
        <v>5.0000000000000001E-4</v>
      </c>
      <c r="E595" s="1">
        <f t="shared" si="67"/>
        <v>15466.952525479241</v>
      </c>
      <c r="F595" s="1">
        <f t="shared" si="68"/>
        <v>15467</v>
      </c>
      <c r="G595" s="1">
        <f t="shared" si="74"/>
        <v>-5.5412016008631326E-3</v>
      </c>
      <c r="H595" s="34"/>
      <c r="N595" s="1">
        <f>+G595</f>
        <v>-5.5412016008631326E-3</v>
      </c>
      <c r="O595" s="1">
        <f t="shared" ca="1" si="69"/>
        <v>-5.4436024039012376E-3</v>
      </c>
      <c r="Q595" s="88">
        <f t="shared" si="70"/>
        <v>39536.402199999997</v>
      </c>
      <c r="W595" s="2"/>
    </row>
    <row r="596" spans="1:23">
      <c r="A596" s="94" t="s">
        <v>98</v>
      </c>
      <c r="C596" s="98">
        <v>54577.54617037037</v>
      </c>
      <c r="D596" s="99">
        <v>1E-4</v>
      </c>
      <c r="E596" s="33">
        <f t="shared" si="67"/>
        <v>15660.955869558195</v>
      </c>
      <c r="F596" s="1">
        <f t="shared" si="68"/>
        <v>15661</v>
      </c>
      <c r="G596" s="1">
        <f t="shared" si="74"/>
        <v>-5.1508824326447211E-3</v>
      </c>
      <c r="H596" s="34"/>
      <c r="L596" s="1">
        <f>+G596</f>
        <v>-5.1508824326447211E-3</v>
      </c>
      <c r="O596" s="1">
        <f t="shared" ca="1" si="69"/>
        <v>-5.4383533600044897E-3</v>
      </c>
      <c r="Q596" s="88">
        <f t="shared" si="70"/>
        <v>39559.04617037037</v>
      </c>
      <c r="W596" s="2"/>
    </row>
    <row r="597" spans="1:23">
      <c r="A597" s="94" t="s">
        <v>98</v>
      </c>
      <c r="C597" s="98">
        <v>54607.426340370366</v>
      </c>
      <c r="D597" s="99">
        <v>5.0000000000000002E-5</v>
      </c>
      <c r="E597" s="33">
        <f t="shared" ref="E597:E660" si="75">+(C597-C$7)/C$8</f>
        <v>15916.95571441012</v>
      </c>
      <c r="F597" s="1">
        <f t="shared" ref="F597:F660" si="76">ROUND(2*E597,0)/2</f>
        <v>15917</v>
      </c>
      <c r="G597" s="1">
        <f t="shared" si="74"/>
        <v>-5.1689912361325696E-3</v>
      </c>
      <c r="H597" s="34"/>
      <c r="L597" s="1">
        <f>+G597</f>
        <v>-5.1689912361325696E-3</v>
      </c>
      <c r="O597" s="1">
        <f t="shared" ref="O597:O660" ca="1" si="77">+C$11+C$12*F597</f>
        <v>-5.4314267866149672E-3</v>
      </c>
      <c r="Q597" s="88">
        <f t="shared" ref="Q597:Q660" si="78">+C597-15018.5</f>
        <v>39588.926340370366</v>
      </c>
      <c r="W597" s="2"/>
    </row>
    <row r="598" spans="1:23">
      <c r="A598" s="94" t="s">
        <v>98</v>
      </c>
      <c r="C598" s="98">
        <v>54608.476800370372</v>
      </c>
      <c r="D598" s="99">
        <v>5.0000000000000002E-5</v>
      </c>
      <c r="E598" s="33">
        <f t="shared" si="75"/>
        <v>15925.955582785189</v>
      </c>
      <c r="F598" s="1">
        <f t="shared" si="76"/>
        <v>15926</v>
      </c>
      <c r="G598" s="1">
        <f t="shared" si="74"/>
        <v>-5.1843544279108755E-3</v>
      </c>
      <c r="H598" s="34"/>
      <c r="L598" s="1">
        <f>+G598</f>
        <v>-5.1843544279108755E-3</v>
      </c>
      <c r="O598" s="1">
        <f t="shared" ca="1" si="77"/>
        <v>-5.4311832742692419E-3</v>
      </c>
      <c r="Q598" s="88">
        <f t="shared" si="78"/>
        <v>39589.976800370372</v>
      </c>
      <c r="W598" s="2"/>
    </row>
    <row r="599" spans="1:23">
      <c r="A599" s="94" t="s">
        <v>98</v>
      </c>
      <c r="C599" s="98">
        <v>54609.410520370373</v>
      </c>
      <c r="D599" s="99">
        <v>5.0000000000000002E-5</v>
      </c>
      <c r="E599" s="33">
        <f t="shared" si="75"/>
        <v>15933.955275395218</v>
      </c>
      <c r="F599" s="1">
        <f t="shared" si="76"/>
        <v>15934</v>
      </c>
      <c r="G599" s="1">
        <f t="shared" si="74"/>
        <v>-5.2202328297425993E-3</v>
      </c>
      <c r="H599" s="34"/>
      <c r="L599" s="1">
        <f>+G599</f>
        <v>-5.2202328297425993E-3</v>
      </c>
      <c r="O599" s="1">
        <f t="shared" ca="1" si="77"/>
        <v>-5.4309668188508194E-3</v>
      </c>
      <c r="Q599" s="88">
        <f t="shared" si="78"/>
        <v>39590.910520370373</v>
      </c>
    </row>
    <row r="600" spans="1:23">
      <c r="A600" s="94" t="s">
        <v>98</v>
      </c>
      <c r="C600" s="98">
        <v>54646.410650370366</v>
      </c>
      <c r="D600" s="99">
        <v>5.0000000000000002E-5</v>
      </c>
      <c r="E600" s="33">
        <f t="shared" si="75"/>
        <v>16250.955732203207</v>
      </c>
      <c r="F600" s="1">
        <f t="shared" si="76"/>
        <v>16251</v>
      </c>
      <c r="G600" s="1">
        <f t="shared" si="74"/>
        <v>-5.1669144377228804E-3</v>
      </c>
      <c r="H600" s="34"/>
      <c r="L600" s="1">
        <f>+G600</f>
        <v>-5.1669144377228804E-3</v>
      </c>
      <c r="O600" s="1">
        <f t="shared" ca="1" si="77"/>
        <v>-5.4223897728958251E-3</v>
      </c>
      <c r="Q600" s="88">
        <f t="shared" si="78"/>
        <v>39627.910650370366</v>
      </c>
    </row>
    <row r="601" spans="1:23">
      <c r="A601" s="95" t="s">
        <v>99</v>
      </c>
      <c r="C601" s="100">
        <v>54647.227649629633</v>
      </c>
      <c r="D601" s="100">
        <v>1.0000000000000001E-5</v>
      </c>
      <c r="E601" s="33">
        <f t="shared" si="75"/>
        <v>16257.955414052954</v>
      </c>
      <c r="F601" s="1">
        <f t="shared" si="76"/>
        <v>16258</v>
      </c>
      <c r="G601" s="1">
        <f t="shared" si="74"/>
        <v>-5.2040487717022188E-3</v>
      </c>
      <c r="H601" s="34"/>
      <c r="M601" s="1">
        <f>+G601</f>
        <v>-5.2040487717022188E-3</v>
      </c>
      <c r="O601" s="1">
        <f t="shared" ca="1" si="77"/>
        <v>-5.4222003744047054E-3</v>
      </c>
      <c r="Q601" s="88">
        <f t="shared" si="78"/>
        <v>39628.727649629633</v>
      </c>
      <c r="W601" s="2"/>
    </row>
    <row r="602" spans="1:23">
      <c r="A602" s="94" t="s">
        <v>98</v>
      </c>
      <c r="C602" s="98">
        <v>54648.394870370372</v>
      </c>
      <c r="D602" s="99">
        <v>5.0000000000000002E-5</v>
      </c>
      <c r="E602" s="33">
        <f t="shared" si="75"/>
        <v>16267.955635890288</v>
      </c>
      <c r="F602" s="1">
        <f t="shared" si="76"/>
        <v>16268</v>
      </c>
      <c r="G602" s="1">
        <f t="shared" si="74"/>
        <v>-5.1781560323433951E-3</v>
      </c>
      <c r="H602" s="34"/>
      <c r="L602" s="1">
        <f>+G602</f>
        <v>-5.1781560323433951E-3</v>
      </c>
      <c r="O602" s="1">
        <f t="shared" ca="1" si="77"/>
        <v>-5.4219298051316773E-3</v>
      </c>
      <c r="Q602" s="88">
        <f t="shared" si="78"/>
        <v>39629.894870370372</v>
      </c>
      <c r="W602" s="2"/>
    </row>
    <row r="603" spans="1:23">
      <c r="A603" s="94" t="s">
        <v>98</v>
      </c>
      <c r="C603" s="98">
        <v>54687.379250370366</v>
      </c>
      <c r="D603" s="99">
        <v>5.0000000000000002E-5</v>
      </c>
      <c r="E603" s="33">
        <f t="shared" si="75"/>
        <v>16601.956253411812</v>
      </c>
      <c r="F603" s="1">
        <f t="shared" si="76"/>
        <v>16602</v>
      </c>
      <c r="G603" s="1">
        <f t="shared" si="74"/>
        <v>-5.1060792320640758E-3</v>
      </c>
      <c r="H603" s="34"/>
      <c r="L603" s="1">
        <f>+G603</f>
        <v>-5.1060792320640758E-3</v>
      </c>
      <c r="O603" s="1">
        <f t="shared" ca="1" si="77"/>
        <v>-5.4128927914125343E-3</v>
      </c>
      <c r="Q603" s="88">
        <f t="shared" si="78"/>
        <v>39668.879250370366</v>
      </c>
    </row>
    <row r="604" spans="1:23">
      <c r="A604" s="45" t="s">
        <v>227</v>
      </c>
      <c r="B604" s="42" t="s">
        <v>168</v>
      </c>
      <c r="C604" s="36">
        <v>54828.667710000002</v>
      </c>
      <c r="D604" s="36">
        <v>1E-4</v>
      </c>
      <c r="E604" s="1">
        <f t="shared" si="75"/>
        <v>17812.452169082917</v>
      </c>
      <c r="F604" s="1">
        <f t="shared" si="76"/>
        <v>17812.5</v>
      </c>
      <c r="G604" s="1">
        <f t="shared" si="74"/>
        <v>-5.5827999967732467E-3</v>
      </c>
      <c r="H604" s="34"/>
      <c r="K604" s="1">
        <f t="shared" ref="K604:K615" si="79">+G604</f>
        <v>-5.5827999967732467E-3</v>
      </c>
      <c r="O604" s="1">
        <f t="shared" ca="1" si="77"/>
        <v>-5.3801403809124676E-3</v>
      </c>
      <c r="Q604" s="88">
        <f t="shared" si="78"/>
        <v>39810.167710000002</v>
      </c>
    </row>
    <row r="605" spans="1:23">
      <c r="A605" s="45" t="s">
        <v>227</v>
      </c>
      <c r="B605" s="42" t="s">
        <v>168</v>
      </c>
      <c r="C605" s="36">
        <v>54831.702570000001</v>
      </c>
      <c r="D605" s="36">
        <v>1E-4</v>
      </c>
      <c r="E605" s="1">
        <f t="shared" si="75"/>
        <v>17838.453483303932</v>
      </c>
      <c r="F605" s="1">
        <f t="shared" si="76"/>
        <v>17838.5</v>
      </c>
      <c r="G605" s="1">
        <f t="shared" si="74"/>
        <v>-5.429404802271165E-3</v>
      </c>
      <c r="H605" s="34"/>
      <c r="K605" s="1">
        <f t="shared" si="79"/>
        <v>-5.429404802271165E-3</v>
      </c>
      <c r="O605" s="1">
        <f t="shared" ca="1" si="77"/>
        <v>-5.3794369008025944E-3</v>
      </c>
      <c r="Q605" s="88">
        <f t="shared" si="78"/>
        <v>39813.202570000001</v>
      </c>
    </row>
    <row r="606" spans="1:23">
      <c r="A606" s="29" t="s">
        <v>225</v>
      </c>
      <c r="B606" s="30" t="s">
        <v>170</v>
      </c>
      <c r="C606" s="31">
        <v>54835.2624</v>
      </c>
      <c r="D606" s="32"/>
      <c r="E606" s="33">
        <f t="shared" si="75"/>
        <v>17868.952504149493</v>
      </c>
      <c r="F606" s="1">
        <f t="shared" si="76"/>
        <v>17869</v>
      </c>
      <c r="G606" s="1">
        <f t="shared" si="74"/>
        <v>-5.5436912007280625E-3</v>
      </c>
      <c r="H606" s="34"/>
      <c r="K606" s="1">
        <f t="shared" si="79"/>
        <v>-5.5436912007280625E-3</v>
      </c>
      <c r="O606" s="1">
        <f t="shared" ca="1" si="77"/>
        <v>-5.3786116645198577E-3</v>
      </c>
      <c r="Q606" s="88">
        <f t="shared" si="78"/>
        <v>39816.7624</v>
      </c>
    </row>
    <row r="607" spans="1:23">
      <c r="A607" s="29" t="s">
        <v>228</v>
      </c>
      <c r="B607" s="30" t="s">
        <v>170</v>
      </c>
      <c r="C607" s="31">
        <v>54835.2624</v>
      </c>
      <c r="D607" s="32"/>
      <c r="E607" s="33">
        <f t="shared" si="75"/>
        <v>17868.952504149493</v>
      </c>
      <c r="F607" s="1">
        <f t="shared" si="76"/>
        <v>17869</v>
      </c>
      <c r="G607" s="1">
        <f t="shared" si="74"/>
        <v>-5.5436912007280625E-3</v>
      </c>
      <c r="H607" s="34"/>
      <c r="K607" s="1">
        <f t="shared" si="79"/>
        <v>-5.5436912007280625E-3</v>
      </c>
      <c r="O607" s="1">
        <f t="shared" ca="1" si="77"/>
        <v>-5.3786116645198577E-3</v>
      </c>
      <c r="Q607" s="88">
        <f t="shared" si="78"/>
        <v>39816.7624</v>
      </c>
    </row>
    <row r="608" spans="1:23">
      <c r="A608" s="29" t="s">
        <v>225</v>
      </c>
      <c r="B608" s="30" t="s">
        <v>168</v>
      </c>
      <c r="C608" s="31">
        <v>54835.320899999999</v>
      </c>
      <c r="D608" s="32"/>
      <c r="E608" s="33">
        <f t="shared" si="75"/>
        <v>17869.453705813459</v>
      </c>
      <c r="F608" s="1">
        <f t="shared" si="76"/>
        <v>17869.5</v>
      </c>
      <c r="G608" s="1">
        <f t="shared" si="74"/>
        <v>-5.4034335989854299E-3</v>
      </c>
      <c r="H608" s="34"/>
      <c r="K608" s="1">
        <f t="shared" si="79"/>
        <v>-5.4034335989854299E-3</v>
      </c>
      <c r="O608" s="1">
        <f t="shared" ca="1" si="77"/>
        <v>-5.3785981360562063E-3</v>
      </c>
      <c r="Q608" s="88">
        <f t="shared" si="78"/>
        <v>39816.820899999999</v>
      </c>
    </row>
    <row r="609" spans="1:23">
      <c r="A609" s="40" t="s">
        <v>229</v>
      </c>
      <c r="B609" s="48" t="s">
        <v>168</v>
      </c>
      <c r="C609" s="40">
        <v>54841.8577</v>
      </c>
      <c r="D609" s="40">
        <v>1E-4</v>
      </c>
      <c r="E609" s="1">
        <f t="shared" si="75"/>
        <v>17925.458065421477</v>
      </c>
      <c r="F609" s="1">
        <f t="shared" si="76"/>
        <v>17925.5</v>
      </c>
      <c r="G609" s="1">
        <f t="shared" si="74"/>
        <v>-4.8945824019028805E-3</v>
      </c>
      <c r="H609" s="34"/>
      <c r="K609" s="1">
        <f t="shared" si="79"/>
        <v>-4.8945824019028805E-3</v>
      </c>
      <c r="O609" s="1">
        <f t="shared" ca="1" si="77"/>
        <v>-5.3770829481272486E-3</v>
      </c>
      <c r="Q609" s="88">
        <f t="shared" si="78"/>
        <v>39823.3577</v>
      </c>
    </row>
    <row r="610" spans="1:23">
      <c r="A610" s="40" t="s">
        <v>229</v>
      </c>
      <c r="B610" s="48" t="s">
        <v>170</v>
      </c>
      <c r="C610" s="40">
        <v>54841.9159</v>
      </c>
      <c r="D610" s="40">
        <v>1E-4</v>
      </c>
      <c r="E610" s="1">
        <f t="shared" si="75"/>
        <v>17925.956696820504</v>
      </c>
      <c r="F610" s="1">
        <f t="shared" si="76"/>
        <v>17926</v>
      </c>
      <c r="G610" s="1">
        <f t="shared" si="74"/>
        <v>-5.054324799857568E-3</v>
      </c>
      <c r="H610" s="34"/>
      <c r="K610" s="1">
        <f t="shared" si="79"/>
        <v>-5.054324799857568E-3</v>
      </c>
      <c r="O610" s="1">
        <f t="shared" ca="1" si="77"/>
        <v>-5.3770694196635972E-3</v>
      </c>
      <c r="Q610" s="88">
        <f t="shared" si="78"/>
        <v>39823.4159</v>
      </c>
    </row>
    <row r="611" spans="1:23">
      <c r="A611" s="40" t="s">
        <v>229</v>
      </c>
      <c r="B611" s="48" t="s">
        <v>168</v>
      </c>
      <c r="C611" s="40">
        <v>54841.974300000002</v>
      </c>
      <c r="D611" s="40">
        <v>1E-4</v>
      </c>
      <c r="E611" s="1">
        <f t="shared" si="75"/>
        <v>17926.457041729511</v>
      </c>
      <c r="F611" s="1">
        <f t="shared" si="76"/>
        <v>17926.5</v>
      </c>
      <c r="G611" s="1">
        <f t="shared" si="74"/>
        <v>-5.0140671955887228E-3</v>
      </c>
      <c r="H611" s="34"/>
      <c r="K611" s="1">
        <f t="shared" si="79"/>
        <v>-5.0140671955887228E-3</v>
      </c>
      <c r="O611" s="1">
        <f t="shared" ca="1" si="77"/>
        <v>-5.3770558911999458E-3</v>
      </c>
      <c r="Q611" s="88">
        <f t="shared" si="78"/>
        <v>39823.474300000002</v>
      </c>
    </row>
    <row r="612" spans="1:23">
      <c r="A612" s="29" t="s">
        <v>228</v>
      </c>
      <c r="B612" s="30" t="s">
        <v>168</v>
      </c>
      <c r="C612" s="31">
        <v>54856.214</v>
      </c>
      <c r="D612" s="32"/>
      <c r="E612" s="33">
        <f t="shared" si="75"/>
        <v>18048.456380780724</v>
      </c>
      <c r="F612" s="1">
        <f t="shared" si="76"/>
        <v>18048.5</v>
      </c>
      <c r="G612" s="1">
        <f t="shared" si="74"/>
        <v>-5.0912127990159206E-3</v>
      </c>
      <c r="H612" s="34"/>
      <c r="K612" s="1">
        <f t="shared" si="79"/>
        <v>-5.0912127990159206E-3</v>
      </c>
      <c r="O612" s="1">
        <f t="shared" ca="1" si="77"/>
        <v>-5.3737549460690015E-3</v>
      </c>
      <c r="Q612" s="88">
        <f t="shared" si="78"/>
        <v>39837.714</v>
      </c>
      <c r="W612" s="2"/>
    </row>
    <row r="613" spans="1:23">
      <c r="A613" s="29" t="s">
        <v>228</v>
      </c>
      <c r="B613" s="30" t="s">
        <v>170</v>
      </c>
      <c r="C613" s="31">
        <v>54856.2719</v>
      </c>
      <c r="D613" s="32"/>
      <c r="E613" s="33">
        <f t="shared" si="75"/>
        <v>18048.952441914811</v>
      </c>
      <c r="F613" s="1">
        <f t="shared" si="76"/>
        <v>18049</v>
      </c>
      <c r="G613" s="1">
        <f t="shared" si="74"/>
        <v>-5.5509552039438859E-3</v>
      </c>
      <c r="H613" s="34"/>
      <c r="K613" s="1">
        <f t="shared" si="79"/>
        <v>-5.5509552039438859E-3</v>
      </c>
      <c r="O613" s="1">
        <f t="shared" ca="1" si="77"/>
        <v>-5.3737414176053501E-3</v>
      </c>
      <c r="Q613" s="88">
        <f t="shared" si="78"/>
        <v>39837.7719</v>
      </c>
      <c r="W613" s="2"/>
    </row>
    <row r="614" spans="1:23">
      <c r="A614" s="29" t="s">
        <v>228</v>
      </c>
      <c r="B614" s="30" t="s">
        <v>168</v>
      </c>
      <c r="C614" s="31">
        <v>54906.052900000002</v>
      </c>
      <c r="D614" s="32"/>
      <c r="E614" s="33">
        <f t="shared" si="75"/>
        <v>18475.45363908256</v>
      </c>
      <c r="F614" s="1">
        <f t="shared" si="76"/>
        <v>18475.5</v>
      </c>
      <c r="G614" s="1">
        <f t="shared" si="74"/>
        <v>-5.4112223951960914E-3</v>
      </c>
      <c r="H614" s="34"/>
      <c r="K614" s="1">
        <f t="shared" si="79"/>
        <v>-5.4112223951960914E-3</v>
      </c>
      <c r="O614" s="1">
        <f t="shared" ca="1" si="77"/>
        <v>-5.3622016381106958E-3</v>
      </c>
      <c r="Q614" s="88">
        <f t="shared" si="78"/>
        <v>39887.552900000002</v>
      </c>
      <c r="W614" s="2"/>
    </row>
    <row r="615" spans="1:23">
      <c r="A615" s="29" t="s">
        <v>228</v>
      </c>
      <c r="B615" s="30" t="s">
        <v>170</v>
      </c>
      <c r="C615" s="31">
        <v>54906.111499999999</v>
      </c>
      <c r="D615" s="32"/>
      <c r="E615" s="33">
        <f t="shared" si="75"/>
        <v>18475.955697501486</v>
      </c>
      <c r="F615" s="1">
        <f t="shared" si="76"/>
        <v>18476</v>
      </c>
      <c r="G615" s="1">
        <f t="shared" si="74"/>
        <v>-5.1709648032556288E-3</v>
      </c>
      <c r="H615" s="34"/>
      <c r="K615" s="1">
        <f t="shared" si="79"/>
        <v>-5.1709648032556288E-3</v>
      </c>
      <c r="O615" s="1">
        <f t="shared" ca="1" si="77"/>
        <v>-5.3621881096470444E-3</v>
      </c>
      <c r="Q615" s="88">
        <f t="shared" si="78"/>
        <v>39887.611499999999</v>
      </c>
    </row>
    <row r="616" spans="1:23">
      <c r="A616" s="95" t="s">
        <v>99</v>
      </c>
      <c r="C616" s="100">
        <v>54912.531039629634</v>
      </c>
      <c r="D616" s="100">
        <v>1.0000000000000001E-5</v>
      </c>
      <c r="E616" s="33">
        <f t="shared" si="75"/>
        <v>18530.955423045463</v>
      </c>
      <c r="F616" s="1">
        <f t="shared" si="76"/>
        <v>18531</v>
      </c>
      <c r="G616" s="1">
        <f t="shared" si="74"/>
        <v>-5.2029991711606272E-3</v>
      </c>
      <c r="H616" s="34"/>
      <c r="M616" s="1">
        <f>+G616</f>
        <v>-5.2029991711606272E-3</v>
      </c>
      <c r="O616" s="1">
        <f t="shared" ca="1" si="77"/>
        <v>-5.3606999786453896E-3</v>
      </c>
      <c r="Q616" s="88">
        <f t="shared" si="78"/>
        <v>39894.031039629634</v>
      </c>
    </row>
    <row r="617" spans="1:23">
      <c r="A617" s="95" t="s">
        <v>99</v>
      </c>
      <c r="C617" s="100">
        <v>54922.452209629628</v>
      </c>
      <c r="D617" s="100">
        <v>1.0000000000000001E-5</v>
      </c>
      <c r="E617" s="33">
        <f t="shared" si="75"/>
        <v>18615.955541209059</v>
      </c>
      <c r="F617" s="1">
        <f t="shared" si="76"/>
        <v>18616</v>
      </c>
      <c r="G617" s="1">
        <f t="shared" si="74"/>
        <v>-5.1892071714974009E-3</v>
      </c>
      <c r="H617" s="34"/>
      <c r="M617" s="1">
        <f>+G617</f>
        <v>-5.1892071714974009E-3</v>
      </c>
      <c r="O617" s="1">
        <f t="shared" ca="1" si="77"/>
        <v>-5.3584001398246494E-3</v>
      </c>
      <c r="Q617" s="88">
        <f t="shared" si="78"/>
        <v>39903.952209629628</v>
      </c>
    </row>
    <row r="618" spans="1:23">
      <c r="A618" s="38" t="s">
        <v>230</v>
      </c>
      <c r="B618" s="37" t="s">
        <v>168</v>
      </c>
      <c r="C618" s="38">
        <v>54925.428099999997</v>
      </c>
      <c r="D618" s="38">
        <v>2.9999999999999997E-4</v>
      </c>
      <c r="E618" s="1">
        <f t="shared" si="75"/>
        <v>18641.451630190852</v>
      </c>
      <c r="F618" s="1">
        <f t="shared" si="76"/>
        <v>18641.5</v>
      </c>
      <c r="G618" s="1">
        <f t="shared" si="74"/>
        <v>-5.6456992024322972E-3</v>
      </c>
      <c r="H618" s="34"/>
      <c r="J618" s="1">
        <f>+G618</f>
        <v>-5.6456992024322972E-3</v>
      </c>
      <c r="O618" s="1">
        <f t="shared" ca="1" si="77"/>
        <v>-5.3577101881784276E-3</v>
      </c>
      <c r="Q618" s="88">
        <f t="shared" si="78"/>
        <v>39906.928099999997</v>
      </c>
    </row>
    <row r="619" spans="1:23">
      <c r="A619" s="38" t="s">
        <v>230</v>
      </c>
      <c r="B619" s="37" t="s">
        <v>170</v>
      </c>
      <c r="C619" s="38">
        <v>54925.487000000001</v>
      </c>
      <c r="D619" s="38">
        <v>5.0000000000000001E-4</v>
      </c>
      <c r="E619" s="1">
        <f t="shared" si="75"/>
        <v>18641.956258874783</v>
      </c>
      <c r="F619" s="1">
        <f t="shared" si="76"/>
        <v>18642</v>
      </c>
      <c r="G619" s="1">
        <f t="shared" si="74"/>
        <v>-5.1054416035185568E-3</v>
      </c>
      <c r="H619" s="34"/>
      <c r="J619" s="1">
        <f>+G619</f>
        <v>-5.1054416035185568E-3</v>
      </c>
      <c r="O619" s="1">
        <f t="shared" ca="1" si="77"/>
        <v>-5.3576966597147762E-3</v>
      </c>
      <c r="Q619" s="88">
        <f t="shared" si="78"/>
        <v>39906.987000000001</v>
      </c>
    </row>
    <row r="620" spans="1:23">
      <c r="A620" s="94" t="s">
        <v>98</v>
      </c>
      <c r="C620" s="98">
        <v>54943.57841037037</v>
      </c>
      <c r="D620" s="99">
        <v>5.0000000000000002E-5</v>
      </c>
      <c r="E620" s="33">
        <f t="shared" si="75"/>
        <v>18796.955318383731</v>
      </c>
      <c r="F620" s="1">
        <f t="shared" si="76"/>
        <v>18797</v>
      </c>
      <c r="G620" s="1">
        <f t="shared" ref="G620:G651" si="80">+C620-(C$7+F620*C$8)</f>
        <v>-5.2152152275084518E-3</v>
      </c>
      <c r="H620" s="34"/>
      <c r="L620" s="1">
        <f>+G620</f>
        <v>-5.2152152275084518E-3</v>
      </c>
      <c r="O620" s="1">
        <f t="shared" ca="1" si="77"/>
        <v>-5.3535028359828389E-3</v>
      </c>
      <c r="Q620" s="88">
        <f t="shared" si="78"/>
        <v>39925.07841037037</v>
      </c>
      <c r="W620" s="2"/>
    </row>
    <row r="621" spans="1:23">
      <c r="A621" s="94" t="s">
        <v>98</v>
      </c>
      <c r="C621" s="98">
        <v>54946.60951037037</v>
      </c>
      <c r="D621" s="99">
        <v>5.0000000000000002E-5</v>
      </c>
      <c r="E621" s="33">
        <f t="shared" si="75"/>
        <v>18822.924418617458</v>
      </c>
      <c r="F621" s="1">
        <f t="shared" si="76"/>
        <v>18823</v>
      </c>
      <c r="G621" s="1">
        <f t="shared" si="80"/>
        <v>-8.8218200326082297E-3</v>
      </c>
      <c r="H621" s="34"/>
      <c r="L621" s="1">
        <f>+G621</f>
        <v>-8.8218200326082297E-3</v>
      </c>
      <c r="O621" s="1">
        <f t="shared" ca="1" si="77"/>
        <v>-5.3527993558729649E-3</v>
      </c>
      <c r="Q621" s="88">
        <f t="shared" si="78"/>
        <v>39928.10951037037</v>
      </c>
      <c r="W621" s="2"/>
    </row>
    <row r="622" spans="1:23">
      <c r="A622" s="38" t="s">
        <v>230</v>
      </c>
      <c r="B622" s="37" t="s">
        <v>170</v>
      </c>
      <c r="C622" s="38">
        <v>54947.429799999998</v>
      </c>
      <c r="D622" s="38">
        <v>2.0000000000000001E-4</v>
      </c>
      <c r="E622" s="1">
        <f t="shared" si="75"/>
        <v>18829.952290879173</v>
      </c>
      <c r="F622" s="1">
        <f t="shared" si="76"/>
        <v>18830</v>
      </c>
      <c r="G622" s="1">
        <f t="shared" si="80"/>
        <v>-5.5685840052319691E-3</v>
      </c>
      <c r="H622" s="34"/>
      <c r="J622" s="1">
        <f>+G622</f>
        <v>-5.5685840052319691E-3</v>
      </c>
      <c r="O622" s="1">
        <f t="shared" ca="1" si="77"/>
        <v>-5.3526099573818452E-3</v>
      </c>
      <c r="Q622" s="88">
        <f t="shared" si="78"/>
        <v>39928.929799999998</v>
      </c>
      <c r="W622" s="2"/>
    </row>
    <row r="623" spans="1:23">
      <c r="A623" s="45" t="s">
        <v>227</v>
      </c>
      <c r="B623" s="42" t="s">
        <v>170</v>
      </c>
      <c r="C623" s="36">
        <v>54950.34762</v>
      </c>
      <c r="D623" s="36">
        <v>2.9999999999999997E-4</v>
      </c>
      <c r="E623" s="1">
        <f t="shared" si="75"/>
        <v>18854.950859070272</v>
      </c>
      <c r="F623" s="1">
        <f t="shared" si="76"/>
        <v>18855</v>
      </c>
      <c r="G623" s="1">
        <f t="shared" si="80"/>
        <v>-5.7357039986527525E-3</v>
      </c>
      <c r="H623" s="34"/>
      <c r="K623" s="1">
        <f t="shared" ref="K623:K629" si="81">+G623</f>
        <v>-5.7357039986527525E-3</v>
      </c>
      <c r="O623" s="1">
        <f t="shared" ca="1" si="77"/>
        <v>-5.3519335341992748E-3</v>
      </c>
      <c r="Q623" s="88">
        <f t="shared" si="78"/>
        <v>39931.84762</v>
      </c>
      <c r="W623" s="2"/>
    </row>
    <row r="624" spans="1:23">
      <c r="A624" s="45" t="s">
        <v>227</v>
      </c>
      <c r="B624" s="42" t="s">
        <v>170</v>
      </c>
      <c r="C624" s="36">
        <v>54950.347820000003</v>
      </c>
      <c r="D624" s="36">
        <v>2.9999999999999997E-4</v>
      </c>
      <c r="E624" s="1">
        <f t="shared" si="75"/>
        <v>18854.952572580252</v>
      </c>
      <c r="F624" s="1">
        <f t="shared" si="76"/>
        <v>18855</v>
      </c>
      <c r="G624" s="1">
        <f t="shared" si="80"/>
        <v>-5.5357039964292198E-3</v>
      </c>
      <c r="H624" s="34"/>
      <c r="K624" s="1">
        <f t="shared" si="81"/>
        <v>-5.5357039964292198E-3</v>
      </c>
      <c r="O624" s="1">
        <f t="shared" ca="1" si="77"/>
        <v>-5.3519335341992748E-3</v>
      </c>
      <c r="Q624" s="88">
        <f t="shared" si="78"/>
        <v>39931.847820000003</v>
      </c>
      <c r="W624" s="2"/>
    </row>
    <row r="625" spans="1:23">
      <c r="A625" s="45" t="s">
        <v>227</v>
      </c>
      <c r="B625" s="42" t="s">
        <v>170</v>
      </c>
      <c r="C625" s="36">
        <v>54953.38248</v>
      </c>
      <c r="D625" s="36">
        <v>2.0000000000000001E-4</v>
      </c>
      <c r="E625" s="1">
        <f t="shared" si="75"/>
        <v>18880.952173291287</v>
      </c>
      <c r="F625" s="1">
        <f t="shared" si="76"/>
        <v>18881</v>
      </c>
      <c r="G625" s="1">
        <f t="shared" si="80"/>
        <v>-5.5823088041506708E-3</v>
      </c>
      <c r="H625" s="34"/>
      <c r="K625" s="1">
        <f t="shared" si="81"/>
        <v>-5.5823088041506708E-3</v>
      </c>
      <c r="O625" s="1">
        <f t="shared" ca="1" si="77"/>
        <v>-5.3512300540894016E-3</v>
      </c>
      <c r="Q625" s="88">
        <f t="shared" si="78"/>
        <v>39934.88248</v>
      </c>
      <c r="W625" s="2"/>
    </row>
    <row r="626" spans="1:23">
      <c r="A626" t="s">
        <v>227</v>
      </c>
      <c r="B626" s="2" t="s">
        <v>170</v>
      </c>
      <c r="C626" s="32">
        <v>54953.382579999998</v>
      </c>
      <c r="D626" s="32">
        <v>4.0000000000000002E-4</v>
      </c>
      <c r="E626" s="1">
        <f t="shared" si="75"/>
        <v>18880.953030046247</v>
      </c>
      <c r="F626" s="1">
        <f t="shared" si="76"/>
        <v>18881</v>
      </c>
      <c r="G626" s="1">
        <f t="shared" si="80"/>
        <v>-5.4823088066768833E-3</v>
      </c>
      <c r="H626" s="34"/>
      <c r="K626" s="1">
        <f t="shared" si="81"/>
        <v>-5.4823088066768833E-3</v>
      </c>
      <c r="O626" s="1">
        <f t="shared" ca="1" si="77"/>
        <v>-5.3512300540894016E-3</v>
      </c>
      <c r="Q626" s="88">
        <f t="shared" si="78"/>
        <v>39934.882579999998</v>
      </c>
      <c r="W626" s="2"/>
    </row>
    <row r="627" spans="1:23">
      <c r="A627" s="29" t="s">
        <v>228</v>
      </c>
      <c r="B627" s="30" t="s">
        <v>170</v>
      </c>
      <c r="C627" s="31">
        <v>54965.988100000002</v>
      </c>
      <c r="D627" s="32"/>
      <c r="E627" s="33">
        <f t="shared" si="75"/>
        <v>18988.951450546509</v>
      </c>
      <c r="F627" s="1">
        <f t="shared" si="76"/>
        <v>18989</v>
      </c>
      <c r="G627" s="1">
        <f t="shared" si="80"/>
        <v>-5.6666671953280456E-3</v>
      </c>
      <c r="H627" s="34"/>
      <c r="K627" s="1">
        <f t="shared" si="81"/>
        <v>-5.6666671953280456E-3</v>
      </c>
      <c r="O627" s="1">
        <f t="shared" ca="1" si="77"/>
        <v>-5.3483079059406967E-3</v>
      </c>
      <c r="Q627" s="88">
        <f t="shared" si="78"/>
        <v>39947.488100000002</v>
      </c>
      <c r="W627" s="2"/>
    </row>
    <row r="628" spans="1:23">
      <c r="A628" s="29" t="s">
        <v>228</v>
      </c>
      <c r="B628" s="30" t="s">
        <v>168</v>
      </c>
      <c r="C628" s="31">
        <v>54966.046600000001</v>
      </c>
      <c r="D628" s="32"/>
      <c r="E628" s="33">
        <f t="shared" si="75"/>
        <v>18989.452652210475</v>
      </c>
      <c r="F628" s="1">
        <f t="shared" si="76"/>
        <v>18989.5</v>
      </c>
      <c r="G628" s="1">
        <f t="shared" si="80"/>
        <v>-5.5264096008613706E-3</v>
      </c>
      <c r="H628" s="34"/>
      <c r="K628" s="1">
        <f t="shared" si="81"/>
        <v>-5.5264096008613706E-3</v>
      </c>
      <c r="O628" s="1">
        <f t="shared" ca="1" si="77"/>
        <v>-5.3482943774770452E-3</v>
      </c>
      <c r="Q628" s="88">
        <f t="shared" si="78"/>
        <v>39947.546600000001</v>
      </c>
      <c r="W628" s="2"/>
    </row>
    <row r="629" spans="1:23">
      <c r="A629" s="29" t="s">
        <v>228</v>
      </c>
      <c r="B629" s="30" t="s">
        <v>170</v>
      </c>
      <c r="C629" s="31">
        <v>54966.104899999998</v>
      </c>
      <c r="D629" s="32"/>
      <c r="E629" s="33">
        <f t="shared" si="75"/>
        <v>18989.952140364465</v>
      </c>
      <c r="F629" s="1">
        <f t="shared" si="76"/>
        <v>18990</v>
      </c>
      <c r="G629" s="1">
        <f t="shared" si="80"/>
        <v>-5.5861520013422705E-3</v>
      </c>
      <c r="H629" s="34"/>
      <c r="K629" s="1">
        <f t="shared" si="81"/>
        <v>-5.5861520013422705E-3</v>
      </c>
      <c r="O629" s="1">
        <f t="shared" ca="1" si="77"/>
        <v>-5.3482808490133938E-3</v>
      </c>
      <c r="Q629" s="88">
        <f t="shared" si="78"/>
        <v>39947.604899999998</v>
      </c>
      <c r="W629" s="2"/>
    </row>
    <row r="630" spans="1:23">
      <c r="A630" s="95" t="s">
        <v>99</v>
      </c>
      <c r="C630" s="100">
        <v>55256.503479629631</v>
      </c>
      <c r="D630" s="100">
        <v>1.0000000000000001E-5</v>
      </c>
      <c r="E630" s="33">
        <f t="shared" si="75"/>
        <v>21477.95643653861</v>
      </c>
      <c r="F630" s="1">
        <f t="shared" si="76"/>
        <v>21478</v>
      </c>
      <c r="G630" s="1">
        <f t="shared" si="80"/>
        <v>-5.0847047677962109E-3</v>
      </c>
      <c r="H630" s="34"/>
      <c r="M630" s="1">
        <f>+G630</f>
        <v>-5.0847047677962109E-3</v>
      </c>
      <c r="O630" s="1">
        <f t="shared" ca="1" si="77"/>
        <v>-5.2809632138839718E-3</v>
      </c>
      <c r="Q630" s="88">
        <f t="shared" si="78"/>
        <v>40238.003479629631</v>
      </c>
      <c r="W630" s="2"/>
    </row>
    <row r="631" spans="1:23">
      <c r="A631" s="95" t="s">
        <v>99</v>
      </c>
      <c r="C631" s="100">
        <v>55256.620199629629</v>
      </c>
      <c r="D631" s="100">
        <v>2.0000000000000002E-5</v>
      </c>
      <c r="E631" s="33">
        <f t="shared" si="75"/>
        <v>21478.956440952596</v>
      </c>
      <c r="F631" s="1">
        <f t="shared" si="76"/>
        <v>21479</v>
      </c>
      <c r="G631" s="1">
        <f t="shared" si="80"/>
        <v>-5.0841895717894658E-3</v>
      </c>
      <c r="H631" s="34"/>
      <c r="M631" s="1">
        <f>+G631</f>
        <v>-5.0841895717894658E-3</v>
      </c>
      <c r="O631" s="1">
        <f t="shared" ca="1" si="77"/>
        <v>-5.280936156956669E-3</v>
      </c>
      <c r="Q631" s="88">
        <f t="shared" si="78"/>
        <v>40238.120199629629</v>
      </c>
      <c r="W631" s="2"/>
    </row>
    <row r="632" spans="1:23">
      <c r="A632" s="29" t="s">
        <v>231</v>
      </c>
      <c r="B632" s="30" t="s">
        <v>170</v>
      </c>
      <c r="C632" s="31">
        <v>55318.009100000003</v>
      </c>
      <c r="D632" s="32"/>
      <c r="E632" s="33">
        <f t="shared" si="75"/>
        <v>22004.908902750758</v>
      </c>
      <c r="F632" s="1">
        <f t="shared" si="76"/>
        <v>22005</v>
      </c>
      <c r="H632" s="34"/>
      <c r="O632" s="1">
        <f t="shared" ca="1" si="77"/>
        <v>-5.2667042131953837E-3</v>
      </c>
      <c r="Q632" s="88">
        <f t="shared" si="78"/>
        <v>40299.509100000003</v>
      </c>
      <c r="U632" s="1">
        <f>+C632-(C$7+F632*C$8)</f>
        <v>-1.0632823999912944E-2</v>
      </c>
      <c r="W632" s="2"/>
    </row>
    <row r="633" spans="1:23">
      <c r="A633" t="s">
        <v>232</v>
      </c>
      <c r="B633" s="2" t="s">
        <v>170</v>
      </c>
      <c r="C633" s="32">
        <v>55352.329720000002</v>
      </c>
      <c r="D633" s="32">
        <v>0</v>
      </c>
      <c r="E633" s="1">
        <f t="shared" si="75"/>
        <v>22298.952524163305</v>
      </c>
      <c r="F633" s="1">
        <f t="shared" si="76"/>
        <v>22299</v>
      </c>
      <c r="G633" s="1">
        <f t="shared" ref="G633:G664" si="82">+C633-(C$7+F633*C$8)</f>
        <v>-5.541355196328368E-3</v>
      </c>
      <c r="H633" s="34"/>
      <c r="K633" s="1">
        <f>+G633</f>
        <v>-5.541355196328368E-3</v>
      </c>
      <c r="O633" s="1">
        <f t="shared" ca="1" si="77"/>
        <v>-5.2587494765683543E-3</v>
      </c>
      <c r="Q633" s="88">
        <f t="shared" si="78"/>
        <v>40333.829720000002</v>
      </c>
      <c r="W633" s="2"/>
    </row>
    <row r="634" spans="1:23">
      <c r="A634" s="50" t="s">
        <v>233</v>
      </c>
      <c r="B634" s="41" t="s">
        <v>170</v>
      </c>
      <c r="C634" s="50">
        <v>55616.932800000002</v>
      </c>
      <c r="D634" s="50">
        <v>1.5E-3</v>
      </c>
      <c r="E634" s="1">
        <f t="shared" si="75"/>
        <v>24565.952592347301</v>
      </c>
      <c r="F634" s="1">
        <f t="shared" si="76"/>
        <v>24566</v>
      </c>
      <c r="G634" s="1">
        <f t="shared" si="82"/>
        <v>-5.5333967975457199E-3</v>
      </c>
      <c r="H634" s="34"/>
      <c r="K634" s="1">
        <f>+G634</f>
        <v>-5.5333967975457199E-3</v>
      </c>
      <c r="O634" s="1">
        <f t="shared" ca="1" si="77"/>
        <v>-5.1974114223728553E-3</v>
      </c>
      <c r="Q634" s="88">
        <f t="shared" si="78"/>
        <v>40598.432800000002</v>
      </c>
      <c r="W634" s="2"/>
    </row>
    <row r="635" spans="1:23">
      <c r="A635" s="94" t="s">
        <v>98</v>
      </c>
      <c r="C635" s="98">
        <v>55642.611650370367</v>
      </c>
      <c r="D635" s="99">
        <v>4.0000000000000003E-5</v>
      </c>
      <c r="E635" s="33">
        <f t="shared" si="75"/>
        <v>24785.957421998199</v>
      </c>
      <c r="F635" s="1">
        <f t="shared" si="76"/>
        <v>24786</v>
      </c>
      <c r="G635" s="1">
        <f t="shared" si="82"/>
        <v>-4.9696824353304692E-3</v>
      </c>
      <c r="H635" s="34"/>
      <c r="L635" s="1">
        <f>+G635</f>
        <v>-4.9696824353304692E-3</v>
      </c>
      <c r="O635" s="1">
        <f t="shared" ca="1" si="77"/>
        <v>-5.1914588983662351E-3</v>
      </c>
      <c r="Q635" s="88">
        <f t="shared" si="78"/>
        <v>40624.111650370367</v>
      </c>
      <c r="W635" s="2"/>
    </row>
    <row r="636" spans="1:23">
      <c r="A636" s="29" t="s">
        <v>234</v>
      </c>
      <c r="B636" s="30" t="s">
        <v>170</v>
      </c>
      <c r="C636" s="31">
        <v>55657.0844</v>
      </c>
      <c r="D636" s="32"/>
      <c r="E636" s="33">
        <f t="shared" si="75"/>
        <v>24909.953425359865</v>
      </c>
      <c r="F636" s="1">
        <f t="shared" si="76"/>
        <v>24910</v>
      </c>
      <c r="G636" s="1">
        <f t="shared" si="82"/>
        <v>-5.436168001324404E-3</v>
      </c>
      <c r="H636" s="34"/>
      <c r="K636" s="1">
        <f t="shared" ref="K636:K649" si="83">+G636</f>
        <v>-5.436168001324404E-3</v>
      </c>
      <c r="O636" s="1">
        <f t="shared" ca="1" si="77"/>
        <v>-5.1881038393806851E-3</v>
      </c>
      <c r="Q636" s="88">
        <f t="shared" si="78"/>
        <v>40638.5844</v>
      </c>
      <c r="W636" s="2"/>
    </row>
    <row r="637" spans="1:23">
      <c r="A637" s="29" t="s">
        <v>234</v>
      </c>
      <c r="B637" s="30" t="s">
        <v>168</v>
      </c>
      <c r="C637" s="31">
        <v>55657.143300000003</v>
      </c>
      <c r="D637" s="32"/>
      <c r="E637" s="33">
        <f t="shared" si="75"/>
        <v>24910.458054043796</v>
      </c>
      <c r="F637" s="1">
        <f t="shared" si="76"/>
        <v>24910.5</v>
      </c>
      <c r="G637" s="1">
        <f t="shared" si="82"/>
        <v>-4.8959103951347061E-3</v>
      </c>
      <c r="H637" s="34"/>
      <c r="K637" s="1">
        <f t="shared" si="83"/>
        <v>-4.8959103951347061E-3</v>
      </c>
      <c r="O637" s="1">
        <f t="shared" ca="1" si="77"/>
        <v>-5.1880903109170337E-3</v>
      </c>
      <c r="Q637" s="88">
        <f t="shared" si="78"/>
        <v>40638.643300000003</v>
      </c>
    </row>
    <row r="638" spans="1:23">
      <c r="A638" t="s">
        <v>235</v>
      </c>
      <c r="B638" s="2" t="s">
        <v>168</v>
      </c>
      <c r="C638" s="32">
        <v>55661.461649999997</v>
      </c>
      <c r="D638" s="32">
        <v>2.0000000000000001E-4</v>
      </c>
      <c r="E638" s="1">
        <f t="shared" si="75"/>
        <v>24947.45573277236</v>
      </c>
      <c r="F638" s="1">
        <f t="shared" si="76"/>
        <v>24947.5</v>
      </c>
      <c r="G638" s="1">
        <f t="shared" si="82"/>
        <v>-5.1668480009539053E-3</v>
      </c>
      <c r="H638" s="34"/>
      <c r="K638" s="1">
        <f t="shared" si="83"/>
        <v>-5.1668480009539053E-3</v>
      </c>
      <c r="O638" s="1">
        <f t="shared" ca="1" si="77"/>
        <v>-5.1870892046068286E-3</v>
      </c>
      <c r="Q638" s="88">
        <f t="shared" si="78"/>
        <v>40642.961649999997</v>
      </c>
    </row>
    <row r="639" spans="1:23">
      <c r="A639" t="s">
        <v>235</v>
      </c>
      <c r="B639" s="2" t="s">
        <v>170</v>
      </c>
      <c r="C639" s="32">
        <v>55661.519650000002</v>
      </c>
      <c r="D639" s="32">
        <v>0</v>
      </c>
      <c r="E639" s="1">
        <f t="shared" si="75"/>
        <v>24947.952650661467</v>
      </c>
      <c r="F639" s="1">
        <f t="shared" si="76"/>
        <v>24948</v>
      </c>
      <c r="G639" s="1">
        <f t="shared" si="82"/>
        <v>-5.5265904011321254E-3</v>
      </c>
      <c r="H639" s="34"/>
      <c r="K639" s="1">
        <f t="shared" si="83"/>
        <v>-5.5265904011321254E-3</v>
      </c>
      <c r="O639" s="1">
        <f t="shared" ca="1" si="77"/>
        <v>-5.1870756761431772E-3</v>
      </c>
      <c r="Q639" s="88">
        <f t="shared" si="78"/>
        <v>40643.019650000002</v>
      </c>
    </row>
    <row r="640" spans="1:23">
      <c r="A640" t="s">
        <v>235</v>
      </c>
      <c r="B640" s="2" t="s">
        <v>170</v>
      </c>
      <c r="C640" s="32">
        <v>55676.343209999999</v>
      </c>
      <c r="D640" s="32">
        <v>1E-4</v>
      </c>
      <c r="E640" s="1">
        <f t="shared" si="75"/>
        <v>25074.954239345632</v>
      </c>
      <c r="F640" s="1">
        <f t="shared" si="76"/>
        <v>25075</v>
      </c>
      <c r="G640" s="1">
        <f t="shared" si="82"/>
        <v>-5.3411600019899197E-3</v>
      </c>
      <c r="H640" s="34"/>
      <c r="K640" s="1">
        <f t="shared" si="83"/>
        <v>-5.3411600019899197E-3</v>
      </c>
      <c r="O640" s="1">
        <f t="shared" ca="1" si="77"/>
        <v>-5.1836394463757188E-3</v>
      </c>
      <c r="Q640" s="88">
        <f t="shared" si="78"/>
        <v>40657.843209999999</v>
      </c>
    </row>
    <row r="641" spans="1:23">
      <c r="A641" t="s">
        <v>235</v>
      </c>
      <c r="B641" s="2" t="s">
        <v>168</v>
      </c>
      <c r="C641" s="32">
        <v>55676.401700000002</v>
      </c>
      <c r="D641" s="32">
        <v>1E-4</v>
      </c>
      <c r="E641" s="1">
        <f t="shared" si="75"/>
        <v>25075.455355334136</v>
      </c>
      <c r="F641" s="1">
        <f t="shared" si="76"/>
        <v>25075.5</v>
      </c>
      <c r="G641" s="1">
        <f t="shared" si="82"/>
        <v>-5.2109023963566869E-3</v>
      </c>
      <c r="H641" s="34"/>
      <c r="K641" s="1">
        <f t="shared" si="83"/>
        <v>-5.2109023963566869E-3</v>
      </c>
      <c r="O641" s="1">
        <f t="shared" ca="1" si="77"/>
        <v>-5.1836259179120674E-3</v>
      </c>
      <c r="Q641" s="88">
        <f t="shared" si="78"/>
        <v>40657.901700000002</v>
      </c>
    </row>
    <row r="642" spans="1:23">
      <c r="A642" t="s">
        <v>235</v>
      </c>
      <c r="B642" s="2" t="s">
        <v>170</v>
      </c>
      <c r="C642" s="32">
        <v>56005.492469999997</v>
      </c>
      <c r="D642" s="32">
        <v>1E-4</v>
      </c>
      <c r="E642" s="1">
        <f t="shared" si="75"/>
        <v>27894.956919823522</v>
      </c>
      <c r="F642" s="1">
        <f t="shared" si="76"/>
        <v>27895</v>
      </c>
      <c r="G642" s="1">
        <f t="shared" si="82"/>
        <v>-5.028296000091359E-3</v>
      </c>
      <c r="H642" s="34"/>
      <c r="K642" s="1">
        <f t="shared" si="83"/>
        <v>-5.028296000091359E-3</v>
      </c>
      <c r="O642" s="1">
        <f t="shared" ca="1" si="77"/>
        <v>-5.1073389113817595E-3</v>
      </c>
      <c r="Q642" s="88">
        <f t="shared" si="78"/>
        <v>40986.992469999997</v>
      </c>
    </row>
    <row r="643" spans="1:23">
      <c r="A643" t="s">
        <v>235</v>
      </c>
      <c r="B643" s="2" t="s">
        <v>168</v>
      </c>
      <c r="C643" s="32">
        <v>56007.41822</v>
      </c>
      <c r="D643" s="32">
        <v>1E-4</v>
      </c>
      <c r="E643" s="1">
        <f t="shared" si="75"/>
        <v>27911.455878873094</v>
      </c>
      <c r="F643" s="1">
        <f t="shared" si="76"/>
        <v>27911.5</v>
      </c>
      <c r="G643" s="1">
        <f t="shared" si="82"/>
        <v>-5.1497952008503489E-3</v>
      </c>
      <c r="H643" s="34"/>
      <c r="K643" s="1">
        <f t="shared" si="83"/>
        <v>-5.1497952008503489E-3</v>
      </c>
      <c r="O643" s="1">
        <f t="shared" ca="1" si="77"/>
        <v>-5.106892472081263E-3</v>
      </c>
      <c r="Q643" s="88">
        <f t="shared" si="78"/>
        <v>40988.91822</v>
      </c>
    </row>
    <row r="644" spans="1:23">
      <c r="A644" s="45" t="s">
        <v>235</v>
      </c>
      <c r="B644" s="42" t="s">
        <v>170</v>
      </c>
      <c r="C644" s="36">
        <v>56007.476719999999</v>
      </c>
      <c r="D644" s="36">
        <v>1E-4</v>
      </c>
      <c r="E644" s="33">
        <f t="shared" si="75"/>
        <v>27911.95708053706</v>
      </c>
      <c r="F644" s="1">
        <f t="shared" si="76"/>
        <v>27912</v>
      </c>
      <c r="G644" s="1">
        <f t="shared" si="82"/>
        <v>-5.0095375991077162E-3</v>
      </c>
      <c r="H644" s="34"/>
      <c r="K644" s="1">
        <f t="shared" si="83"/>
        <v>-5.0095375991077162E-3</v>
      </c>
      <c r="O644" s="1">
        <f t="shared" ca="1" si="77"/>
        <v>-5.1068789436176116E-3</v>
      </c>
      <c r="Q644" s="88">
        <f t="shared" si="78"/>
        <v>40988.976719999999</v>
      </c>
    </row>
    <row r="645" spans="1:23">
      <c r="A645" s="45" t="s">
        <v>235</v>
      </c>
      <c r="B645" s="42" t="s">
        <v>168</v>
      </c>
      <c r="C645" s="36">
        <v>56007.534720000003</v>
      </c>
      <c r="D645" s="36">
        <v>2.0000000000000001E-4</v>
      </c>
      <c r="E645" s="33">
        <f t="shared" si="75"/>
        <v>27912.453998426168</v>
      </c>
      <c r="F645" s="1">
        <f t="shared" si="76"/>
        <v>27912.5</v>
      </c>
      <c r="G645" s="1">
        <f t="shared" si="82"/>
        <v>-5.3692799992859364E-3</v>
      </c>
      <c r="H645" s="34"/>
      <c r="K645" s="1">
        <f t="shared" si="83"/>
        <v>-5.3692799992859364E-3</v>
      </c>
      <c r="O645" s="1">
        <f t="shared" ca="1" si="77"/>
        <v>-5.1068654151539602E-3</v>
      </c>
      <c r="Q645" s="88">
        <f t="shared" si="78"/>
        <v>40989.034720000003</v>
      </c>
    </row>
    <row r="646" spans="1:23">
      <c r="A646" s="45" t="s">
        <v>235</v>
      </c>
      <c r="B646" s="42" t="s">
        <v>170</v>
      </c>
      <c r="C646" s="36">
        <v>56007.593220000002</v>
      </c>
      <c r="D646" s="36">
        <v>1E-4</v>
      </c>
      <c r="E646" s="33">
        <f t="shared" si="75"/>
        <v>27912.955200090135</v>
      </c>
      <c r="F646" s="1">
        <f t="shared" si="76"/>
        <v>27913</v>
      </c>
      <c r="G646" s="1">
        <f t="shared" si="82"/>
        <v>-5.2290223975433037E-3</v>
      </c>
      <c r="H646" s="34"/>
      <c r="K646" s="1">
        <f t="shared" si="83"/>
        <v>-5.2290223975433037E-3</v>
      </c>
      <c r="O646" s="1">
        <f t="shared" ca="1" si="77"/>
        <v>-5.1068518866903088E-3</v>
      </c>
      <c r="Q646" s="88">
        <f t="shared" si="78"/>
        <v>40989.093220000002</v>
      </c>
    </row>
    <row r="647" spans="1:23">
      <c r="A647" s="29" t="s">
        <v>236</v>
      </c>
      <c r="B647" s="30" t="s">
        <v>170</v>
      </c>
      <c r="C647" s="31">
        <v>56011.094899999996</v>
      </c>
      <c r="D647" s="32"/>
      <c r="E647" s="33">
        <f t="shared" si="75"/>
        <v>27942.956017914119</v>
      </c>
      <c r="F647" s="1">
        <f t="shared" si="76"/>
        <v>27943</v>
      </c>
      <c r="G647" s="1">
        <f t="shared" si="82"/>
        <v>-5.1335664029465988E-3</v>
      </c>
      <c r="H647" s="34"/>
      <c r="K647" s="1">
        <f t="shared" si="83"/>
        <v>-5.1335664029465988E-3</v>
      </c>
      <c r="O647" s="1">
        <f t="shared" ca="1" si="77"/>
        <v>-5.1060401788712243E-3</v>
      </c>
      <c r="Q647" s="88">
        <f t="shared" si="78"/>
        <v>40992.594899999996</v>
      </c>
    </row>
    <row r="648" spans="1:23">
      <c r="A648" s="29" t="s">
        <v>236</v>
      </c>
      <c r="B648" s="30" t="s">
        <v>168</v>
      </c>
      <c r="C648" s="31">
        <v>56012.087299999999</v>
      </c>
      <c r="D648" s="32"/>
      <c r="E648" s="33">
        <f t="shared" si="75"/>
        <v>27951.458454347103</v>
      </c>
      <c r="F648" s="1">
        <f t="shared" si="76"/>
        <v>27951.5</v>
      </c>
      <c r="G648" s="1">
        <f t="shared" si="82"/>
        <v>-4.8491872003069147E-3</v>
      </c>
      <c r="H648" s="34"/>
      <c r="K648" s="1">
        <f t="shared" si="83"/>
        <v>-4.8491872003069147E-3</v>
      </c>
      <c r="O648" s="1">
        <f t="shared" ca="1" si="77"/>
        <v>-5.1058101949891504E-3</v>
      </c>
      <c r="Q648" s="88">
        <f t="shared" si="78"/>
        <v>40993.587299999999</v>
      </c>
    </row>
    <row r="649" spans="1:23">
      <c r="A649" s="29" t="s">
        <v>236</v>
      </c>
      <c r="B649" s="30" t="s">
        <v>170</v>
      </c>
      <c r="C649" s="31">
        <v>56012.145600000003</v>
      </c>
      <c r="D649" s="32"/>
      <c r="E649" s="33">
        <f t="shared" si="75"/>
        <v>27951.957942501151</v>
      </c>
      <c r="F649" s="1">
        <f t="shared" si="76"/>
        <v>27952</v>
      </c>
      <c r="G649" s="1">
        <f t="shared" si="82"/>
        <v>-4.9089296007878147E-3</v>
      </c>
      <c r="H649" s="34"/>
      <c r="K649" s="1">
        <f t="shared" si="83"/>
        <v>-4.9089296007878147E-3</v>
      </c>
      <c r="O649" s="1">
        <f t="shared" ca="1" si="77"/>
        <v>-5.105796666525499E-3</v>
      </c>
      <c r="Q649" s="88">
        <f t="shared" si="78"/>
        <v>40993.645600000003</v>
      </c>
    </row>
    <row r="650" spans="1:23">
      <c r="A650" s="94" t="s">
        <v>98</v>
      </c>
      <c r="C650" s="98">
        <v>56018.682210370367</v>
      </c>
      <c r="D650" s="99">
        <v>5.0000000000000002E-5</v>
      </c>
      <c r="E650" s="33">
        <f t="shared" si="75"/>
        <v>28007.960677447798</v>
      </c>
      <c r="F650" s="1">
        <f t="shared" si="76"/>
        <v>28008</v>
      </c>
      <c r="G650" s="1">
        <f t="shared" si="82"/>
        <v>-4.5897080344730057E-3</v>
      </c>
      <c r="H650" s="34"/>
      <c r="L650" s="1">
        <f>+G650</f>
        <v>-4.5897080344730057E-3</v>
      </c>
      <c r="O650" s="1">
        <f t="shared" ca="1" si="77"/>
        <v>-5.1042814785965404E-3</v>
      </c>
      <c r="Q650" s="88">
        <f t="shared" si="78"/>
        <v>41000.182210370367</v>
      </c>
    </row>
    <row r="651" spans="1:23">
      <c r="A651" s="95" t="s">
        <v>99</v>
      </c>
      <c r="C651" s="100">
        <v>56336.509419629627</v>
      </c>
      <c r="D651" s="100">
        <v>2.0000000000000002E-5</v>
      </c>
      <c r="E651" s="33">
        <f t="shared" si="75"/>
        <v>30730.961124235753</v>
      </c>
      <c r="F651" s="1">
        <f t="shared" si="76"/>
        <v>30731</v>
      </c>
      <c r="G651" s="1">
        <f t="shared" si="82"/>
        <v>-4.537559172604233E-3</v>
      </c>
      <c r="H651" s="34"/>
      <c r="M651" s="1">
        <f>+G651</f>
        <v>-4.537559172604233E-3</v>
      </c>
      <c r="O651" s="1">
        <f t="shared" ca="1" si="77"/>
        <v>-5.0306054655509551E-3</v>
      </c>
      <c r="Q651" s="88">
        <f t="shared" si="78"/>
        <v>41318.009419629627</v>
      </c>
    </row>
    <row r="652" spans="1:23">
      <c r="A652" s="45" t="s">
        <v>235</v>
      </c>
      <c r="B652" s="42" t="s">
        <v>170</v>
      </c>
      <c r="C652" s="36">
        <v>56368.490279999998</v>
      </c>
      <c r="D652" s="36">
        <v>0</v>
      </c>
      <c r="E652" s="33">
        <f t="shared" si="75"/>
        <v>31004.958738474463</v>
      </c>
      <c r="F652" s="1">
        <f t="shared" si="76"/>
        <v>31005</v>
      </c>
      <c r="G652" s="1">
        <f t="shared" si="82"/>
        <v>-4.8160240039578639E-3</v>
      </c>
      <c r="H652" s="34"/>
      <c r="K652" s="1">
        <f>+G652</f>
        <v>-4.8160240039578639E-3</v>
      </c>
      <c r="O652" s="1">
        <f t="shared" ca="1" si="77"/>
        <v>-5.0231918674699819E-3</v>
      </c>
      <c r="Q652" s="88">
        <f t="shared" si="78"/>
        <v>41349.990279999998</v>
      </c>
    </row>
    <row r="653" spans="1:23">
      <c r="A653" s="51" t="s">
        <v>237</v>
      </c>
      <c r="B653" s="52"/>
      <c r="C653" s="51">
        <v>56368.490299999998</v>
      </c>
      <c r="D653" s="51" t="s">
        <v>238</v>
      </c>
      <c r="E653" s="33">
        <f t="shared" si="75"/>
        <v>31004.958909825455</v>
      </c>
      <c r="F653" s="1">
        <f t="shared" si="76"/>
        <v>31005</v>
      </c>
      <c r="G653" s="1">
        <f t="shared" si="82"/>
        <v>-4.7960240044631064E-3</v>
      </c>
      <c r="H653" s="34"/>
      <c r="K653" s="1">
        <f>+G653</f>
        <v>-4.7960240044631064E-3</v>
      </c>
      <c r="O653" s="1">
        <f t="shared" ca="1" si="77"/>
        <v>-5.0231918674699819E-3</v>
      </c>
      <c r="Q653" s="88">
        <f t="shared" si="78"/>
        <v>41349.990299999998</v>
      </c>
    </row>
    <row r="654" spans="1:23">
      <c r="A654" s="45" t="s">
        <v>235</v>
      </c>
      <c r="B654" s="42" t="s">
        <v>168</v>
      </c>
      <c r="C654" s="36">
        <v>56368.548860000003</v>
      </c>
      <c r="D654" s="36">
        <v>1E-4</v>
      </c>
      <c r="E654" s="33">
        <f t="shared" si="75"/>
        <v>31005.460625542459</v>
      </c>
      <c r="F654" s="1">
        <f t="shared" si="76"/>
        <v>31005.5</v>
      </c>
      <c r="G654" s="1">
        <f t="shared" si="82"/>
        <v>-4.5957663969602436E-3</v>
      </c>
      <c r="H654" s="34"/>
      <c r="K654" s="1">
        <f>+G654</f>
        <v>-4.5957663969602436E-3</v>
      </c>
      <c r="O654" s="1">
        <f t="shared" ca="1" si="77"/>
        <v>-5.0231783390063305E-3</v>
      </c>
      <c r="Q654" s="88">
        <f t="shared" si="78"/>
        <v>41350.048860000003</v>
      </c>
    </row>
    <row r="655" spans="1:23">
      <c r="A655" s="45" t="s">
        <v>235</v>
      </c>
      <c r="B655" s="42" t="s">
        <v>170</v>
      </c>
      <c r="C655" s="36">
        <v>56368.607000000004</v>
      </c>
      <c r="D655" s="36">
        <v>0</v>
      </c>
      <c r="E655" s="33">
        <f t="shared" si="75"/>
        <v>31005.95874288851</v>
      </c>
      <c r="F655" s="1">
        <f t="shared" si="76"/>
        <v>31006</v>
      </c>
      <c r="G655" s="1">
        <f t="shared" si="82"/>
        <v>-4.8155088006751612E-3</v>
      </c>
      <c r="H655" s="34"/>
      <c r="K655" s="1">
        <f>+G655</f>
        <v>-4.8155088006751612E-3</v>
      </c>
      <c r="O655" s="1">
        <f t="shared" ca="1" si="77"/>
        <v>-5.0231648105426791E-3</v>
      </c>
      <c r="Q655" s="88">
        <f t="shared" si="78"/>
        <v>41350.107000000004</v>
      </c>
    </row>
    <row r="656" spans="1:23">
      <c r="A656" s="51" t="s">
        <v>237</v>
      </c>
      <c r="B656" s="52"/>
      <c r="C656" s="51">
        <v>56368.607049999999</v>
      </c>
      <c r="D656" s="51" t="s">
        <v>238</v>
      </c>
      <c r="E656" s="33">
        <f t="shared" si="75"/>
        <v>31005.95917126596</v>
      </c>
      <c r="F656" s="1">
        <f t="shared" si="76"/>
        <v>31006</v>
      </c>
      <c r="G656" s="1">
        <f t="shared" si="82"/>
        <v>-4.7655088055762462E-3</v>
      </c>
      <c r="H656" s="34"/>
      <c r="K656" s="1">
        <f>+G656</f>
        <v>-4.7655088055762462E-3</v>
      </c>
      <c r="O656" s="1">
        <f t="shared" ca="1" si="77"/>
        <v>-5.0231648105426791E-3</v>
      </c>
      <c r="Q656" s="88">
        <f t="shared" si="78"/>
        <v>41350.107049999999</v>
      </c>
      <c r="W656" s="2"/>
    </row>
    <row r="657" spans="1:23">
      <c r="A657" s="95" t="s">
        <v>99</v>
      </c>
      <c r="C657" s="100">
        <v>56372.45902962963</v>
      </c>
      <c r="D657" s="100">
        <v>1.0000000000000001E-5</v>
      </c>
      <c r="E657" s="33">
        <f t="shared" si="75"/>
        <v>31038.96119861582</v>
      </c>
      <c r="F657" s="1">
        <f t="shared" si="76"/>
        <v>31039</v>
      </c>
      <c r="G657" s="1">
        <f t="shared" si="82"/>
        <v>-4.5288775727385655E-3</v>
      </c>
      <c r="H657" s="34"/>
      <c r="M657" s="1">
        <f>+G657</f>
        <v>-4.5288775727385655E-3</v>
      </c>
      <c r="O657" s="1">
        <f t="shared" ca="1" si="77"/>
        <v>-5.0222719319416853E-3</v>
      </c>
      <c r="Q657" s="88">
        <f t="shared" si="78"/>
        <v>41353.95902962963</v>
      </c>
      <c r="W657" s="2"/>
    </row>
    <row r="658" spans="1:23">
      <c r="A658" s="29" t="s">
        <v>239</v>
      </c>
      <c r="B658" s="30" t="s">
        <v>168</v>
      </c>
      <c r="C658" s="31">
        <v>56390.956299999998</v>
      </c>
      <c r="D658" s="32"/>
      <c r="E658" s="33">
        <f t="shared" si="75"/>
        <v>31197.437483891266</v>
      </c>
      <c r="F658" s="1">
        <f t="shared" si="76"/>
        <v>31197.5</v>
      </c>
      <c r="G658" s="1">
        <f t="shared" si="82"/>
        <v>-7.2968480017152615E-3</v>
      </c>
      <c r="H658" s="34"/>
      <c r="K658" s="1">
        <f t="shared" ref="K658:K674" si="84">+G658</f>
        <v>-7.2968480017152615E-3</v>
      </c>
      <c r="O658" s="1">
        <f t="shared" ca="1" si="77"/>
        <v>-5.0179834089641882E-3</v>
      </c>
      <c r="Q658" s="88">
        <f t="shared" si="78"/>
        <v>41372.456299999998</v>
      </c>
      <c r="W658" s="2"/>
    </row>
    <row r="659" spans="1:23">
      <c r="A659" s="29" t="s">
        <v>239</v>
      </c>
      <c r="B659" s="30" t="s">
        <v>168</v>
      </c>
      <c r="C659" s="31">
        <v>56390.957799999996</v>
      </c>
      <c r="D659" s="32"/>
      <c r="E659" s="33">
        <f t="shared" si="75"/>
        <v>31197.45033521597</v>
      </c>
      <c r="F659" s="1">
        <f t="shared" si="76"/>
        <v>31197.5</v>
      </c>
      <c r="G659" s="1">
        <f t="shared" si="82"/>
        <v>-5.7968480032286607E-3</v>
      </c>
      <c r="H659" s="34"/>
      <c r="K659" s="1">
        <f t="shared" si="84"/>
        <v>-5.7968480032286607E-3</v>
      </c>
      <c r="O659" s="1">
        <f t="shared" ca="1" si="77"/>
        <v>-5.0179834089641882E-3</v>
      </c>
      <c r="Q659" s="88">
        <f t="shared" si="78"/>
        <v>41372.457799999996</v>
      </c>
      <c r="W659" s="2"/>
    </row>
    <row r="660" spans="1:23">
      <c r="A660" s="29" t="s">
        <v>239</v>
      </c>
      <c r="B660" s="30" t="s">
        <v>170</v>
      </c>
      <c r="C660" s="31">
        <v>56391.017</v>
      </c>
      <c r="D660" s="32"/>
      <c r="E660" s="33">
        <f t="shared" si="75"/>
        <v>31197.957534164841</v>
      </c>
      <c r="F660" s="1">
        <f t="shared" si="76"/>
        <v>31198</v>
      </c>
      <c r="G660" s="1">
        <f t="shared" si="82"/>
        <v>-4.9565903973416425E-3</v>
      </c>
      <c r="H660" s="34"/>
      <c r="K660" s="1">
        <f t="shared" si="84"/>
        <v>-4.9565903973416425E-3</v>
      </c>
      <c r="O660" s="1">
        <f t="shared" ca="1" si="77"/>
        <v>-5.0179698805005368E-3</v>
      </c>
      <c r="Q660" s="88">
        <f t="shared" si="78"/>
        <v>41372.517</v>
      </c>
    </row>
    <row r="661" spans="1:23">
      <c r="A661" s="29" t="s">
        <v>239</v>
      </c>
      <c r="B661" s="30" t="s">
        <v>170</v>
      </c>
      <c r="C661" s="31">
        <v>56391.017</v>
      </c>
      <c r="D661" s="32"/>
      <c r="E661" s="33">
        <f t="shared" ref="E661:E724" si="85">+(C661-C$7)/C$8</f>
        <v>31197.957534164841</v>
      </c>
      <c r="F661" s="1">
        <f t="shared" ref="F661:F724" si="86">ROUND(2*E661,0)/2</f>
        <v>31198</v>
      </c>
      <c r="G661" s="1">
        <f t="shared" si="82"/>
        <v>-4.9565903973416425E-3</v>
      </c>
      <c r="H661" s="34"/>
      <c r="K661" s="1">
        <f t="shared" si="84"/>
        <v>-4.9565903973416425E-3</v>
      </c>
      <c r="O661" s="1">
        <f t="shared" ref="O661:O724" ca="1" si="87">+C$11+C$12*F661</f>
        <v>-5.0179698805005368E-3</v>
      </c>
      <c r="Q661" s="88">
        <f t="shared" ref="Q661:Q724" si="88">+C661-15018.5</f>
        <v>41372.517</v>
      </c>
      <c r="W661" s="2"/>
    </row>
    <row r="662" spans="1:23">
      <c r="A662" s="29" t="s">
        <v>239</v>
      </c>
      <c r="B662" s="30" t="s">
        <v>170</v>
      </c>
      <c r="C662" s="31">
        <v>56391.017099999997</v>
      </c>
      <c r="D662" s="32"/>
      <c r="E662" s="33">
        <f t="shared" si="85"/>
        <v>31197.958390919801</v>
      </c>
      <c r="F662" s="1">
        <f t="shared" si="86"/>
        <v>31198</v>
      </c>
      <c r="G662" s="1">
        <f t="shared" si="82"/>
        <v>-4.856590399867855E-3</v>
      </c>
      <c r="H662" s="34"/>
      <c r="K662" s="1">
        <f t="shared" si="84"/>
        <v>-4.856590399867855E-3</v>
      </c>
      <c r="O662" s="1">
        <f t="shared" ca="1" si="87"/>
        <v>-5.0179698805005368E-3</v>
      </c>
      <c r="Q662" s="88">
        <f t="shared" si="88"/>
        <v>41372.517099999997</v>
      </c>
      <c r="W662" s="2"/>
    </row>
    <row r="663" spans="1:23">
      <c r="A663" s="29" t="s">
        <v>239</v>
      </c>
      <c r="B663" s="30" t="s">
        <v>170</v>
      </c>
      <c r="C663" s="31">
        <v>56391.017200000002</v>
      </c>
      <c r="D663" s="32"/>
      <c r="E663" s="33">
        <f t="shared" si="85"/>
        <v>31197.959247674826</v>
      </c>
      <c r="F663" s="1">
        <f t="shared" si="86"/>
        <v>31198</v>
      </c>
      <c r="G663" s="1">
        <f t="shared" si="82"/>
        <v>-4.7565903951181099E-3</v>
      </c>
      <c r="H663" s="34"/>
      <c r="K663" s="1">
        <f t="shared" si="84"/>
        <v>-4.7565903951181099E-3</v>
      </c>
      <c r="O663" s="1">
        <f t="shared" ca="1" si="87"/>
        <v>-5.0179698805005368E-3</v>
      </c>
      <c r="Q663" s="88">
        <f t="shared" si="88"/>
        <v>41372.517200000002</v>
      </c>
      <c r="W663" s="2"/>
    </row>
    <row r="664" spans="1:23">
      <c r="A664" s="29" t="s">
        <v>239</v>
      </c>
      <c r="B664" s="30" t="s">
        <v>168</v>
      </c>
      <c r="C664" s="31">
        <v>56391.075299999997</v>
      </c>
      <c r="D664" s="32"/>
      <c r="E664" s="33">
        <f t="shared" si="85"/>
        <v>31198.457022318828</v>
      </c>
      <c r="F664" s="1">
        <f t="shared" si="86"/>
        <v>31198.5</v>
      </c>
      <c r="G664" s="1">
        <f t="shared" si="82"/>
        <v>-5.0163328050985001E-3</v>
      </c>
      <c r="H664" s="34"/>
      <c r="K664" s="1">
        <f t="shared" si="84"/>
        <v>-5.0163328050985001E-3</v>
      </c>
      <c r="O664" s="1">
        <f t="shared" ca="1" si="87"/>
        <v>-5.0179563520368854E-3</v>
      </c>
      <c r="Q664" s="88">
        <f t="shared" si="88"/>
        <v>41372.575299999997</v>
      </c>
      <c r="W664" s="2"/>
    </row>
    <row r="665" spans="1:23">
      <c r="A665" s="29" t="s">
        <v>239</v>
      </c>
      <c r="B665" s="30" t="s">
        <v>168</v>
      </c>
      <c r="C665" s="31">
        <v>56391.075400000002</v>
      </c>
      <c r="D665" s="32"/>
      <c r="E665" s="33">
        <f t="shared" si="85"/>
        <v>31198.457879073852</v>
      </c>
      <c r="F665" s="1">
        <f t="shared" si="86"/>
        <v>31198.5</v>
      </c>
      <c r="G665" s="1">
        <f t="shared" ref="G665:G696" si="89">+C665-(C$7+F665*C$8)</f>
        <v>-4.916332800348755E-3</v>
      </c>
      <c r="H665" s="34"/>
      <c r="K665" s="1">
        <f t="shared" si="84"/>
        <v>-4.916332800348755E-3</v>
      </c>
      <c r="O665" s="1">
        <f t="shared" ca="1" si="87"/>
        <v>-5.0179563520368854E-3</v>
      </c>
      <c r="Q665" s="88">
        <f t="shared" si="88"/>
        <v>41372.575400000002</v>
      </c>
      <c r="W665" s="2"/>
    </row>
    <row r="666" spans="1:23">
      <c r="A666" s="29" t="s">
        <v>239</v>
      </c>
      <c r="B666" s="30" t="s">
        <v>168</v>
      </c>
      <c r="C666" s="31">
        <v>56391.075499999999</v>
      </c>
      <c r="D666" s="32"/>
      <c r="E666" s="33">
        <f t="shared" si="85"/>
        <v>31198.458735828812</v>
      </c>
      <c r="F666" s="1">
        <f t="shared" si="86"/>
        <v>31198.5</v>
      </c>
      <c r="G666" s="1">
        <f t="shared" si="89"/>
        <v>-4.8163328028749675E-3</v>
      </c>
      <c r="H666" s="34"/>
      <c r="K666" s="1">
        <f t="shared" si="84"/>
        <v>-4.8163328028749675E-3</v>
      </c>
      <c r="O666" s="1">
        <f t="shared" ca="1" si="87"/>
        <v>-5.0179563520368854E-3</v>
      </c>
      <c r="Q666" s="88">
        <f t="shared" si="88"/>
        <v>41372.575499999999</v>
      </c>
      <c r="W666" s="2"/>
    </row>
    <row r="667" spans="1:23">
      <c r="A667" s="29" t="s">
        <v>239</v>
      </c>
      <c r="B667" s="30" t="s">
        <v>168</v>
      </c>
      <c r="C667" s="31">
        <v>56391.075799999999</v>
      </c>
      <c r="D667" s="32"/>
      <c r="E667" s="33">
        <f t="shared" si="85"/>
        <v>31198.461306093752</v>
      </c>
      <c r="F667" s="1">
        <f t="shared" si="86"/>
        <v>31198.5</v>
      </c>
      <c r="G667" s="1">
        <f t="shared" si="89"/>
        <v>-4.5163328031776473E-3</v>
      </c>
      <c r="H667" s="34"/>
      <c r="K667" s="1">
        <f t="shared" si="84"/>
        <v>-4.5163328031776473E-3</v>
      </c>
      <c r="O667" s="1">
        <f t="shared" ca="1" si="87"/>
        <v>-5.0179563520368854E-3</v>
      </c>
      <c r="Q667" s="88">
        <f t="shared" si="88"/>
        <v>41372.575799999999</v>
      </c>
      <c r="W667" s="2"/>
    </row>
    <row r="668" spans="1:23">
      <c r="A668" s="29" t="s">
        <v>239</v>
      </c>
      <c r="B668" s="30" t="s">
        <v>170</v>
      </c>
      <c r="C668" s="31">
        <v>56391.133800000003</v>
      </c>
      <c r="D668" s="32"/>
      <c r="E668" s="33">
        <f t="shared" si="85"/>
        <v>31198.95822398286</v>
      </c>
      <c r="F668" s="1">
        <f t="shared" si="86"/>
        <v>31199</v>
      </c>
      <c r="G668" s="1">
        <f t="shared" si="89"/>
        <v>-4.8760751960799098E-3</v>
      </c>
      <c r="H668" s="34"/>
      <c r="K668" s="1">
        <f t="shared" si="84"/>
        <v>-4.8760751960799098E-3</v>
      </c>
      <c r="O668" s="1">
        <f t="shared" ca="1" si="87"/>
        <v>-5.017942823573234E-3</v>
      </c>
      <c r="Q668" s="88">
        <f t="shared" si="88"/>
        <v>41372.633800000003</v>
      </c>
      <c r="W668" s="2"/>
    </row>
    <row r="669" spans="1:23">
      <c r="A669" s="29" t="s">
        <v>239</v>
      </c>
      <c r="B669" s="30" t="s">
        <v>168</v>
      </c>
      <c r="C669" s="31">
        <v>56391.192000000003</v>
      </c>
      <c r="D669" s="32"/>
      <c r="E669" s="33">
        <f t="shared" si="85"/>
        <v>31199.456855381886</v>
      </c>
      <c r="F669" s="1">
        <f t="shared" si="86"/>
        <v>31199.5</v>
      </c>
      <c r="G669" s="1">
        <f t="shared" si="89"/>
        <v>-5.0358176013105549E-3</v>
      </c>
      <c r="H669" s="34"/>
      <c r="K669" s="1">
        <f t="shared" si="84"/>
        <v>-5.0358176013105549E-3</v>
      </c>
      <c r="O669" s="1">
        <f t="shared" ca="1" si="87"/>
        <v>-5.0179292951095826E-3</v>
      </c>
      <c r="Q669" s="88">
        <f t="shared" si="88"/>
        <v>41372.692000000003</v>
      </c>
      <c r="W669" s="2"/>
    </row>
    <row r="670" spans="1:23">
      <c r="A670" s="29" t="s">
        <v>239</v>
      </c>
      <c r="B670" s="30" t="s">
        <v>170</v>
      </c>
      <c r="C670" s="31">
        <v>56391.250500000002</v>
      </c>
      <c r="D670" s="32"/>
      <c r="E670" s="33">
        <f t="shared" si="85"/>
        <v>31199.958057045853</v>
      </c>
      <c r="F670" s="1">
        <f t="shared" si="86"/>
        <v>31200</v>
      </c>
      <c r="G670" s="1">
        <f t="shared" si="89"/>
        <v>-4.8955599995679222E-3</v>
      </c>
      <c r="H670" s="34"/>
      <c r="K670" s="1">
        <f t="shared" si="84"/>
        <v>-4.8955599995679222E-3</v>
      </c>
      <c r="O670" s="1">
        <f t="shared" ca="1" si="87"/>
        <v>-5.0179157666459312E-3</v>
      </c>
      <c r="Q670" s="88">
        <f t="shared" si="88"/>
        <v>41372.750500000002</v>
      </c>
      <c r="W670" s="2"/>
    </row>
    <row r="671" spans="1:23">
      <c r="A671" s="29" t="s">
        <v>239</v>
      </c>
      <c r="B671" s="30" t="s">
        <v>170</v>
      </c>
      <c r="C671" s="31">
        <v>56395.102099999996</v>
      </c>
      <c r="D671" s="32"/>
      <c r="E671" s="33">
        <f t="shared" si="85"/>
        <v>31232.95683189989</v>
      </c>
      <c r="F671" s="1">
        <f t="shared" si="86"/>
        <v>31233</v>
      </c>
      <c r="G671" s="1">
        <f t="shared" si="89"/>
        <v>-5.0385584036121145E-3</v>
      </c>
      <c r="H671" s="34"/>
      <c r="K671" s="1">
        <f t="shared" si="84"/>
        <v>-5.0385584036121145E-3</v>
      </c>
      <c r="O671" s="1">
        <f t="shared" ca="1" si="87"/>
        <v>-5.0170228880449383E-3</v>
      </c>
      <c r="Q671" s="88">
        <f t="shared" si="88"/>
        <v>41376.602099999996</v>
      </c>
      <c r="W671" s="2"/>
    </row>
    <row r="672" spans="1:23">
      <c r="A672" s="29" t="s">
        <v>239</v>
      </c>
      <c r="B672" s="30" t="s">
        <v>168</v>
      </c>
      <c r="C672" s="31">
        <v>56395.159800000001</v>
      </c>
      <c r="D672" s="32"/>
      <c r="E672" s="33">
        <f t="shared" si="85"/>
        <v>31233.451179524058</v>
      </c>
      <c r="F672" s="1">
        <f t="shared" si="86"/>
        <v>31233.5</v>
      </c>
      <c r="G672" s="1">
        <f t="shared" si="89"/>
        <v>-5.6983008034876548E-3</v>
      </c>
      <c r="H672" s="34"/>
      <c r="K672" s="1">
        <f t="shared" si="84"/>
        <v>-5.6983008034876548E-3</v>
      </c>
      <c r="O672" s="1">
        <f t="shared" ca="1" si="87"/>
        <v>-5.0170093595812868E-3</v>
      </c>
      <c r="Q672" s="88">
        <f t="shared" si="88"/>
        <v>41376.659800000001</v>
      </c>
      <c r="W672" s="2"/>
    </row>
    <row r="673" spans="1:23">
      <c r="A673" s="29" t="s">
        <v>239</v>
      </c>
      <c r="B673" s="30" t="s">
        <v>170</v>
      </c>
      <c r="C673" s="31">
        <v>56395.218800000002</v>
      </c>
      <c r="D673" s="32"/>
      <c r="E673" s="33">
        <f t="shared" si="85"/>
        <v>31233.956664962949</v>
      </c>
      <c r="F673" s="1">
        <f t="shared" si="86"/>
        <v>31234</v>
      </c>
      <c r="G673" s="1">
        <f t="shared" si="89"/>
        <v>-5.0580431998241693E-3</v>
      </c>
      <c r="H673" s="34"/>
      <c r="K673" s="1">
        <f t="shared" si="84"/>
        <v>-5.0580431998241693E-3</v>
      </c>
      <c r="O673" s="1">
        <f t="shared" ca="1" si="87"/>
        <v>-5.0169958311176354E-3</v>
      </c>
      <c r="Q673" s="88">
        <f t="shared" si="88"/>
        <v>41376.718800000002</v>
      </c>
      <c r="W673" s="2"/>
    </row>
    <row r="674" spans="1:23">
      <c r="A674" s="29" t="s">
        <v>239</v>
      </c>
      <c r="B674" s="30" t="s">
        <v>168</v>
      </c>
      <c r="C674" s="31">
        <v>56395.278200000001</v>
      </c>
      <c r="D674" s="32"/>
      <c r="E674" s="33">
        <f t="shared" si="85"/>
        <v>31234.465577421739</v>
      </c>
      <c r="F674" s="1">
        <f t="shared" si="86"/>
        <v>31234.5</v>
      </c>
      <c r="G674" s="1">
        <f t="shared" si="89"/>
        <v>-4.0177855989895761E-3</v>
      </c>
      <c r="H674" s="34"/>
      <c r="K674" s="1">
        <f t="shared" si="84"/>
        <v>-4.0177855989895761E-3</v>
      </c>
      <c r="O674" s="1">
        <f t="shared" ca="1" si="87"/>
        <v>-5.016982302653984E-3</v>
      </c>
      <c r="Q674" s="88">
        <f t="shared" si="88"/>
        <v>41376.778200000001</v>
      </c>
      <c r="W674" s="2"/>
    </row>
    <row r="675" spans="1:23">
      <c r="A675" s="95" t="s">
        <v>99</v>
      </c>
      <c r="C675" s="100">
        <v>56415.295139629634</v>
      </c>
      <c r="D675" s="100">
        <v>2.0000000000000002E-5</v>
      </c>
      <c r="E675" s="33">
        <f t="shared" si="85"/>
        <v>31405.961704772988</v>
      </c>
      <c r="F675" s="1">
        <f t="shared" si="86"/>
        <v>31406</v>
      </c>
      <c r="G675" s="1">
        <f t="shared" si="89"/>
        <v>-4.4697991688735783E-3</v>
      </c>
      <c r="H675" s="34"/>
      <c r="M675" s="1">
        <f>+G675</f>
        <v>-4.4697991688735783E-3</v>
      </c>
      <c r="O675" s="1">
        <f t="shared" ca="1" si="87"/>
        <v>-5.0123420396215495E-3</v>
      </c>
      <c r="Q675" s="88">
        <f t="shared" si="88"/>
        <v>41396.795139629634</v>
      </c>
      <c r="W675" s="2"/>
    </row>
    <row r="676" spans="1:23">
      <c r="A676" s="45" t="s">
        <v>235</v>
      </c>
      <c r="B676" s="42" t="s">
        <v>168</v>
      </c>
      <c r="C676" s="36">
        <v>56417.337290000003</v>
      </c>
      <c r="D676" s="36">
        <v>2.0000000000000001E-4</v>
      </c>
      <c r="E676" s="33">
        <f t="shared" si="85"/>
        <v>31423.45792979376</v>
      </c>
      <c r="F676" s="1">
        <f t="shared" si="86"/>
        <v>31423.5</v>
      </c>
      <c r="G676" s="1">
        <f t="shared" si="89"/>
        <v>-4.9104127974715084E-3</v>
      </c>
      <c r="H676" s="34"/>
      <c r="K676" s="1">
        <f t="shared" ref="K676:K689" si="90">+G676</f>
        <v>-4.9104127974715084E-3</v>
      </c>
      <c r="O676" s="1">
        <f t="shared" ca="1" si="87"/>
        <v>-5.0118685433937502E-3</v>
      </c>
      <c r="Q676" s="88">
        <f t="shared" si="88"/>
        <v>41398.837290000003</v>
      </c>
      <c r="W676" s="2"/>
    </row>
    <row r="677" spans="1:23">
      <c r="A677" s="47" t="s">
        <v>240</v>
      </c>
      <c r="B677" s="37" t="s">
        <v>168</v>
      </c>
      <c r="C677" s="38">
        <v>56417.337399999997</v>
      </c>
      <c r="D677" s="38">
        <v>2.9999999999999997E-4</v>
      </c>
      <c r="E677" s="33">
        <f t="shared" si="85"/>
        <v>31423.458872224182</v>
      </c>
      <c r="F677" s="1">
        <f t="shared" si="86"/>
        <v>31423.5</v>
      </c>
      <c r="G677" s="1">
        <f t="shared" si="89"/>
        <v>-4.8004128038883209E-3</v>
      </c>
      <c r="H677" s="34"/>
      <c r="K677" s="1">
        <f t="shared" si="90"/>
        <v>-4.8004128038883209E-3</v>
      </c>
      <c r="O677" s="1">
        <f t="shared" ca="1" si="87"/>
        <v>-5.0118685433937502E-3</v>
      </c>
      <c r="Q677" s="88">
        <f t="shared" si="88"/>
        <v>41398.837399999997</v>
      </c>
      <c r="W677" s="2"/>
    </row>
    <row r="678" spans="1:23">
      <c r="A678" s="45" t="s">
        <v>235</v>
      </c>
      <c r="B678" s="42" t="s">
        <v>170</v>
      </c>
      <c r="C678" s="36">
        <v>56417.395640000002</v>
      </c>
      <c r="D678" s="36">
        <v>0</v>
      </c>
      <c r="E678" s="33">
        <f t="shared" si="85"/>
        <v>31423.957846325255</v>
      </c>
      <c r="F678" s="1">
        <f t="shared" si="86"/>
        <v>31424</v>
      </c>
      <c r="G678" s="1">
        <f t="shared" si="89"/>
        <v>-4.9201551955775358E-3</v>
      </c>
      <c r="H678" s="34"/>
      <c r="K678" s="1">
        <f t="shared" si="90"/>
        <v>-4.9201551955775358E-3</v>
      </c>
      <c r="O678" s="1">
        <f t="shared" ca="1" si="87"/>
        <v>-5.0118550149300988E-3</v>
      </c>
      <c r="Q678" s="88">
        <f t="shared" si="88"/>
        <v>41398.895640000002</v>
      </c>
      <c r="W678" s="2"/>
    </row>
    <row r="679" spans="1:23">
      <c r="A679" s="47" t="s">
        <v>240</v>
      </c>
      <c r="B679" s="37" t="s">
        <v>170</v>
      </c>
      <c r="C679" s="38">
        <v>56417.395700000001</v>
      </c>
      <c r="D679" s="38">
        <v>1E-4</v>
      </c>
      <c r="E679" s="33">
        <f t="shared" si="85"/>
        <v>31423.95836037823</v>
      </c>
      <c r="F679" s="1">
        <f t="shared" si="86"/>
        <v>31424</v>
      </c>
      <c r="G679" s="1">
        <f t="shared" si="89"/>
        <v>-4.8601551970932633E-3</v>
      </c>
      <c r="H679" s="34"/>
      <c r="K679" s="1">
        <f t="shared" si="90"/>
        <v>-4.8601551970932633E-3</v>
      </c>
      <c r="O679" s="1">
        <f t="shared" ca="1" si="87"/>
        <v>-5.0118550149300988E-3</v>
      </c>
      <c r="Q679" s="88">
        <f t="shared" si="88"/>
        <v>41398.895700000001</v>
      </c>
      <c r="W679" s="2"/>
    </row>
    <row r="680" spans="1:23">
      <c r="A680" s="47" t="s">
        <v>240</v>
      </c>
      <c r="B680" s="37" t="s">
        <v>168</v>
      </c>
      <c r="C680" s="38">
        <v>56417.453800000003</v>
      </c>
      <c r="D680" s="38">
        <v>4.0000000000000002E-4</v>
      </c>
      <c r="E680" s="33">
        <f t="shared" si="85"/>
        <v>31424.456135022298</v>
      </c>
      <c r="F680" s="1">
        <f t="shared" si="86"/>
        <v>31424.5</v>
      </c>
      <c r="G680" s="1">
        <f t="shared" si="89"/>
        <v>-5.1198975997976959E-3</v>
      </c>
      <c r="H680" s="34"/>
      <c r="K680" s="1">
        <f t="shared" si="90"/>
        <v>-5.1198975997976959E-3</v>
      </c>
      <c r="O680" s="1">
        <f t="shared" ca="1" si="87"/>
        <v>-5.0118414864664474E-3</v>
      </c>
      <c r="Q680" s="88">
        <f t="shared" si="88"/>
        <v>41398.953800000003</v>
      </c>
      <c r="W680" s="2"/>
    </row>
    <row r="681" spans="1:23">
      <c r="A681" s="45" t="s">
        <v>235</v>
      </c>
      <c r="B681" s="42" t="s">
        <v>168</v>
      </c>
      <c r="C681" s="36">
        <v>56417.453869999998</v>
      </c>
      <c r="D681" s="36">
        <v>2.0000000000000001E-4</v>
      </c>
      <c r="E681" s="33">
        <f t="shared" si="85"/>
        <v>31424.45673475074</v>
      </c>
      <c r="F681" s="1">
        <f t="shared" si="86"/>
        <v>31424.5</v>
      </c>
      <c r="G681" s="1">
        <f t="shared" si="89"/>
        <v>-5.0498976052040234E-3</v>
      </c>
      <c r="H681" s="34"/>
      <c r="K681" s="1">
        <f t="shared" si="90"/>
        <v>-5.0498976052040234E-3</v>
      </c>
      <c r="O681" s="1">
        <f t="shared" ca="1" si="87"/>
        <v>-5.0118414864664474E-3</v>
      </c>
      <c r="Q681" s="88">
        <f t="shared" si="88"/>
        <v>41398.953869999998</v>
      </c>
      <c r="W681" s="2"/>
    </row>
    <row r="682" spans="1:23">
      <c r="A682" s="53" t="s">
        <v>241</v>
      </c>
      <c r="B682" s="54" t="s">
        <v>168</v>
      </c>
      <c r="C682" s="53">
        <v>56418.387932999998</v>
      </c>
      <c r="D682" s="53">
        <v>8.2000000000000001E-5</v>
      </c>
      <c r="E682" s="33">
        <f t="shared" si="85"/>
        <v>31432.459366030351</v>
      </c>
      <c r="F682" s="1">
        <f t="shared" si="86"/>
        <v>31432.5</v>
      </c>
      <c r="G682" s="1">
        <f t="shared" si="89"/>
        <v>-4.7427760000573471E-3</v>
      </c>
      <c r="H682" s="34"/>
      <c r="K682" s="1">
        <f t="shared" si="90"/>
        <v>-4.7427760000573471E-3</v>
      </c>
      <c r="O682" s="1">
        <f t="shared" ca="1" si="87"/>
        <v>-5.0116250310480248E-3</v>
      </c>
      <c r="Q682" s="88">
        <f t="shared" si="88"/>
        <v>41399.887932999998</v>
      </c>
      <c r="W682" s="2"/>
    </row>
    <row r="683" spans="1:23">
      <c r="A683" s="53" t="s">
        <v>241</v>
      </c>
      <c r="B683" s="54" t="s">
        <v>170</v>
      </c>
      <c r="C683" s="53">
        <v>56418.446210000002</v>
      </c>
      <c r="D683" s="53">
        <v>2.1999999999999999E-5</v>
      </c>
      <c r="E683" s="33">
        <f t="shared" si="85"/>
        <v>31432.958657130748</v>
      </c>
      <c r="F683" s="1">
        <f t="shared" si="86"/>
        <v>31433</v>
      </c>
      <c r="G683" s="1">
        <f t="shared" si="89"/>
        <v>-4.8255184010486118E-3</v>
      </c>
      <c r="H683" s="34"/>
      <c r="K683" s="1">
        <f t="shared" si="90"/>
        <v>-4.8255184010486118E-3</v>
      </c>
      <c r="O683" s="1">
        <f t="shared" ca="1" si="87"/>
        <v>-5.0116115025843734E-3</v>
      </c>
      <c r="Q683" s="88">
        <f t="shared" si="88"/>
        <v>41399.946210000002</v>
      </c>
      <c r="W683" s="2"/>
    </row>
    <row r="684" spans="1:23">
      <c r="A684" s="45" t="s">
        <v>235</v>
      </c>
      <c r="B684" s="42" t="s">
        <v>168</v>
      </c>
      <c r="C684" s="36">
        <v>56427.3753</v>
      </c>
      <c r="D684" s="36">
        <v>2.0000000000000001E-4</v>
      </c>
      <c r="E684" s="33">
        <f t="shared" si="85"/>
        <v>31509.459080477354</v>
      </c>
      <c r="F684" s="1">
        <f t="shared" si="86"/>
        <v>31509.5</v>
      </c>
      <c r="G684" s="1">
        <f t="shared" si="89"/>
        <v>-4.776105604832992E-3</v>
      </c>
      <c r="H684" s="34"/>
      <c r="K684" s="1">
        <f t="shared" si="90"/>
        <v>-4.776105604832992E-3</v>
      </c>
      <c r="O684" s="1">
        <f t="shared" ca="1" si="87"/>
        <v>-5.0095416476457072E-3</v>
      </c>
      <c r="Q684" s="88">
        <f t="shared" si="88"/>
        <v>41408.8753</v>
      </c>
      <c r="W684" s="2"/>
    </row>
    <row r="685" spans="1:23">
      <c r="A685" s="45" t="s">
        <v>235</v>
      </c>
      <c r="B685" s="42" t="s">
        <v>168</v>
      </c>
      <c r="C685" s="36">
        <v>56427.375500000002</v>
      </c>
      <c r="D685" s="36">
        <v>2.0000000000000001E-4</v>
      </c>
      <c r="E685" s="33">
        <f t="shared" si="85"/>
        <v>31509.460793987339</v>
      </c>
      <c r="F685" s="1">
        <f t="shared" si="86"/>
        <v>31509.5</v>
      </c>
      <c r="G685" s="1">
        <f t="shared" si="89"/>
        <v>-4.5761056026094593E-3</v>
      </c>
      <c r="H685" s="34"/>
      <c r="K685" s="1">
        <f t="shared" si="90"/>
        <v>-4.5761056026094593E-3</v>
      </c>
      <c r="O685" s="1">
        <f t="shared" ca="1" si="87"/>
        <v>-5.0095416476457072E-3</v>
      </c>
      <c r="Q685" s="88">
        <f t="shared" si="88"/>
        <v>41408.875500000002</v>
      </c>
      <c r="W685" s="2"/>
    </row>
    <row r="686" spans="1:23">
      <c r="A686" s="45" t="s">
        <v>235</v>
      </c>
      <c r="B686" s="42" t="s">
        <v>170</v>
      </c>
      <c r="C686" s="36">
        <v>56427.433570000001</v>
      </c>
      <c r="D686" s="36">
        <v>1E-4</v>
      </c>
      <c r="E686" s="33">
        <f t="shared" si="85"/>
        <v>31509.958311604885</v>
      </c>
      <c r="F686" s="1">
        <f t="shared" si="86"/>
        <v>31510</v>
      </c>
      <c r="G686" s="1">
        <f t="shared" si="89"/>
        <v>-4.8658480009180494E-3</v>
      </c>
      <c r="H686" s="34"/>
      <c r="K686" s="1">
        <f t="shared" si="90"/>
        <v>-4.8658480009180494E-3</v>
      </c>
      <c r="O686" s="1">
        <f t="shared" ca="1" si="87"/>
        <v>-5.0095281191820558E-3</v>
      </c>
      <c r="Q686" s="88">
        <f t="shared" si="88"/>
        <v>41408.933570000001</v>
      </c>
      <c r="W686" s="2"/>
    </row>
    <row r="687" spans="1:23">
      <c r="A687" s="45" t="s">
        <v>235</v>
      </c>
      <c r="B687" s="42" t="s">
        <v>170</v>
      </c>
      <c r="C687" s="36">
        <v>56427.433579999997</v>
      </c>
      <c r="D687" s="36">
        <v>0</v>
      </c>
      <c r="E687" s="33">
        <f t="shared" si="85"/>
        <v>31509.958397280348</v>
      </c>
      <c r="F687" s="1">
        <f t="shared" si="86"/>
        <v>31510</v>
      </c>
      <c r="G687" s="1">
        <f t="shared" si="89"/>
        <v>-4.8558480048086494E-3</v>
      </c>
      <c r="H687" s="34"/>
      <c r="K687" s="1">
        <f t="shared" si="90"/>
        <v>-4.8558480048086494E-3</v>
      </c>
      <c r="O687" s="1">
        <f t="shared" ca="1" si="87"/>
        <v>-5.0095281191820558E-3</v>
      </c>
      <c r="Q687" s="88">
        <f t="shared" si="88"/>
        <v>41408.933579999997</v>
      </c>
      <c r="W687" s="2"/>
    </row>
    <row r="688" spans="1:23">
      <c r="A688" s="45" t="s">
        <v>235</v>
      </c>
      <c r="B688" s="42" t="s">
        <v>168</v>
      </c>
      <c r="C688" s="36">
        <v>56427.492449999998</v>
      </c>
      <c r="D688" s="36">
        <v>2.0000000000000001E-4</v>
      </c>
      <c r="E688" s="33">
        <f t="shared" si="85"/>
        <v>31510.462768937763</v>
      </c>
      <c r="F688" s="1">
        <f t="shared" si="86"/>
        <v>31510.5</v>
      </c>
      <c r="G688" s="1">
        <f t="shared" si="89"/>
        <v>-4.3455904014990665E-3</v>
      </c>
      <c r="H688" s="34"/>
      <c r="K688" s="1">
        <f t="shared" si="90"/>
        <v>-4.3455904014990665E-3</v>
      </c>
      <c r="O688" s="1">
        <f t="shared" ca="1" si="87"/>
        <v>-5.0095145907184044E-3</v>
      </c>
      <c r="Q688" s="88">
        <f t="shared" si="88"/>
        <v>41408.992449999998</v>
      </c>
      <c r="W688" s="2"/>
    </row>
    <row r="689" spans="1:23">
      <c r="A689" s="45" t="s">
        <v>235</v>
      </c>
      <c r="B689" s="42" t="s">
        <v>168</v>
      </c>
      <c r="C689" s="36">
        <v>56427.493000000002</v>
      </c>
      <c r="D689" s="36">
        <v>1E-4</v>
      </c>
      <c r="E689" s="33">
        <f t="shared" si="85"/>
        <v>31510.467481090196</v>
      </c>
      <c r="F689" s="1">
        <f t="shared" si="86"/>
        <v>31510.5</v>
      </c>
      <c r="G689" s="1">
        <f t="shared" si="89"/>
        <v>-3.7955903972033411E-3</v>
      </c>
      <c r="H689" s="34"/>
      <c r="K689" s="1">
        <f t="shared" si="90"/>
        <v>-3.7955903972033411E-3</v>
      </c>
      <c r="O689" s="1">
        <f t="shared" ca="1" si="87"/>
        <v>-5.0095145907184044E-3</v>
      </c>
      <c r="Q689" s="88">
        <f t="shared" si="88"/>
        <v>41408.993000000002</v>
      </c>
      <c r="W689" s="2"/>
    </row>
    <row r="690" spans="1:23">
      <c r="A690" s="95" t="s">
        <v>99</v>
      </c>
      <c r="C690" s="100">
        <v>56692.503999629633</v>
      </c>
      <c r="D690" s="100">
        <v>1.0000000000000001E-5</v>
      </c>
      <c r="E690" s="33">
        <f t="shared" si="85"/>
        <v>33780.962421020144</v>
      </c>
      <c r="F690" s="1">
        <f t="shared" si="86"/>
        <v>33781</v>
      </c>
      <c r="G690" s="1">
        <f t="shared" si="89"/>
        <v>-4.386199165310245E-3</v>
      </c>
      <c r="H690" s="34"/>
      <c r="M690" s="1">
        <f>+G690</f>
        <v>-4.386199165310245E-3</v>
      </c>
      <c r="O690" s="1">
        <f t="shared" ca="1" si="87"/>
        <v>-4.9480818372773464E-3</v>
      </c>
      <c r="Q690" s="88">
        <f t="shared" si="88"/>
        <v>41674.003999629633</v>
      </c>
      <c r="W690" s="2"/>
    </row>
    <row r="691" spans="1:23">
      <c r="A691" s="95" t="s">
        <v>99</v>
      </c>
      <c r="C691" s="100">
        <v>56717.481959629629</v>
      </c>
      <c r="D691" s="100">
        <v>2.0000000000000002E-5</v>
      </c>
      <c r="E691" s="33">
        <f t="shared" si="85"/>
        <v>33994.962337510493</v>
      </c>
      <c r="F691" s="1">
        <f t="shared" si="86"/>
        <v>33995</v>
      </c>
      <c r="G691" s="1">
        <f t="shared" si="89"/>
        <v>-4.3959463728242554E-3</v>
      </c>
      <c r="H691" s="34"/>
      <c r="M691" s="1">
        <f>+G691</f>
        <v>-4.3959463728242554E-3</v>
      </c>
      <c r="O691" s="1">
        <f t="shared" ca="1" si="87"/>
        <v>-4.9422916548345422E-3</v>
      </c>
      <c r="Q691" s="88">
        <f t="shared" si="88"/>
        <v>41698.981959629629</v>
      </c>
      <c r="W691" s="2"/>
    </row>
    <row r="692" spans="1:23">
      <c r="A692" s="51" t="s">
        <v>242</v>
      </c>
      <c r="B692" s="52" t="s">
        <v>170</v>
      </c>
      <c r="C692" s="55">
        <v>56718.532180000002</v>
      </c>
      <c r="D692" s="51">
        <v>0</v>
      </c>
      <c r="E692" s="33">
        <f t="shared" si="85"/>
        <v>34003.960152846739</v>
      </c>
      <c r="F692" s="1">
        <f t="shared" si="86"/>
        <v>34004</v>
      </c>
      <c r="G692" s="1">
        <f t="shared" si="89"/>
        <v>-4.6509391977451742E-3</v>
      </c>
      <c r="H692" s="34"/>
      <c r="K692" s="1">
        <f t="shared" ref="K692:K702" si="91">+G692</f>
        <v>-4.6509391977451742E-3</v>
      </c>
      <c r="O692" s="1">
        <f t="shared" ca="1" si="87"/>
        <v>-4.9420481424888169E-3</v>
      </c>
      <c r="Q692" s="88">
        <f t="shared" si="88"/>
        <v>41700.032180000002</v>
      </c>
      <c r="W692" s="2"/>
    </row>
    <row r="693" spans="1:23">
      <c r="A693" s="51" t="s">
        <v>242</v>
      </c>
      <c r="B693" s="52" t="s">
        <v>170</v>
      </c>
      <c r="C693" s="55">
        <v>56718.532249999997</v>
      </c>
      <c r="D693" s="51">
        <v>0</v>
      </c>
      <c r="E693" s="33">
        <f t="shared" si="85"/>
        <v>34003.960752575185</v>
      </c>
      <c r="F693" s="1">
        <f t="shared" si="86"/>
        <v>34004</v>
      </c>
      <c r="G693" s="1">
        <f t="shared" si="89"/>
        <v>-4.5809392031515017E-3</v>
      </c>
      <c r="H693" s="34"/>
      <c r="K693" s="1">
        <f t="shared" si="91"/>
        <v>-4.5809392031515017E-3</v>
      </c>
      <c r="O693" s="1">
        <f t="shared" ca="1" si="87"/>
        <v>-4.9420481424888169E-3</v>
      </c>
      <c r="Q693" s="88">
        <f t="shared" si="88"/>
        <v>41700.032249999997</v>
      </c>
      <c r="W693" s="2"/>
    </row>
    <row r="694" spans="1:23">
      <c r="A694" s="51" t="s">
        <v>242</v>
      </c>
      <c r="B694" s="52" t="s">
        <v>168</v>
      </c>
      <c r="C694" s="55">
        <v>56718.59042</v>
      </c>
      <c r="D694" s="51">
        <v>1E-4</v>
      </c>
      <c r="E694" s="33">
        <f t="shared" si="85"/>
        <v>34004.459126947753</v>
      </c>
      <c r="F694" s="1">
        <f t="shared" si="86"/>
        <v>34004.5</v>
      </c>
      <c r="G694" s="1">
        <f t="shared" si="89"/>
        <v>-4.7706816039863043E-3</v>
      </c>
      <c r="H694" s="34"/>
      <c r="K694" s="1">
        <f t="shared" si="91"/>
        <v>-4.7706816039863043E-3</v>
      </c>
      <c r="O694" s="1">
        <f t="shared" ca="1" si="87"/>
        <v>-4.9420346140251654E-3</v>
      </c>
      <c r="Q694" s="88">
        <f t="shared" si="88"/>
        <v>41700.09042</v>
      </c>
      <c r="W694" s="2"/>
    </row>
    <row r="695" spans="1:23">
      <c r="A695" s="51" t="s">
        <v>242</v>
      </c>
      <c r="B695" s="52" t="s">
        <v>168</v>
      </c>
      <c r="C695" s="55">
        <v>56718.590539999997</v>
      </c>
      <c r="D695" s="51">
        <v>5.0000000000000001E-4</v>
      </c>
      <c r="E695" s="33">
        <f t="shared" si="85"/>
        <v>34004.460155053705</v>
      </c>
      <c r="F695" s="1">
        <f t="shared" si="86"/>
        <v>34004.5</v>
      </c>
      <c r="G695" s="1">
        <f t="shared" si="89"/>
        <v>-4.6506816070177592E-3</v>
      </c>
      <c r="H695" s="34"/>
      <c r="K695" s="1">
        <f t="shared" si="91"/>
        <v>-4.6506816070177592E-3</v>
      </c>
      <c r="O695" s="1">
        <f t="shared" ca="1" si="87"/>
        <v>-4.9420346140251654E-3</v>
      </c>
      <c r="Q695" s="88">
        <f t="shared" si="88"/>
        <v>41700.090539999997</v>
      </c>
      <c r="W695" s="2"/>
    </row>
    <row r="696" spans="1:23">
      <c r="A696" s="51" t="s">
        <v>242</v>
      </c>
      <c r="B696" s="52" t="s">
        <v>170</v>
      </c>
      <c r="C696" s="55">
        <v>56723.551180000002</v>
      </c>
      <c r="D696" s="51">
        <v>0</v>
      </c>
      <c r="E696" s="33">
        <f t="shared" si="85"/>
        <v>34046.960685350808</v>
      </c>
      <c r="F696" s="1">
        <f t="shared" si="86"/>
        <v>34047</v>
      </c>
      <c r="G696" s="1">
        <f t="shared" si="89"/>
        <v>-4.5887855958426371E-3</v>
      </c>
      <c r="H696" s="34"/>
      <c r="K696" s="1">
        <f t="shared" si="91"/>
        <v>-4.5887855958426371E-3</v>
      </c>
      <c r="O696" s="1">
        <f t="shared" ca="1" si="87"/>
        <v>-4.9408846946147958E-3</v>
      </c>
      <c r="Q696" s="88">
        <f t="shared" si="88"/>
        <v>41705.051180000002</v>
      </c>
      <c r="W696" s="2"/>
    </row>
    <row r="697" spans="1:23">
      <c r="A697" s="29" t="s">
        <v>243</v>
      </c>
      <c r="B697" s="30" t="s">
        <v>170</v>
      </c>
      <c r="C697" s="31">
        <v>56780.042999999998</v>
      </c>
      <c r="D697" s="32"/>
      <c r="E697" s="33">
        <f t="shared" si="85"/>
        <v>34530.957167144697</v>
      </c>
      <c r="F697" s="1">
        <f t="shared" si="86"/>
        <v>34531</v>
      </c>
      <c r="G697" s="1">
        <f t="shared" ref="G697:G728" si="92">+C697-(C$7+F697*C$8)</f>
        <v>-4.9994288056041114E-3</v>
      </c>
      <c r="H697" s="34"/>
      <c r="K697" s="1">
        <f t="shared" si="91"/>
        <v>-4.9994288056041114E-3</v>
      </c>
      <c r="O697" s="1">
        <f t="shared" ca="1" si="87"/>
        <v>-4.9277891418002297E-3</v>
      </c>
      <c r="Q697" s="88">
        <f t="shared" si="88"/>
        <v>41761.542999999998</v>
      </c>
      <c r="W697" s="2"/>
    </row>
    <row r="698" spans="1:23">
      <c r="A698" s="56" t="s">
        <v>244</v>
      </c>
      <c r="B698" s="57" t="s">
        <v>170</v>
      </c>
      <c r="C698" s="56">
        <v>56780.043000000063</v>
      </c>
      <c r="D698" s="56" t="s">
        <v>245</v>
      </c>
      <c r="E698" s="33">
        <f t="shared" si="85"/>
        <v>34530.957167145258</v>
      </c>
      <c r="F698" s="1">
        <f t="shared" si="86"/>
        <v>34531</v>
      </c>
      <c r="G698" s="1">
        <f t="shared" si="92"/>
        <v>-4.9994287401204929E-3</v>
      </c>
      <c r="H698" s="34"/>
      <c r="K698" s="1">
        <f t="shared" si="91"/>
        <v>-4.9994287401204929E-3</v>
      </c>
      <c r="O698" s="1">
        <f t="shared" ca="1" si="87"/>
        <v>-4.9277891418002297E-3</v>
      </c>
      <c r="Q698" s="88">
        <f t="shared" si="88"/>
        <v>41761.543000000063</v>
      </c>
      <c r="W698" s="2"/>
    </row>
    <row r="699" spans="1:23">
      <c r="A699" s="56" t="s">
        <v>244</v>
      </c>
      <c r="B699" s="57" t="s">
        <v>170</v>
      </c>
      <c r="C699" s="56">
        <v>56780.159599999897</v>
      </c>
      <c r="D699" s="56" t="s">
        <v>245</v>
      </c>
      <c r="E699" s="33">
        <f t="shared" si="85"/>
        <v>34531.956143451862</v>
      </c>
      <c r="F699" s="1">
        <f t="shared" si="86"/>
        <v>34532</v>
      </c>
      <c r="G699" s="1">
        <f t="shared" si="92"/>
        <v>-5.1189137011533603E-3</v>
      </c>
      <c r="H699" s="34"/>
      <c r="K699" s="1">
        <f t="shared" si="91"/>
        <v>-5.1189137011533603E-3</v>
      </c>
      <c r="O699" s="1">
        <f t="shared" ca="1" si="87"/>
        <v>-4.9277620848729269E-3</v>
      </c>
      <c r="Q699" s="88">
        <f t="shared" si="88"/>
        <v>41761.659599999897</v>
      </c>
      <c r="W699" s="2"/>
    </row>
    <row r="700" spans="1:23">
      <c r="A700" s="29" t="s">
        <v>243</v>
      </c>
      <c r="B700" s="30" t="s">
        <v>170</v>
      </c>
      <c r="C700" s="31">
        <v>56780.159599999999</v>
      </c>
      <c r="D700" s="32"/>
      <c r="E700" s="33">
        <f t="shared" si="85"/>
        <v>34531.956143452735</v>
      </c>
      <c r="F700" s="1">
        <f t="shared" si="86"/>
        <v>34532</v>
      </c>
      <c r="G700" s="1">
        <f t="shared" si="92"/>
        <v>-5.1189135992899537E-3</v>
      </c>
      <c r="H700" s="34"/>
      <c r="K700" s="1">
        <f t="shared" si="91"/>
        <v>-5.1189135992899537E-3</v>
      </c>
      <c r="O700" s="1">
        <f t="shared" ca="1" si="87"/>
        <v>-4.9277620848729269E-3</v>
      </c>
      <c r="Q700" s="88">
        <f t="shared" si="88"/>
        <v>41761.659599999999</v>
      </c>
      <c r="W700" s="2"/>
    </row>
    <row r="701" spans="1:23">
      <c r="A701" s="36" t="s">
        <v>246</v>
      </c>
      <c r="B701" s="42" t="s">
        <v>170</v>
      </c>
      <c r="C701" s="36">
        <v>56809.339870000003</v>
      </c>
      <c r="D701" s="36">
        <v>2.0000000000000002E-5</v>
      </c>
      <c r="E701" s="33">
        <f t="shared" si="85"/>
        <v>34781.959560191637</v>
      </c>
      <c r="F701" s="1">
        <f t="shared" si="86"/>
        <v>34782</v>
      </c>
      <c r="G701" s="1">
        <f t="shared" si="92"/>
        <v>-4.7201135967043228E-3</v>
      </c>
      <c r="H701" s="34"/>
      <c r="K701" s="1">
        <f t="shared" si="91"/>
        <v>-4.7201135967043228E-3</v>
      </c>
      <c r="O701" s="1">
        <f t="shared" ca="1" si="87"/>
        <v>-4.9209978530472213E-3</v>
      </c>
      <c r="Q701" s="88">
        <f t="shared" si="88"/>
        <v>41790.839870000003</v>
      </c>
      <c r="W701" s="2"/>
    </row>
    <row r="702" spans="1:23">
      <c r="A702" s="58" t="s">
        <v>247</v>
      </c>
      <c r="B702" s="59" t="s">
        <v>170</v>
      </c>
      <c r="C702" s="58">
        <v>57070.558122000002</v>
      </c>
      <c r="D702" s="58">
        <v>1.94E-4</v>
      </c>
      <c r="E702" s="33">
        <f t="shared" si="85"/>
        <v>37019.959945882154</v>
      </c>
      <c r="F702" s="1">
        <f t="shared" si="86"/>
        <v>37020</v>
      </c>
      <c r="G702" s="1">
        <f t="shared" si="92"/>
        <v>-4.675096002756618E-3</v>
      </c>
      <c r="H702" s="34"/>
      <c r="K702" s="1">
        <f t="shared" si="91"/>
        <v>-4.675096002756618E-3</v>
      </c>
      <c r="O702" s="1">
        <f t="shared" ca="1" si="87"/>
        <v>-4.8604444497435039E-3</v>
      </c>
      <c r="Q702" s="88">
        <f t="shared" si="88"/>
        <v>42052.058122000002</v>
      </c>
    </row>
    <row r="703" spans="1:23">
      <c r="A703" s="95" t="s">
        <v>99</v>
      </c>
      <c r="C703" s="100">
        <v>57070.558489629628</v>
      </c>
      <c r="D703" s="100">
        <v>2.0000000000000002E-5</v>
      </c>
      <c r="E703" s="33">
        <f t="shared" si="85"/>
        <v>37019.963095567284</v>
      </c>
      <c r="F703" s="1">
        <f t="shared" si="86"/>
        <v>37020</v>
      </c>
      <c r="G703" s="1">
        <f t="shared" si="92"/>
        <v>-4.3074663772131316E-3</v>
      </c>
      <c r="H703" s="34"/>
      <c r="M703" s="1">
        <f>+G703</f>
        <v>-4.3074663772131316E-3</v>
      </c>
      <c r="O703" s="1">
        <f t="shared" ca="1" si="87"/>
        <v>-4.8604444497435039E-3</v>
      </c>
      <c r="Q703" s="88">
        <f t="shared" si="88"/>
        <v>42052.058489629628</v>
      </c>
    </row>
    <row r="704" spans="1:23">
      <c r="A704" s="58" t="s">
        <v>247</v>
      </c>
      <c r="B704" s="59" t="s">
        <v>170</v>
      </c>
      <c r="C704" s="58">
        <v>57099.504577</v>
      </c>
      <c r="D704" s="58">
        <v>1.1900000000000001E-4</v>
      </c>
      <c r="E704" s="33">
        <f t="shared" si="85"/>
        <v>37267.960140961819</v>
      </c>
      <c r="F704" s="1">
        <f t="shared" si="86"/>
        <v>37268</v>
      </c>
      <c r="G704" s="1">
        <f t="shared" si="92"/>
        <v>-4.6523264027200639E-3</v>
      </c>
      <c r="H704" s="34"/>
      <c r="K704" s="1">
        <f t="shared" ref="K704:K712" si="93">+G704</f>
        <v>-4.6523264027200639E-3</v>
      </c>
      <c r="O704" s="1">
        <f t="shared" ca="1" si="87"/>
        <v>-4.853734331772404E-3</v>
      </c>
      <c r="Q704" s="88">
        <f t="shared" si="88"/>
        <v>42081.004577</v>
      </c>
    </row>
    <row r="705" spans="1:17">
      <c r="A705" s="58" t="s">
        <v>247</v>
      </c>
      <c r="B705" s="59" t="s">
        <v>168</v>
      </c>
      <c r="C705" s="58">
        <v>57100.496768999998</v>
      </c>
      <c r="D705" s="58">
        <v>1.5899999999999999E-4</v>
      </c>
      <c r="E705" s="33">
        <f t="shared" si="85"/>
        <v>37276.460795344399</v>
      </c>
      <c r="F705" s="1">
        <f t="shared" si="86"/>
        <v>37276.5</v>
      </c>
      <c r="G705" s="1">
        <f t="shared" si="92"/>
        <v>-4.5759472050121985E-3</v>
      </c>
      <c r="H705" s="34"/>
      <c r="K705" s="1">
        <f t="shared" si="93"/>
        <v>-4.5759472050121985E-3</v>
      </c>
      <c r="O705" s="1">
        <f t="shared" ca="1" si="87"/>
        <v>-4.8535043478903301E-3</v>
      </c>
      <c r="Q705" s="88">
        <f t="shared" si="88"/>
        <v>42081.996768999998</v>
      </c>
    </row>
    <row r="706" spans="1:17">
      <c r="A706" s="60" t="s">
        <v>248</v>
      </c>
      <c r="B706" s="61" t="s">
        <v>168</v>
      </c>
      <c r="C706" s="62">
        <v>57125.474770000001</v>
      </c>
      <c r="D706" s="62">
        <v>1E-4</v>
      </c>
      <c r="E706" s="33">
        <f t="shared" si="85"/>
        <v>37490.461063104347</v>
      </c>
      <c r="F706" s="1">
        <f t="shared" si="86"/>
        <v>37490.5</v>
      </c>
      <c r="G706" s="1">
        <f t="shared" si="92"/>
        <v>-4.5446943986462429E-3</v>
      </c>
      <c r="H706" s="34"/>
      <c r="K706" s="1">
        <f t="shared" si="93"/>
        <v>-4.5446943986462429E-3</v>
      </c>
      <c r="O706" s="1">
        <f t="shared" ca="1" si="87"/>
        <v>-4.8477141654475258E-3</v>
      </c>
      <c r="Q706" s="88">
        <f t="shared" si="88"/>
        <v>42106.974770000001</v>
      </c>
    </row>
    <row r="707" spans="1:17">
      <c r="A707" s="60" t="s">
        <v>248</v>
      </c>
      <c r="B707" s="61" t="s">
        <v>170</v>
      </c>
      <c r="C707" s="62">
        <v>57125.533020000003</v>
      </c>
      <c r="D707" s="62">
        <v>0</v>
      </c>
      <c r="E707" s="33">
        <f t="shared" si="85"/>
        <v>37490.960122880882</v>
      </c>
      <c r="F707" s="1">
        <f t="shared" si="86"/>
        <v>37491</v>
      </c>
      <c r="G707" s="1">
        <f t="shared" si="92"/>
        <v>-4.6544368015020154E-3</v>
      </c>
      <c r="H707" s="34"/>
      <c r="K707" s="1">
        <f t="shared" si="93"/>
        <v>-4.6544368015020154E-3</v>
      </c>
      <c r="O707" s="1">
        <f t="shared" ca="1" si="87"/>
        <v>-4.8477006369838744E-3</v>
      </c>
      <c r="Q707" s="88">
        <f t="shared" si="88"/>
        <v>42107.033020000003</v>
      </c>
    </row>
    <row r="708" spans="1:17">
      <c r="A708" s="60" t="s">
        <v>248</v>
      </c>
      <c r="B708" s="61" t="s">
        <v>168</v>
      </c>
      <c r="C708" s="62">
        <v>57125.591419999997</v>
      </c>
      <c r="D708" s="62">
        <v>2.0000000000000001E-4</v>
      </c>
      <c r="E708" s="33">
        <f t="shared" si="85"/>
        <v>37491.460467789831</v>
      </c>
      <c r="F708" s="1">
        <f t="shared" si="86"/>
        <v>37491.5</v>
      </c>
      <c r="G708" s="1">
        <f t="shared" si="92"/>
        <v>-4.6141792045091279E-3</v>
      </c>
      <c r="H708" s="34"/>
      <c r="K708" s="1">
        <f t="shared" si="93"/>
        <v>-4.6141792045091279E-3</v>
      </c>
      <c r="O708" s="1">
        <f t="shared" ca="1" si="87"/>
        <v>-4.847687108520223E-3</v>
      </c>
      <c r="Q708" s="88">
        <f t="shared" si="88"/>
        <v>42107.091419999997</v>
      </c>
    </row>
    <row r="709" spans="1:17">
      <c r="A709" s="60" t="s">
        <v>248</v>
      </c>
      <c r="B709" s="61" t="s">
        <v>170</v>
      </c>
      <c r="C709" s="62">
        <v>57128.334260000003</v>
      </c>
      <c r="D709" s="62">
        <v>0</v>
      </c>
      <c r="E709" s="33">
        <f t="shared" si="85"/>
        <v>37514.959886114935</v>
      </c>
      <c r="F709" s="1">
        <f t="shared" si="86"/>
        <v>37515</v>
      </c>
      <c r="G709" s="1">
        <f t="shared" si="92"/>
        <v>-4.6820720017421991E-3</v>
      </c>
      <c r="H709" s="34"/>
      <c r="K709" s="1">
        <f t="shared" si="93"/>
        <v>-4.6820720017421991E-3</v>
      </c>
      <c r="O709" s="1">
        <f t="shared" ca="1" si="87"/>
        <v>-4.8470512707286069E-3</v>
      </c>
      <c r="Q709" s="88">
        <f t="shared" si="88"/>
        <v>42109.834260000003</v>
      </c>
    </row>
    <row r="710" spans="1:17">
      <c r="A710" s="60" t="s">
        <v>248</v>
      </c>
      <c r="B710" s="61" t="s">
        <v>168</v>
      </c>
      <c r="C710" s="62">
        <v>57128.392590000003</v>
      </c>
      <c r="D710" s="62">
        <v>1E-4</v>
      </c>
      <c r="E710" s="33">
        <f t="shared" si="85"/>
        <v>37515.459631295445</v>
      </c>
      <c r="F710" s="1">
        <f t="shared" si="86"/>
        <v>37515.5</v>
      </c>
      <c r="G710" s="1">
        <f t="shared" si="92"/>
        <v>-4.711814399342984E-3</v>
      </c>
      <c r="H710" s="34"/>
      <c r="K710" s="1">
        <f t="shared" si="93"/>
        <v>-4.711814399342984E-3</v>
      </c>
      <c r="O710" s="1">
        <f t="shared" ca="1" si="87"/>
        <v>-4.8470377422649554E-3</v>
      </c>
      <c r="Q710" s="88">
        <f t="shared" si="88"/>
        <v>42109.892590000003</v>
      </c>
    </row>
    <row r="711" spans="1:17">
      <c r="A711" s="60" t="s">
        <v>248</v>
      </c>
      <c r="B711" s="61" t="s">
        <v>170</v>
      </c>
      <c r="C711" s="62">
        <v>57128.451009999997</v>
      </c>
      <c r="D711" s="62">
        <v>0</v>
      </c>
      <c r="E711" s="33">
        <f t="shared" si="85"/>
        <v>37515.960147555379</v>
      </c>
      <c r="F711" s="1">
        <f t="shared" si="86"/>
        <v>37516</v>
      </c>
      <c r="G711" s="1">
        <f t="shared" si="92"/>
        <v>-4.6515568028553389E-3</v>
      </c>
      <c r="H711" s="34"/>
      <c r="K711" s="1">
        <f t="shared" si="93"/>
        <v>-4.6515568028553389E-3</v>
      </c>
      <c r="O711" s="1">
        <f t="shared" ca="1" si="87"/>
        <v>-4.847024213801304E-3</v>
      </c>
      <c r="Q711" s="88">
        <f t="shared" si="88"/>
        <v>42109.951009999997</v>
      </c>
    </row>
    <row r="712" spans="1:17">
      <c r="A712" s="60" t="s">
        <v>248</v>
      </c>
      <c r="B712" s="61" t="s">
        <v>168</v>
      </c>
      <c r="C712" s="62">
        <v>57128.509489999997</v>
      </c>
      <c r="D712" s="62">
        <v>1E-4</v>
      </c>
      <c r="E712" s="33">
        <f t="shared" si="85"/>
        <v>37516.461177868354</v>
      </c>
      <c r="F712" s="1">
        <f t="shared" si="86"/>
        <v>37516.5</v>
      </c>
      <c r="G712" s="1">
        <f t="shared" si="92"/>
        <v>-4.5312992006074637E-3</v>
      </c>
      <c r="H712" s="34"/>
      <c r="K712" s="1">
        <f t="shared" si="93"/>
        <v>-4.5312992006074637E-3</v>
      </c>
      <c r="O712" s="1">
        <f t="shared" ca="1" si="87"/>
        <v>-4.8470106853376526E-3</v>
      </c>
      <c r="Q712" s="88">
        <f t="shared" si="88"/>
        <v>42110.009489999997</v>
      </c>
    </row>
    <row r="713" spans="1:17">
      <c r="A713" s="95" t="s">
        <v>99</v>
      </c>
      <c r="C713" s="100">
        <v>57130.31891962963</v>
      </c>
      <c r="D713" s="100">
        <v>1.0000000000000001E-5</v>
      </c>
      <c r="E713" s="33">
        <f t="shared" si="85"/>
        <v>37531.963556350696</v>
      </c>
      <c r="F713" s="1">
        <f t="shared" si="86"/>
        <v>37532</v>
      </c>
      <c r="G713" s="1">
        <f t="shared" si="92"/>
        <v>-4.2536839682725258E-3</v>
      </c>
      <c r="H713" s="34"/>
      <c r="M713" s="1">
        <f>+G713</f>
        <v>-4.2536839682725258E-3</v>
      </c>
      <c r="O713" s="1">
        <f t="shared" ca="1" si="87"/>
        <v>-4.846591302964459E-3</v>
      </c>
      <c r="Q713" s="88">
        <f t="shared" si="88"/>
        <v>42111.81891962963</v>
      </c>
    </row>
    <row r="714" spans="1:17">
      <c r="A714" s="60" t="s">
        <v>248</v>
      </c>
      <c r="B714" s="61" t="s">
        <v>170</v>
      </c>
      <c r="C714" s="62">
        <v>57161.365879999998</v>
      </c>
      <c r="D714" s="62">
        <v>0</v>
      </c>
      <c r="E714" s="33">
        <f t="shared" si="85"/>
        <v>37797.959935820385</v>
      </c>
      <c r="F714" s="1">
        <f t="shared" si="86"/>
        <v>37798</v>
      </c>
      <c r="G714" s="1">
        <f t="shared" si="92"/>
        <v>-4.6762704005232081E-3</v>
      </c>
      <c r="H714" s="34"/>
      <c r="K714" s="1">
        <f>+G714</f>
        <v>-4.6762704005232081E-3</v>
      </c>
      <c r="O714" s="1">
        <f t="shared" ca="1" si="87"/>
        <v>-4.8393941603019084E-3</v>
      </c>
      <c r="Q714" s="88">
        <f t="shared" si="88"/>
        <v>42142.865879999998</v>
      </c>
    </row>
    <row r="715" spans="1:17">
      <c r="A715" s="95" t="s">
        <v>99</v>
      </c>
      <c r="C715" s="100">
        <v>57161.366379629631</v>
      </c>
      <c r="D715" s="100">
        <v>6.0000000000000002E-5</v>
      </c>
      <c r="E715" s="33">
        <f t="shared" si="85"/>
        <v>37797.964216422159</v>
      </c>
      <c r="F715" s="1">
        <f t="shared" si="86"/>
        <v>37798</v>
      </c>
      <c r="G715" s="1">
        <f t="shared" si="92"/>
        <v>-4.1766407666727901E-3</v>
      </c>
      <c r="H715" s="34"/>
      <c r="M715" s="1">
        <f>+G715</f>
        <v>-4.1766407666727901E-3</v>
      </c>
      <c r="O715" s="1">
        <f t="shared" ca="1" si="87"/>
        <v>-4.8393941603019084E-3</v>
      </c>
      <c r="Q715" s="88">
        <f t="shared" si="88"/>
        <v>42142.866379629631</v>
      </c>
    </row>
    <row r="716" spans="1:17">
      <c r="A716" s="95" t="s">
        <v>99</v>
      </c>
      <c r="C716" s="100">
        <v>57399.590849629632</v>
      </c>
      <c r="D716" s="100">
        <v>3.0000000000000001E-5</v>
      </c>
      <c r="E716" s="33">
        <f t="shared" si="85"/>
        <v>39838.964229472265</v>
      </c>
      <c r="F716" s="1">
        <f t="shared" si="86"/>
        <v>39839</v>
      </c>
      <c r="G716" s="1">
        <f t="shared" si="92"/>
        <v>-4.1751175667741336E-3</v>
      </c>
      <c r="H716" s="34"/>
      <c r="M716" s="1">
        <f>+G716</f>
        <v>-4.1751175667741336E-3</v>
      </c>
      <c r="O716" s="1">
        <f t="shared" ca="1" si="87"/>
        <v>-4.7841709716768474E-3</v>
      </c>
      <c r="Q716" s="88">
        <f t="shared" si="88"/>
        <v>42381.090849629632</v>
      </c>
    </row>
    <row r="717" spans="1:17">
      <c r="A717" s="95" t="s">
        <v>99</v>
      </c>
      <c r="C717" s="100">
        <v>57426.553009629628</v>
      </c>
      <c r="D717" s="100">
        <v>1.0000000000000001E-5</v>
      </c>
      <c r="E717" s="33">
        <f t="shared" si="85"/>
        <v>40069.963878298637</v>
      </c>
      <c r="F717" s="1">
        <f t="shared" si="86"/>
        <v>40070</v>
      </c>
      <c r="G717" s="1">
        <f t="shared" si="92"/>
        <v>-4.2161063756793737E-3</v>
      </c>
      <c r="H717" s="34"/>
      <c r="M717" s="1">
        <f>+G717</f>
        <v>-4.2161063756793737E-3</v>
      </c>
      <c r="O717" s="1">
        <f t="shared" ca="1" si="87"/>
        <v>-4.7779208214698953E-3</v>
      </c>
      <c r="Q717" s="88">
        <f t="shared" si="88"/>
        <v>42408.053009629628</v>
      </c>
    </row>
    <row r="718" spans="1:17">
      <c r="A718" s="63" t="s">
        <v>249</v>
      </c>
      <c r="B718" s="64" t="s">
        <v>170</v>
      </c>
      <c r="C718" s="65">
        <v>57515.376199999999</v>
      </c>
      <c r="D718" s="65">
        <v>6.0000000000000001E-3</v>
      </c>
      <c r="E718" s="33">
        <f t="shared" si="85"/>
        <v>40830.960986215716</v>
      </c>
      <c r="F718" s="1">
        <f t="shared" si="86"/>
        <v>40831</v>
      </c>
      <c r="G718" s="1">
        <f t="shared" si="92"/>
        <v>-4.553668804874178E-3</v>
      </c>
      <c r="H718" s="34"/>
      <c r="K718" s="1">
        <f t="shared" ref="K718:K734" si="94">+G718</f>
        <v>-4.553668804874178E-3</v>
      </c>
      <c r="O718" s="1">
        <f t="shared" ca="1" si="87"/>
        <v>-4.7573304997924476E-3</v>
      </c>
      <c r="Q718" s="88">
        <f t="shared" si="88"/>
        <v>42496.876199999999</v>
      </c>
    </row>
    <row r="719" spans="1:17">
      <c r="A719" s="63" t="s">
        <v>249</v>
      </c>
      <c r="B719" s="64" t="s">
        <v>168</v>
      </c>
      <c r="C719" s="65">
        <v>57516.368300000002</v>
      </c>
      <c r="D719" s="65">
        <v>1E-3</v>
      </c>
      <c r="E719" s="33">
        <f t="shared" si="85"/>
        <v>40839.46085238376</v>
      </c>
      <c r="F719" s="1">
        <f t="shared" si="86"/>
        <v>40839.5</v>
      </c>
      <c r="G719" s="1">
        <f t="shared" si="92"/>
        <v>-4.5692896019318141E-3</v>
      </c>
      <c r="H719" s="34"/>
      <c r="K719" s="1">
        <f t="shared" si="94"/>
        <v>-4.5692896019318141E-3</v>
      </c>
      <c r="O719" s="1">
        <f t="shared" ca="1" si="87"/>
        <v>-4.7571005159103737E-3</v>
      </c>
      <c r="Q719" s="88">
        <f t="shared" si="88"/>
        <v>42497.868300000002</v>
      </c>
    </row>
    <row r="720" spans="1:17">
      <c r="A720" s="71" t="s">
        <v>254</v>
      </c>
      <c r="B720" s="72" t="s">
        <v>168</v>
      </c>
      <c r="C720" s="73">
        <v>57841.431299999822</v>
      </c>
      <c r="D720" s="73">
        <v>2.0000000000000001E-4</v>
      </c>
      <c r="E720" s="33">
        <f t="shared" si="85"/>
        <v>43624.454296767261</v>
      </c>
      <c r="F720" s="1">
        <f t="shared" si="86"/>
        <v>43624.5</v>
      </c>
      <c r="G720" s="1">
        <f t="shared" si="92"/>
        <v>-5.3344577754614875E-3</v>
      </c>
      <c r="H720" s="34"/>
      <c r="K720" s="1">
        <f t="shared" si="94"/>
        <v>-5.3344577754614875E-3</v>
      </c>
      <c r="O720" s="1">
        <f t="shared" ca="1" si="87"/>
        <v>-4.6817469733720129E-3</v>
      </c>
      <c r="Q720" s="88">
        <f t="shared" si="88"/>
        <v>42822.931299999822</v>
      </c>
    </row>
    <row r="721" spans="1:17">
      <c r="A721" s="71" t="s">
        <v>254</v>
      </c>
      <c r="B721" s="72" t="s">
        <v>170</v>
      </c>
      <c r="C721" s="73">
        <v>57841.490069999825</v>
      </c>
      <c r="D721" s="73">
        <v>0</v>
      </c>
      <c r="E721" s="33">
        <f t="shared" si="85"/>
        <v>43624.957811669716</v>
      </c>
      <c r="F721" s="1">
        <f t="shared" si="86"/>
        <v>43625</v>
      </c>
      <c r="G721" s="1">
        <f t="shared" si="92"/>
        <v>-4.9242001769016497E-3</v>
      </c>
      <c r="H721" s="34"/>
      <c r="K721" s="1">
        <f t="shared" si="94"/>
        <v>-4.9242001769016497E-3</v>
      </c>
      <c r="O721" s="1">
        <f t="shared" ca="1" si="87"/>
        <v>-4.6817334449083614E-3</v>
      </c>
      <c r="Q721" s="88">
        <f t="shared" si="88"/>
        <v>42822.990069999825</v>
      </c>
    </row>
    <row r="722" spans="1:17">
      <c r="A722" s="71" t="s">
        <v>254</v>
      </c>
      <c r="B722" s="72" t="s">
        <v>168</v>
      </c>
      <c r="C722" s="73">
        <v>57841.548359999899</v>
      </c>
      <c r="D722" s="73">
        <v>2.0000000000000001E-4</v>
      </c>
      <c r="E722" s="33">
        <f t="shared" si="85"/>
        <v>43625.457214148861</v>
      </c>
      <c r="F722" s="1">
        <f t="shared" si="86"/>
        <v>43625.5</v>
      </c>
      <c r="G722" s="1">
        <f t="shared" si="92"/>
        <v>-4.9939425007323734E-3</v>
      </c>
      <c r="H722" s="34"/>
      <c r="K722" s="1">
        <f t="shared" si="94"/>
        <v>-4.9939425007323734E-3</v>
      </c>
      <c r="O722" s="1">
        <f t="shared" ca="1" si="87"/>
        <v>-4.68171991644471E-3</v>
      </c>
      <c r="Q722" s="88">
        <f t="shared" si="88"/>
        <v>42823.048359999899</v>
      </c>
    </row>
    <row r="723" spans="1:17">
      <c r="A723" s="66" t="s">
        <v>250</v>
      </c>
      <c r="B723" s="67" t="s">
        <v>168</v>
      </c>
      <c r="C723" s="68">
        <v>57856.954400000002</v>
      </c>
      <c r="D723" s="69" t="s">
        <v>245</v>
      </c>
      <c r="E723" s="33">
        <f t="shared" si="85"/>
        <v>43757.449229248152</v>
      </c>
      <c r="F723" s="1">
        <f t="shared" si="86"/>
        <v>43757.5</v>
      </c>
      <c r="G723" s="1">
        <f t="shared" si="92"/>
        <v>-5.9259359986754134E-3</v>
      </c>
      <c r="H723" s="34"/>
      <c r="K723" s="1">
        <f t="shared" si="94"/>
        <v>-5.9259359986754134E-3</v>
      </c>
      <c r="O723" s="1">
        <f t="shared" ca="1" si="87"/>
        <v>-4.6781484020407375E-3</v>
      </c>
      <c r="Q723" s="88">
        <f t="shared" si="88"/>
        <v>42838.454400000002</v>
      </c>
    </row>
    <row r="724" spans="1:17">
      <c r="A724" s="66" t="s">
        <v>250</v>
      </c>
      <c r="B724" s="67" t="s">
        <v>168</v>
      </c>
      <c r="C724" s="68">
        <v>57856.955800000003</v>
      </c>
      <c r="D724" s="69" t="s">
        <v>251</v>
      </c>
      <c r="E724" s="33">
        <f t="shared" si="85"/>
        <v>43757.461223817896</v>
      </c>
      <c r="F724" s="1">
        <f t="shared" si="86"/>
        <v>43757.5</v>
      </c>
      <c r="G724" s="1">
        <f t="shared" si="92"/>
        <v>-4.5259359976626001E-3</v>
      </c>
      <c r="H724" s="34"/>
      <c r="K724" s="1">
        <f t="shared" si="94"/>
        <v>-4.5259359976626001E-3</v>
      </c>
      <c r="O724" s="1">
        <f t="shared" ca="1" si="87"/>
        <v>-4.6781484020407375E-3</v>
      </c>
      <c r="Q724" s="88">
        <f t="shared" si="88"/>
        <v>42838.455800000003</v>
      </c>
    </row>
    <row r="725" spans="1:17">
      <c r="A725" s="66" t="s">
        <v>250</v>
      </c>
      <c r="B725" s="67" t="s">
        <v>170</v>
      </c>
      <c r="C725" s="68">
        <v>57857.013800000001</v>
      </c>
      <c r="D725" s="69" t="s">
        <v>251</v>
      </c>
      <c r="E725" s="33">
        <f t="shared" ref="E725:E757" si="95">+(C725-C$7)/C$8</f>
        <v>43757.958141706942</v>
      </c>
      <c r="F725" s="1">
        <f t="shared" ref="F725:F788" si="96">ROUND(2*E725,0)/2</f>
        <v>43758</v>
      </c>
      <c r="G725" s="1">
        <f t="shared" si="92"/>
        <v>-4.8856783978408203E-3</v>
      </c>
      <c r="H725" s="34"/>
      <c r="K725" s="1">
        <f t="shared" si="94"/>
        <v>-4.8856783978408203E-3</v>
      </c>
      <c r="O725" s="1">
        <f t="shared" ref="O725:O757" ca="1" si="97">+C$11+C$12*F725</f>
        <v>-4.6781348735770861E-3</v>
      </c>
      <c r="Q725" s="88">
        <f t="shared" ref="Q725:Q757" si="98">+C725-15018.5</f>
        <v>42838.513800000001</v>
      </c>
    </row>
    <row r="726" spans="1:17">
      <c r="A726" s="66" t="s">
        <v>250</v>
      </c>
      <c r="B726" s="67" t="s">
        <v>170</v>
      </c>
      <c r="C726" s="68">
        <v>57857.014199999998</v>
      </c>
      <c r="D726" s="69" t="s">
        <v>245</v>
      </c>
      <c r="E726" s="33">
        <f t="shared" si="95"/>
        <v>43757.961568726845</v>
      </c>
      <c r="F726" s="1">
        <f t="shared" si="96"/>
        <v>43758</v>
      </c>
      <c r="G726" s="1">
        <f t="shared" si="92"/>
        <v>-4.4856784006697126E-3</v>
      </c>
      <c r="H726" s="34"/>
      <c r="K726" s="1">
        <f t="shared" si="94"/>
        <v>-4.4856784006697126E-3</v>
      </c>
      <c r="O726" s="1">
        <f t="shared" ca="1" si="97"/>
        <v>-4.6781348735770861E-3</v>
      </c>
      <c r="Q726" s="88">
        <f t="shared" si="98"/>
        <v>42838.514199999998</v>
      </c>
    </row>
    <row r="727" spans="1:17">
      <c r="A727" s="66" t="s">
        <v>250</v>
      </c>
      <c r="B727" s="67" t="s">
        <v>168</v>
      </c>
      <c r="C727" s="70">
        <v>57857.072</v>
      </c>
      <c r="D727" s="69" t="s">
        <v>245</v>
      </c>
      <c r="E727" s="33">
        <f t="shared" si="95"/>
        <v>43758.456773105972</v>
      </c>
      <c r="F727" s="1">
        <f t="shared" si="96"/>
        <v>43758.5</v>
      </c>
      <c r="G727" s="1">
        <f t="shared" si="92"/>
        <v>-5.0454208030714653E-3</v>
      </c>
      <c r="H727" s="34"/>
      <c r="K727" s="1">
        <f t="shared" si="94"/>
        <v>-5.0454208030714653E-3</v>
      </c>
      <c r="O727" s="1">
        <f t="shared" ca="1" si="97"/>
        <v>-4.6781213451134347E-3</v>
      </c>
      <c r="Q727" s="88">
        <f t="shared" si="98"/>
        <v>42838.572</v>
      </c>
    </row>
    <row r="728" spans="1:17">
      <c r="A728" s="66" t="s">
        <v>250</v>
      </c>
      <c r="B728" s="67" t="s">
        <v>170</v>
      </c>
      <c r="C728" s="68">
        <v>57857.130599999997</v>
      </c>
      <c r="D728" s="69" t="s">
        <v>245</v>
      </c>
      <c r="E728" s="33">
        <f t="shared" si="95"/>
        <v>43758.958831524898</v>
      </c>
      <c r="F728" s="1">
        <f t="shared" si="96"/>
        <v>43759</v>
      </c>
      <c r="G728" s="1">
        <f t="shared" si="92"/>
        <v>-4.8051632038550451E-3</v>
      </c>
      <c r="H728" s="34"/>
      <c r="K728" s="1">
        <f t="shared" si="94"/>
        <v>-4.8051632038550451E-3</v>
      </c>
      <c r="O728" s="1">
        <f t="shared" ca="1" si="97"/>
        <v>-4.6781078166497833E-3</v>
      </c>
      <c r="Q728" s="88">
        <f t="shared" si="98"/>
        <v>42838.630599999997</v>
      </c>
    </row>
    <row r="729" spans="1:17">
      <c r="A729" s="66" t="s">
        <v>250</v>
      </c>
      <c r="B729" s="67" t="s">
        <v>170</v>
      </c>
      <c r="C729" s="70">
        <v>57857.947999999997</v>
      </c>
      <c r="D729" s="69" t="s">
        <v>245</v>
      </c>
      <c r="E729" s="33">
        <f t="shared" si="95"/>
        <v>43765.961946740841</v>
      </c>
      <c r="F729" s="1">
        <f t="shared" si="96"/>
        <v>43766</v>
      </c>
      <c r="G729" s="1">
        <f t="shared" ref="G729:G760" si="99">+C729-(C$7+F729*C$8)</f>
        <v>-4.4415568045224063E-3</v>
      </c>
      <c r="H729" s="34"/>
      <c r="K729" s="1">
        <f t="shared" si="94"/>
        <v>-4.4415568045224063E-3</v>
      </c>
      <c r="O729" s="1">
        <f t="shared" ca="1" si="97"/>
        <v>-4.6779184181586636E-3</v>
      </c>
      <c r="Q729" s="88">
        <f t="shared" si="98"/>
        <v>42839.447999999997</v>
      </c>
    </row>
    <row r="730" spans="1:17">
      <c r="A730" s="66" t="s">
        <v>250</v>
      </c>
      <c r="B730" s="67" t="s">
        <v>168</v>
      </c>
      <c r="C730" s="68">
        <v>57858.9401</v>
      </c>
      <c r="D730" s="69" t="s">
        <v>251</v>
      </c>
      <c r="E730" s="33">
        <f t="shared" si="95"/>
        <v>43774.461812908885</v>
      </c>
      <c r="F730" s="1">
        <f t="shared" si="96"/>
        <v>43774.5</v>
      </c>
      <c r="G730" s="1">
        <f t="shared" si="99"/>
        <v>-4.4571776015800424E-3</v>
      </c>
      <c r="H730" s="34"/>
      <c r="K730" s="1">
        <f t="shared" si="94"/>
        <v>-4.4571776015800424E-3</v>
      </c>
      <c r="O730" s="1">
        <f t="shared" ca="1" si="97"/>
        <v>-4.6776884342765897E-3</v>
      </c>
      <c r="Q730" s="88">
        <f t="shared" si="98"/>
        <v>42840.4401</v>
      </c>
    </row>
    <row r="731" spans="1:17">
      <c r="A731" s="66" t="s">
        <v>250</v>
      </c>
      <c r="B731" s="67" t="s">
        <v>170</v>
      </c>
      <c r="C731" s="68">
        <v>57858.998200000002</v>
      </c>
      <c r="D731" s="69" t="s">
        <v>245</v>
      </c>
      <c r="E731" s="33">
        <f t="shared" si="95"/>
        <v>43774.959587552949</v>
      </c>
      <c r="F731" s="1">
        <f t="shared" si="96"/>
        <v>43775</v>
      </c>
      <c r="G731" s="1">
        <f t="shared" si="99"/>
        <v>-4.7169199970085174E-3</v>
      </c>
      <c r="H731" s="34"/>
      <c r="K731" s="1">
        <f t="shared" si="94"/>
        <v>-4.7169199970085174E-3</v>
      </c>
      <c r="O731" s="1">
        <f t="shared" ca="1" si="97"/>
        <v>-4.6776749058129383E-3</v>
      </c>
      <c r="Q731" s="88">
        <f t="shared" si="98"/>
        <v>42840.498200000002</v>
      </c>
    </row>
    <row r="732" spans="1:17">
      <c r="A732" s="66" t="s">
        <v>250</v>
      </c>
      <c r="B732" s="67" t="s">
        <v>170</v>
      </c>
      <c r="C732" s="68">
        <v>57858.998299999999</v>
      </c>
      <c r="D732" s="69" t="s">
        <v>251</v>
      </c>
      <c r="E732" s="33">
        <f t="shared" si="95"/>
        <v>43774.960444307908</v>
      </c>
      <c r="F732" s="1">
        <f t="shared" si="96"/>
        <v>43775</v>
      </c>
      <c r="G732" s="1">
        <f t="shared" si="99"/>
        <v>-4.6169199995347299E-3</v>
      </c>
      <c r="H732" s="34"/>
      <c r="K732" s="1">
        <f t="shared" si="94"/>
        <v>-4.6169199995347299E-3</v>
      </c>
      <c r="O732" s="1">
        <f t="shared" ca="1" si="97"/>
        <v>-4.6776749058129383E-3</v>
      </c>
      <c r="Q732" s="88">
        <f t="shared" si="98"/>
        <v>42840.498299999999</v>
      </c>
    </row>
    <row r="733" spans="1:17">
      <c r="A733" s="66" t="s">
        <v>250</v>
      </c>
      <c r="B733" s="67" t="s">
        <v>170</v>
      </c>
      <c r="C733" s="68">
        <v>57858.998500000002</v>
      </c>
      <c r="D733" s="69" t="s">
        <v>252</v>
      </c>
      <c r="E733" s="33">
        <f t="shared" si="95"/>
        <v>43774.962157817892</v>
      </c>
      <c r="F733" s="1">
        <f t="shared" si="96"/>
        <v>43775</v>
      </c>
      <c r="G733" s="1">
        <f t="shared" si="99"/>
        <v>-4.4169199973111972E-3</v>
      </c>
      <c r="H733" s="34"/>
      <c r="K733" s="1">
        <f t="shared" si="94"/>
        <v>-4.4169199973111972E-3</v>
      </c>
      <c r="O733" s="1">
        <f t="shared" ca="1" si="97"/>
        <v>-4.6776749058129383E-3</v>
      </c>
      <c r="Q733" s="88">
        <f t="shared" si="98"/>
        <v>42840.498500000002</v>
      </c>
    </row>
    <row r="734" spans="1:17">
      <c r="A734" s="71" t="s">
        <v>254</v>
      </c>
      <c r="B734" s="72" t="s">
        <v>170</v>
      </c>
      <c r="C734" s="73">
        <v>57878.373639999889</v>
      </c>
      <c r="D734" s="73">
        <v>0</v>
      </c>
      <c r="E734" s="33">
        <f t="shared" si="95"/>
        <v>43940.959634872277</v>
      </c>
      <c r="F734" s="1">
        <f t="shared" si="96"/>
        <v>43941</v>
      </c>
      <c r="G734" s="1">
        <f t="shared" si="99"/>
        <v>-4.7113969121710397E-3</v>
      </c>
      <c r="H734" s="34"/>
      <c r="K734" s="1">
        <f t="shared" si="94"/>
        <v>-4.7113969121710397E-3</v>
      </c>
      <c r="O734" s="1">
        <f t="shared" ca="1" si="97"/>
        <v>-4.6731834558806692E-3</v>
      </c>
      <c r="Q734" s="88">
        <f t="shared" si="98"/>
        <v>42859.873639999889</v>
      </c>
    </row>
    <row r="735" spans="1:17">
      <c r="A735" s="95" t="s">
        <v>99</v>
      </c>
      <c r="C735" s="100">
        <v>58165.504029629628</v>
      </c>
      <c r="D735" s="100">
        <v>1.0000000000000001E-5</v>
      </c>
      <c r="E735" s="33">
        <f t="shared" si="95"/>
        <v>46400.963550428794</v>
      </c>
      <c r="F735" s="1">
        <f t="shared" si="96"/>
        <v>46401</v>
      </c>
      <c r="G735" s="1">
        <f t="shared" si="99"/>
        <v>-4.254375169693958E-3</v>
      </c>
      <c r="H735" s="34"/>
      <c r="M735" s="1">
        <f>+G735</f>
        <v>-4.254375169693958E-3</v>
      </c>
      <c r="O735" s="1">
        <f t="shared" ca="1" si="97"/>
        <v>-4.606623414715726E-3</v>
      </c>
      <c r="Q735" s="88">
        <f t="shared" si="98"/>
        <v>43147.004029629628</v>
      </c>
    </row>
    <row r="736" spans="1:17">
      <c r="A736" s="71" t="s">
        <v>254</v>
      </c>
      <c r="B736" s="72" t="s">
        <v>170</v>
      </c>
      <c r="C736" s="73">
        <v>58186.513050000183</v>
      </c>
      <c r="D736" s="73">
        <v>0</v>
      </c>
      <c r="E736" s="33">
        <f t="shared" si="95"/>
        <v>46580.95937894495</v>
      </c>
      <c r="F736" s="1">
        <f t="shared" si="96"/>
        <v>46581</v>
      </c>
      <c r="G736" s="1">
        <f t="shared" si="99"/>
        <v>-4.7412686180905439E-3</v>
      </c>
      <c r="H736" s="34"/>
      <c r="K736" s="1">
        <f>+G736</f>
        <v>-4.7412686180905439E-3</v>
      </c>
      <c r="O736" s="1">
        <f t="shared" ca="1" si="97"/>
        <v>-4.6017531678012183E-3</v>
      </c>
      <c r="Q736" s="88">
        <f t="shared" si="98"/>
        <v>43168.013050000183</v>
      </c>
    </row>
    <row r="737" spans="1:17">
      <c r="A737" s="95" t="s">
        <v>99</v>
      </c>
      <c r="C737" s="100">
        <v>58196.551419629628</v>
      </c>
      <c r="D737" s="100">
        <v>2.0000000000000002E-5</v>
      </c>
      <c r="E737" s="33">
        <f t="shared" si="95"/>
        <v>46666.96361077176</v>
      </c>
      <c r="F737" s="1">
        <f t="shared" si="96"/>
        <v>46667</v>
      </c>
      <c r="G737" s="1">
        <f t="shared" si="99"/>
        <v>-4.2473319699638523E-3</v>
      </c>
      <c r="H737" s="34"/>
      <c r="M737" s="1">
        <f>+G737</f>
        <v>-4.2473319699638523E-3</v>
      </c>
      <c r="O737" s="1">
        <f t="shared" ca="1" si="97"/>
        <v>-4.5994262720531753E-3</v>
      </c>
      <c r="Q737" s="88">
        <f t="shared" si="98"/>
        <v>43178.051419629628</v>
      </c>
    </row>
    <row r="738" spans="1:17">
      <c r="A738" s="56" t="s">
        <v>253</v>
      </c>
      <c r="B738" s="57" t="s">
        <v>168</v>
      </c>
      <c r="C738" s="56">
        <v>58199.994099999778</v>
      </c>
      <c r="D738" s="56" t="s">
        <v>130</v>
      </c>
      <c r="E738" s="33">
        <f t="shared" si="95"/>
        <v>46696.458946328188</v>
      </c>
      <c r="F738" s="1">
        <f t="shared" si="96"/>
        <v>46696.5</v>
      </c>
      <c r="G738" s="1">
        <f t="shared" si="99"/>
        <v>-4.791763421962969E-3</v>
      </c>
      <c r="H738" s="34"/>
      <c r="K738" s="1">
        <f t="shared" ref="K738:K757" si="100">+G738</f>
        <v>-4.791763421962969E-3</v>
      </c>
      <c r="O738" s="1">
        <f t="shared" ca="1" si="97"/>
        <v>-4.5986280926977423E-3</v>
      </c>
      <c r="Q738" s="88">
        <f t="shared" si="98"/>
        <v>43181.494099999778</v>
      </c>
    </row>
    <row r="739" spans="1:17">
      <c r="A739" s="56" t="s">
        <v>253</v>
      </c>
      <c r="B739" s="57" t="s">
        <v>170</v>
      </c>
      <c r="C739" s="56">
        <v>58200.052699999884</v>
      </c>
      <c r="D739" s="56" t="s">
        <v>130</v>
      </c>
      <c r="E739" s="33">
        <f t="shared" si="95"/>
        <v>46696.961004748053</v>
      </c>
      <c r="F739" s="1">
        <f t="shared" si="96"/>
        <v>46697</v>
      </c>
      <c r="G739" s="1">
        <f t="shared" si="99"/>
        <v>-4.5515057136071846E-3</v>
      </c>
      <c r="H739" s="34"/>
      <c r="K739" s="1">
        <f t="shared" si="100"/>
        <v>-4.5515057136071846E-3</v>
      </c>
      <c r="O739" s="1">
        <f t="shared" ca="1" si="97"/>
        <v>-4.5986145642340909E-3</v>
      </c>
      <c r="Q739" s="88">
        <f t="shared" si="98"/>
        <v>43181.552699999884</v>
      </c>
    </row>
    <row r="740" spans="1:17">
      <c r="A740" s="56" t="s">
        <v>253</v>
      </c>
      <c r="B740" s="57" t="s">
        <v>168</v>
      </c>
      <c r="C740" s="56">
        <v>58200.110799999908</v>
      </c>
      <c r="D740" s="56" t="s">
        <v>130</v>
      </c>
      <c r="E740" s="33">
        <f t="shared" si="95"/>
        <v>46697.458779392306</v>
      </c>
      <c r="F740" s="1">
        <f t="shared" si="96"/>
        <v>46697.5</v>
      </c>
      <c r="G740" s="1">
        <f t="shared" si="99"/>
        <v>-4.8112480944837444E-3</v>
      </c>
      <c r="H740" s="34"/>
      <c r="K740" s="1">
        <f t="shared" si="100"/>
        <v>-4.8112480944837444E-3</v>
      </c>
      <c r="O740" s="1">
        <f t="shared" ca="1" si="97"/>
        <v>-4.5986010357704395E-3</v>
      </c>
      <c r="Q740" s="88">
        <f t="shared" si="98"/>
        <v>43181.610799999908</v>
      </c>
    </row>
    <row r="741" spans="1:17">
      <c r="A741" s="56" t="s">
        <v>253</v>
      </c>
      <c r="B741" s="57" t="s">
        <v>170</v>
      </c>
      <c r="C741" s="56">
        <v>58200.169300000183</v>
      </c>
      <c r="D741" s="56" t="s">
        <v>130</v>
      </c>
      <c r="E741" s="33">
        <f t="shared" si="95"/>
        <v>46697.959981058644</v>
      </c>
      <c r="F741" s="1">
        <f t="shared" si="96"/>
        <v>46698</v>
      </c>
      <c r="G741" s="1">
        <f t="shared" si="99"/>
        <v>-4.6709902162547223E-3</v>
      </c>
      <c r="H741" s="34"/>
      <c r="K741" s="1">
        <f t="shared" si="100"/>
        <v>-4.6709902162547223E-3</v>
      </c>
      <c r="O741" s="1">
        <f t="shared" ca="1" si="97"/>
        <v>-4.5985875073067881E-3</v>
      </c>
      <c r="Q741" s="88">
        <f t="shared" si="98"/>
        <v>43181.669300000183</v>
      </c>
    </row>
    <row r="742" spans="1:17">
      <c r="A742" s="56" t="s">
        <v>253</v>
      </c>
      <c r="B742" s="57" t="s">
        <v>168</v>
      </c>
      <c r="C742" s="56">
        <v>58200.227700000163</v>
      </c>
      <c r="D742" s="56" t="s">
        <v>130</v>
      </c>
      <c r="E742" s="33">
        <f t="shared" si="95"/>
        <v>46698.460325967462</v>
      </c>
      <c r="F742" s="1">
        <f t="shared" si="96"/>
        <v>46698.5</v>
      </c>
      <c r="G742" s="1">
        <f t="shared" si="99"/>
        <v>-4.6307326410897076E-3</v>
      </c>
      <c r="H742" s="34"/>
      <c r="K742" s="1">
        <f t="shared" si="100"/>
        <v>-4.6307326410897076E-3</v>
      </c>
      <c r="O742" s="1">
        <f t="shared" ca="1" si="97"/>
        <v>-4.5985739788431367E-3</v>
      </c>
      <c r="Q742" s="88">
        <f t="shared" si="98"/>
        <v>43181.727700000163</v>
      </c>
    </row>
    <row r="743" spans="1:17">
      <c r="A743" s="56" t="s">
        <v>253</v>
      </c>
      <c r="B743" s="57" t="s">
        <v>170</v>
      </c>
      <c r="C743" s="56">
        <v>58200.286100000143</v>
      </c>
      <c r="D743" s="56" t="s">
        <v>130</v>
      </c>
      <c r="E743" s="33">
        <f t="shared" si="95"/>
        <v>46698.96067087628</v>
      </c>
      <c r="F743" s="1">
        <f t="shared" si="96"/>
        <v>46699</v>
      </c>
      <c r="G743" s="1">
        <f t="shared" si="99"/>
        <v>-4.5904750586487353E-3</v>
      </c>
      <c r="H743" s="34"/>
      <c r="K743" s="1">
        <f t="shared" si="100"/>
        <v>-4.5904750586487353E-3</v>
      </c>
      <c r="O743" s="1">
        <f t="shared" ca="1" si="97"/>
        <v>-4.5985604503794852E-3</v>
      </c>
      <c r="Q743" s="88">
        <f t="shared" si="98"/>
        <v>43181.786100000143</v>
      </c>
    </row>
    <row r="744" spans="1:17">
      <c r="A744" s="71" t="s">
        <v>255</v>
      </c>
      <c r="B744" s="72" t="s">
        <v>170</v>
      </c>
      <c r="C744" s="73">
        <v>58946.006000000001</v>
      </c>
      <c r="D744" s="73" t="s">
        <v>252</v>
      </c>
      <c r="E744" s="33">
        <f t="shared" si="95"/>
        <v>53087.953059573483</v>
      </c>
      <c r="F744" s="1">
        <f t="shared" si="96"/>
        <v>53088</v>
      </c>
      <c r="G744" s="1">
        <f t="shared" si="99"/>
        <v>-5.4788623965578154E-3</v>
      </c>
      <c r="H744" s="34"/>
      <c r="K744" s="1">
        <f t="shared" si="100"/>
        <v>-5.4788623965578154E-3</v>
      </c>
      <c r="O744" s="1">
        <f t="shared" ca="1" si="97"/>
        <v>-4.4256937418417526E-3</v>
      </c>
      <c r="Q744" s="88">
        <f t="shared" si="98"/>
        <v>43927.506000000001</v>
      </c>
    </row>
    <row r="745" spans="1:17">
      <c r="A745" s="71" t="s">
        <v>255</v>
      </c>
      <c r="B745" s="72" t="s">
        <v>170</v>
      </c>
      <c r="C745" s="73">
        <v>58946.006999999998</v>
      </c>
      <c r="D745" s="73" t="s">
        <v>245</v>
      </c>
      <c r="E745" s="33">
        <f t="shared" si="95"/>
        <v>53087.961627123266</v>
      </c>
      <c r="F745" s="1">
        <f t="shared" si="96"/>
        <v>53088</v>
      </c>
      <c r="G745" s="1">
        <f t="shared" si="99"/>
        <v>-4.4788623999920674E-3</v>
      </c>
      <c r="H745" s="34"/>
      <c r="K745" s="1">
        <f t="shared" si="100"/>
        <v>-4.4788623999920674E-3</v>
      </c>
      <c r="O745" s="1">
        <f t="shared" ca="1" si="97"/>
        <v>-4.4256937418417526E-3</v>
      </c>
      <c r="Q745" s="88">
        <f t="shared" si="98"/>
        <v>43927.506999999998</v>
      </c>
    </row>
    <row r="746" spans="1:17">
      <c r="A746" s="71" t="s">
        <v>255</v>
      </c>
      <c r="B746" s="72" t="s">
        <v>170</v>
      </c>
      <c r="C746" s="73">
        <v>58946.006999999998</v>
      </c>
      <c r="D746" s="73" t="s">
        <v>251</v>
      </c>
      <c r="E746" s="33">
        <f t="shared" si="95"/>
        <v>53087.961627123266</v>
      </c>
      <c r="F746" s="1">
        <f t="shared" si="96"/>
        <v>53088</v>
      </c>
      <c r="G746" s="1">
        <f t="shared" si="99"/>
        <v>-4.4788623999920674E-3</v>
      </c>
      <c r="H746" s="34"/>
      <c r="K746" s="1">
        <f t="shared" si="100"/>
        <v>-4.4788623999920674E-3</v>
      </c>
      <c r="O746" s="1">
        <f t="shared" ca="1" si="97"/>
        <v>-4.4256937418417526E-3</v>
      </c>
      <c r="Q746" s="88">
        <f t="shared" si="98"/>
        <v>43927.506999999998</v>
      </c>
    </row>
    <row r="747" spans="1:17">
      <c r="A747" s="71" t="s">
        <v>255</v>
      </c>
      <c r="B747" s="72" t="s">
        <v>168</v>
      </c>
      <c r="C747" s="73">
        <v>58946.065000000002</v>
      </c>
      <c r="D747" s="73" t="s">
        <v>252</v>
      </c>
      <c r="E747" s="33">
        <f t="shared" si="95"/>
        <v>53088.45854501237</v>
      </c>
      <c r="F747" s="1">
        <f t="shared" si="96"/>
        <v>53088.5</v>
      </c>
      <c r="G747" s="1">
        <f t="shared" si="99"/>
        <v>-4.8386048001702875E-3</v>
      </c>
      <c r="H747" s="34"/>
      <c r="K747" s="1">
        <f t="shared" si="100"/>
        <v>-4.8386048001702875E-3</v>
      </c>
      <c r="O747" s="1">
        <f t="shared" ca="1" si="97"/>
        <v>-4.4256802133781012E-3</v>
      </c>
      <c r="Q747" s="88">
        <f t="shared" si="98"/>
        <v>43927.565000000002</v>
      </c>
    </row>
    <row r="748" spans="1:17">
      <c r="A748" s="71" t="s">
        <v>255</v>
      </c>
      <c r="B748" s="72" t="s">
        <v>168</v>
      </c>
      <c r="C748" s="73">
        <v>58946.065000000002</v>
      </c>
      <c r="D748" s="73" t="s">
        <v>245</v>
      </c>
      <c r="E748" s="33">
        <f t="shared" si="95"/>
        <v>53088.45854501237</v>
      </c>
      <c r="F748" s="1">
        <f t="shared" si="96"/>
        <v>53088.5</v>
      </c>
      <c r="G748" s="1">
        <f t="shared" si="99"/>
        <v>-4.8386048001702875E-3</v>
      </c>
      <c r="H748" s="34"/>
      <c r="K748" s="1">
        <f t="shared" si="100"/>
        <v>-4.8386048001702875E-3</v>
      </c>
      <c r="O748" s="1">
        <f t="shared" ca="1" si="97"/>
        <v>-4.4256802133781012E-3</v>
      </c>
      <c r="Q748" s="88">
        <f t="shared" si="98"/>
        <v>43927.565000000002</v>
      </c>
    </row>
    <row r="749" spans="1:17">
      <c r="A749" s="71" t="s">
        <v>255</v>
      </c>
      <c r="B749" s="72" t="s">
        <v>168</v>
      </c>
      <c r="C749" s="73">
        <v>58946.067000000003</v>
      </c>
      <c r="D749" s="73" t="s">
        <v>251</v>
      </c>
      <c r="E749" s="33">
        <f t="shared" si="95"/>
        <v>53088.475680111995</v>
      </c>
      <c r="F749" s="1">
        <f t="shared" si="96"/>
        <v>53088.5</v>
      </c>
      <c r="G749" s="1">
        <f t="shared" si="99"/>
        <v>-2.8386047997628339E-3</v>
      </c>
      <c r="H749" s="34"/>
      <c r="K749" s="1">
        <f t="shared" si="100"/>
        <v>-2.8386047997628339E-3</v>
      </c>
      <c r="O749" s="1">
        <f t="shared" ca="1" si="97"/>
        <v>-4.4256802133781012E-3</v>
      </c>
      <c r="Q749" s="88">
        <f t="shared" si="98"/>
        <v>43927.567000000003</v>
      </c>
    </row>
    <row r="750" spans="1:17">
      <c r="A750" s="123" t="s">
        <v>1886</v>
      </c>
      <c r="B750" s="124" t="s">
        <v>170</v>
      </c>
      <c r="C750" s="125">
        <v>59323.94299999997</v>
      </c>
      <c r="D750" s="123" t="s">
        <v>308</v>
      </c>
      <c r="E750" s="33">
        <f t="shared" si="95"/>
        <v>56325.947132693043</v>
      </c>
      <c r="F750" s="1">
        <f t="shared" si="96"/>
        <v>56326</v>
      </c>
      <c r="G750" s="1">
        <f t="shared" si="99"/>
        <v>-6.1706448323093355E-3</v>
      </c>
      <c r="H750" s="34"/>
      <c r="K750" s="1">
        <f t="shared" si="100"/>
        <v>-6.1706448323093355E-3</v>
      </c>
      <c r="O750" s="1">
        <f t="shared" ca="1" si="97"/>
        <v>-4.3380834112352129E-3</v>
      </c>
      <c r="Q750" s="88">
        <f t="shared" si="98"/>
        <v>44305.44299999997</v>
      </c>
    </row>
    <row r="751" spans="1:17">
      <c r="A751" s="123" t="s">
        <v>1886</v>
      </c>
      <c r="B751" s="124" t="s">
        <v>170</v>
      </c>
      <c r="C751" s="125">
        <v>59323.944000000134</v>
      </c>
      <c r="D751" s="123" t="s">
        <v>252</v>
      </c>
      <c r="E751" s="33">
        <f t="shared" si="95"/>
        <v>56325.95570024426</v>
      </c>
      <c r="F751" s="1">
        <f t="shared" si="96"/>
        <v>56326</v>
      </c>
      <c r="G751" s="1">
        <f t="shared" si="99"/>
        <v>-5.1706446683965623E-3</v>
      </c>
      <c r="H751" s="34"/>
      <c r="K751" s="1">
        <f t="shared" si="100"/>
        <v>-5.1706446683965623E-3</v>
      </c>
      <c r="O751" s="1">
        <f t="shared" ca="1" si="97"/>
        <v>-4.3380834112352129E-3</v>
      </c>
      <c r="Q751" s="88">
        <f t="shared" si="98"/>
        <v>44305.444000000134</v>
      </c>
    </row>
    <row r="752" spans="1:17">
      <c r="A752" s="123" t="s">
        <v>1886</v>
      </c>
      <c r="B752" s="124" t="s">
        <v>170</v>
      </c>
      <c r="C752" s="125">
        <v>59323.944000000134</v>
      </c>
      <c r="D752" s="123" t="s">
        <v>1888</v>
      </c>
      <c r="E752" s="33">
        <f t="shared" si="95"/>
        <v>56325.95570024426</v>
      </c>
      <c r="F752" s="1">
        <f t="shared" si="96"/>
        <v>56326</v>
      </c>
      <c r="G752" s="1">
        <f t="shared" si="99"/>
        <v>-5.1706446683965623E-3</v>
      </c>
      <c r="H752" s="34"/>
      <c r="K752" s="1">
        <f t="shared" si="100"/>
        <v>-5.1706446683965623E-3</v>
      </c>
      <c r="O752" s="1">
        <f t="shared" ca="1" si="97"/>
        <v>-4.3380834112352129E-3</v>
      </c>
      <c r="Q752" s="88">
        <f t="shared" si="98"/>
        <v>44305.444000000134</v>
      </c>
    </row>
    <row r="753" spans="1:17">
      <c r="A753" s="123" t="s">
        <v>1886</v>
      </c>
      <c r="B753" s="124" t="s">
        <v>170</v>
      </c>
      <c r="C753" s="125">
        <v>59564.269799999893</v>
      </c>
      <c r="D753" s="123" t="s">
        <v>245</v>
      </c>
      <c r="E753" s="33">
        <f t="shared" si="95"/>
        <v>58384.958962737743</v>
      </c>
      <c r="F753" s="1">
        <f t="shared" si="96"/>
        <v>58385</v>
      </c>
      <c r="G753" s="1">
        <f t="shared" si="99"/>
        <v>-4.789848106156569E-3</v>
      </c>
      <c r="H753" s="34"/>
      <c r="K753" s="1">
        <f t="shared" si="100"/>
        <v>-4.789848106156569E-3</v>
      </c>
      <c r="O753" s="1">
        <f t="shared" ca="1" si="97"/>
        <v>-4.2823731979187013E-3</v>
      </c>
      <c r="Q753" s="88">
        <f t="shared" si="98"/>
        <v>44545.769799999893</v>
      </c>
    </row>
    <row r="754" spans="1:17">
      <c r="A754" s="123" t="s">
        <v>1886</v>
      </c>
      <c r="B754" s="124" t="s">
        <v>170</v>
      </c>
      <c r="C754" s="125">
        <v>59564.328300000168</v>
      </c>
      <c r="D754" s="123" t="s">
        <v>245</v>
      </c>
      <c r="E754" s="33">
        <f t="shared" si="95"/>
        <v>58385.460164404081</v>
      </c>
      <c r="F754" s="1">
        <f t="shared" si="96"/>
        <v>58385.5</v>
      </c>
      <c r="G754" s="1">
        <f t="shared" si="99"/>
        <v>-4.6495902352035046E-3</v>
      </c>
      <c r="H754" s="34"/>
      <c r="K754" s="1">
        <f t="shared" si="100"/>
        <v>-4.6495902352035046E-3</v>
      </c>
      <c r="O754" s="1">
        <f t="shared" ca="1" si="97"/>
        <v>-4.2823596694550499E-3</v>
      </c>
      <c r="Q754" s="88">
        <f t="shared" si="98"/>
        <v>44545.828300000168</v>
      </c>
    </row>
    <row r="755" spans="1:17">
      <c r="A755" s="87" t="s">
        <v>89</v>
      </c>
      <c r="B755" s="2" t="s">
        <v>170</v>
      </c>
      <c r="C755" s="86">
        <v>59601.970300000001</v>
      </c>
      <c r="D755" s="40">
        <v>1E-4</v>
      </c>
      <c r="E755" s="33">
        <f t="shared" si="95"/>
        <v>58707.959874408218</v>
      </c>
      <c r="F755" s="1">
        <f t="shared" si="96"/>
        <v>58708</v>
      </c>
      <c r="G755" s="1">
        <f t="shared" si="99"/>
        <v>-4.6834383974783123E-3</v>
      </c>
      <c r="H755" s="34"/>
      <c r="K755" s="1">
        <f t="shared" si="100"/>
        <v>-4.6834383974783123E-3</v>
      </c>
      <c r="O755" s="1">
        <f t="shared" ca="1" si="97"/>
        <v>-4.2736338103998893E-3</v>
      </c>
      <c r="Q755" s="88">
        <f t="shared" si="98"/>
        <v>44583.470300000001</v>
      </c>
    </row>
    <row r="756" spans="1:17">
      <c r="A756" s="87" t="s">
        <v>89</v>
      </c>
      <c r="B756" s="2" t="s">
        <v>168</v>
      </c>
      <c r="C756" s="86">
        <v>59602.028700000003</v>
      </c>
      <c r="D756" s="40">
        <v>2.0000000000000001E-4</v>
      </c>
      <c r="E756" s="33">
        <f t="shared" si="95"/>
        <v>58708.460219317225</v>
      </c>
      <c r="F756" s="1">
        <f t="shared" si="96"/>
        <v>58708.5</v>
      </c>
      <c r="G756" s="1">
        <f t="shared" si="99"/>
        <v>-4.6431808004854247E-3</v>
      </c>
      <c r="H756" s="34"/>
      <c r="K756" s="1">
        <f t="shared" si="100"/>
        <v>-4.6431808004854247E-3</v>
      </c>
      <c r="O756" s="1">
        <f t="shared" ca="1" si="97"/>
        <v>-4.2736202819362379E-3</v>
      </c>
      <c r="Q756" s="88">
        <f t="shared" si="98"/>
        <v>44583.528700000003</v>
      </c>
    </row>
    <row r="757" spans="1:17">
      <c r="A757" s="123" t="s">
        <v>1887</v>
      </c>
      <c r="B757" s="124" t="s">
        <v>168</v>
      </c>
      <c r="C757" s="125">
        <v>59642.468099999998</v>
      </c>
      <c r="D757" s="123">
        <v>1E-4</v>
      </c>
      <c r="E757" s="33">
        <f t="shared" si="95"/>
        <v>59054.926793165534</v>
      </c>
      <c r="F757" s="1">
        <f t="shared" si="96"/>
        <v>59055</v>
      </c>
      <c r="G757" s="1">
        <f t="shared" si="99"/>
        <v>-8.5446640005102381E-3</v>
      </c>
      <c r="H757" s="34"/>
      <c r="K757" s="1">
        <f t="shared" si="100"/>
        <v>-8.5446640005102381E-3</v>
      </c>
      <c r="O757" s="1">
        <f t="shared" ca="1" si="97"/>
        <v>-4.2642450566258098E-3</v>
      </c>
      <c r="Q757" s="88">
        <f t="shared" si="98"/>
        <v>44623.968099999998</v>
      </c>
    </row>
    <row r="758" spans="1:17">
      <c r="C758" s="1"/>
      <c r="E758" s="33"/>
    </row>
    <row r="759" spans="1:17">
      <c r="C759" s="1"/>
      <c r="E759" s="33"/>
    </row>
    <row r="760" spans="1:17">
      <c r="C760" s="1"/>
      <c r="E760" s="33"/>
    </row>
    <row r="761" spans="1:17">
      <c r="C761" s="1"/>
      <c r="E761" s="33"/>
    </row>
    <row r="762" spans="1:17">
      <c r="C762" s="1"/>
      <c r="E762" s="33"/>
    </row>
    <row r="763" spans="1:17">
      <c r="C763" s="1"/>
      <c r="E763" s="33"/>
    </row>
    <row r="764" spans="1:17">
      <c r="C764" s="1"/>
      <c r="E764" s="33"/>
    </row>
    <row r="765" spans="1:17">
      <c r="C765" s="1"/>
      <c r="E765" s="33"/>
    </row>
    <row r="766" spans="1:17">
      <c r="C766" s="1"/>
      <c r="E766" s="33"/>
    </row>
    <row r="767" spans="1:17">
      <c r="C767" s="1"/>
      <c r="E767" s="33"/>
    </row>
    <row r="768" spans="1:17">
      <c r="C768" s="1"/>
      <c r="E768" s="33"/>
    </row>
    <row r="769" spans="3:5">
      <c r="C769" s="1"/>
      <c r="E769" s="33"/>
    </row>
    <row r="770" spans="3:5">
      <c r="C770" s="1"/>
      <c r="E770" s="33"/>
    </row>
  </sheetData>
  <sheetProtection selectLockedCells="1" selectUnlockedCells="1"/>
  <sortState xmlns:xlrd2="http://schemas.microsoft.com/office/spreadsheetml/2017/richdata2" ref="A21:U757">
    <sortCondition ref="C21:C757"/>
  </sortState>
  <phoneticPr fontId="0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19"/>
  <sheetViews>
    <sheetView topLeftCell="A573" workbookViewId="0">
      <selection activeCell="A347" sqref="A347"/>
    </sheetView>
  </sheetViews>
  <sheetFormatPr defaultRowHeight="12.75"/>
  <cols>
    <col min="1" max="1" width="19.7109375" style="32" customWidth="1"/>
    <col min="2" max="2" width="4.42578125" customWidth="1"/>
    <col min="3" max="3" width="12.7109375" style="32" customWidth="1"/>
    <col min="4" max="4" width="5.42578125" customWidth="1"/>
    <col min="5" max="5" width="14.85546875" customWidth="1"/>
    <col min="7" max="7" width="12" customWidth="1"/>
    <col min="8" max="8" width="14.140625" style="3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74" t="s">
        <v>256</v>
      </c>
      <c r="I1" s="75" t="s">
        <v>257</v>
      </c>
      <c r="J1" s="76" t="s">
        <v>162</v>
      </c>
    </row>
    <row r="2" spans="1:16">
      <c r="I2" s="77" t="s">
        <v>258</v>
      </c>
      <c r="J2" s="78" t="s">
        <v>161</v>
      </c>
    </row>
    <row r="3" spans="1:16">
      <c r="A3" s="79" t="s">
        <v>259</v>
      </c>
      <c r="I3" s="77" t="s">
        <v>260</v>
      </c>
      <c r="J3" s="78" t="s">
        <v>159</v>
      </c>
    </row>
    <row r="4" spans="1:16">
      <c r="I4" s="77" t="s">
        <v>261</v>
      </c>
      <c r="J4" s="78" t="s">
        <v>159</v>
      </c>
    </row>
    <row r="5" spans="1:16">
      <c r="I5" s="80" t="s">
        <v>245</v>
      </c>
      <c r="J5" s="81" t="s">
        <v>160</v>
      </c>
    </row>
    <row r="11" spans="1:16" ht="12.75" customHeight="1">
      <c r="A11" s="32" t="str">
        <f t="shared" ref="A11:A74" si="0">P11</f>
        <v>IBVS 3569 </v>
      </c>
      <c r="B11" s="2" t="str">
        <f t="shared" ref="B11:B74" si="1">IF(H11=INT(H11),"I","II")</f>
        <v>I</v>
      </c>
      <c r="C11" s="32">
        <f t="shared" ref="C11:C74" si="2">1*G11</f>
        <v>48267.574099999998</v>
      </c>
      <c r="D11" t="str">
        <f t="shared" ref="D11:D74" si="3">VLOOKUP(F11,I$1:J$5,2,FALSE)</f>
        <v>vis</v>
      </c>
      <c r="E11">
        <f>VLOOKUP(C11,'Active 1'!C$21:E$938,3,FALSE)</f>
        <v>21736.001065890945</v>
      </c>
      <c r="F11" s="2" t="s">
        <v>245</v>
      </c>
      <c r="G11" t="str">
        <f t="shared" ref="G11:G74" si="4">MID(I11,3,LEN(I11)-3)</f>
        <v>48267.5741</v>
      </c>
      <c r="H11" s="32">
        <f t="shared" ref="H11:H74" si="5">1*K11</f>
        <v>-36262</v>
      </c>
      <c r="I11" s="82" t="s">
        <v>262</v>
      </c>
      <c r="J11" s="83" t="s">
        <v>263</v>
      </c>
      <c r="K11" s="82">
        <v>-36262</v>
      </c>
      <c r="L11" s="82" t="s">
        <v>264</v>
      </c>
      <c r="M11" s="83" t="s">
        <v>265</v>
      </c>
      <c r="N11" s="83" t="s">
        <v>266</v>
      </c>
      <c r="O11" s="84" t="s">
        <v>267</v>
      </c>
      <c r="P11" s="85" t="s">
        <v>268</v>
      </c>
    </row>
    <row r="12" spans="1:16" ht="12.75" customHeight="1">
      <c r="A12" s="32" t="str">
        <f t="shared" si="0"/>
        <v>IBVS 4109 </v>
      </c>
      <c r="B12" s="2" t="str">
        <f t="shared" si="1"/>
        <v>II</v>
      </c>
      <c r="C12" s="32">
        <f t="shared" si="2"/>
        <v>49149.332300000002</v>
      </c>
      <c r="D12" t="str">
        <f t="shared" si="3"/>
        <v>vis</v>
      </c>
      <c r="E12">
        <f>VLOOKUP(C12,'Active 1'!C$21:E$938,3,FALSE)</f>
        <v>29290.498897061727</v>
      </c>
      <c r="F12" s="2" t="s">
        <v>245</v>
      </c>
      <c r="G12" t="str">
        <f t="shared" si="4"/>
        <v>49149.3323</v>
      </c>
      <c r="H12" s="32">
        <f t="shared" si="5"/>
        <v>-28707.5</v>
      </c>
      <c r="I12" s="82" t="s">
        <v>269</v>
      </c>
      <c r="J12" s="83" t="s">
        <v>270</v>
      </c>
      <c r="K12" s="82">
        <v>-28707.5</v>
      </c>
      <c r="L12" s="82" t="s">
        <v>271</v>
      </c>
      <c r="M12" s="83" t="s">
        <v>265</v>
      </c>
      <c r="N12" s="83" t="s">
        <v>252</v>
      </c>
      <c r="O12" s="84" t="s">
        <v>272</v>
      </c>
      <c r="P12" s="85" t="s">
        <v>273</v>
      </c>
    </row>
    <row r="13" spans="1:16" ht="12.75" customHeight="1">
      <c r="A13" s="32" t="str">
        <f t="shared" si="0"/>
        <v>IBVS 4109 </v>
      </c>
      <c r="B13" s="2" t="str">
        <f t="shared" si="1"/>
        <v>II</v>
      </c>
      <c r="C13" s="32">
        <f t="shared" si="2"/>
        <v>49393.5095</v>
      </c>
      <c r="D13" t="str">
        <f t="shared" si="3"/>
        <v>vis</v>
      </c>
      <c r="E13">
        <f>VLOOKUP(C13,'Active 1'!C$21:E$938,3,FALSE)</f>
        <v>31382.496598723399</v>
      </c>
      <c r="F13" s="2" t="s">
        <v>245</v>
      </c>
      <c r="G13" t="str">
        <f t="shared" si="4"/>
        <v>49393.5095</v>
      </c>
      <c r="H13" s="32">
        <f t="shared" si="5"/>
        <v>-26615.5</v>
      </c>
      <c r="I13" s="82" t="s">
        <v>274</v>
      </c>
      <c r="J13" s="83" t="s">
        <v>275</v>
      </c>
      <c r="K13" s="82">
        <v>-26615.5</v>
      </c>
      <c r="L13" s="82" t="s">
        <v>276</v>
      </c>
      <c r="M13" s="83" t="s">
        <v>265</v>
      </c>
      <c r="N13" s="83" t="s">
        <v>252</v>
      </c>
      <c r="O13" s="84" t="s">
        <v>277</v>
      </c>
      <c r="P13" s="85" t="s">
        <v>273</v>
      </c>
    </row>
    <row r="14" spans="1:16" ht="12.75" customHeight="1">
      <c r="A14" s="32" t="str">
        <f t="shared" si="0"/>
        <v>IBVS 4109 </v>
      </c>
      <c r="B14" s="2" t="str">
        <f t="shared" si="1"/>
        <v>I</v>
      </c>
      <c r="C14" s="32">
        <f t="shared" si="2"/>
        <v>49393.567199999998</v>
      </c>
      <c r="D14" t="str">
        <f t="shared" si="3"/>
        <v>vis</v>
      </c>
      <c r="E14">
        <f>VLOOKUP(C14,'Active 1'!C$21:E$938,3,FALSE)</f>
        <v>31382.990945727874</v>
      </c>
      <c r="F14" s="2" t="s">
        <v>245</v>
      </c>
      <c r="G14" t="str">
        <f t="shared" si="4"/>
        <v>49393.5672</v>
      </c>
      <c r="H14" s="32">
        <f t="shared" si="5"/>
        <v>-26615</v>
      </c>
      <c r="I14" s="82" t="s">
        <v>278</v>
      </c>
      <c r="J14" s="83" t="s">
        <v>279</v>
      </c>
      <c r="K14" s="82">
        <v>-26615</v>
      </c>
      <c r="L14" s="82" t="s">
        <v>280</v>
      </c>
      <c r="M14" s="83" t="s">
        <v>265</v>
      </c>
      <c r="N14" s="83" t="s">
        <v>252</v>
      </c>
      <c r="O14" s="84" t="s">
        <v>277</v>
      </c>
      <c r="P14" s="85" t="s">
        <v>273</v>
      </c>
    </row>
    <row r="15" spans="1:16" ht="12.75" customHeight="1">
      <c r="A15" s="32" t="str">
        <f t="shared" si="0"/>
        <v>IBVS 4109 </v>
      </c>
      <c r="B15" s="2" t="str">
        <f t="shared" si="1"/>
        <v>I</v>
      </c>
      <c r="C15" s="32">
        <f t="shared" si="2"/>
        <v>49427.532700000003</v>
      </c>
      <c r="D15" t="str">
        <f t="shared" si="3"/>
        <v>vis</v>
      </c>
      <c r="E15">
        <f>VLOOKUP(C15,'Active 1'!C$21:E$938,3,FALSE)</f>
        <v>31673.991694101605</v>
      </c>
      <c r="F15" s="2" t="s">
        <v>245</v>
      </c>
      <c r="G15" t="str">
        <f t="shared" si="4"/>
        <v>49427.5327</v>
      </c>
      <c r="H15" s="32">
        <f t="shared" si="5"/>
        <v>-26324</v>
      </c>
      <c r="I15" s="82" t="s">
        <v>281</v>
      </c>
      <c r="J15" s="83" t="s">
        <v>282</v>
      </c>
      <c r="K15" s="82">
        <v>-26324</v>
      </c>
      <c r="L15" s="82" t="s">
        <v>283</v>
      </c>
      <c r="M15" s="83" t="s">
        <v>265</v>
      </c>
      <c r="N15" s="83" t="s">
        <v>284</v>
      </c>
      <c r="O15" s="84" t="s">
        <v>285</v>
      </c>
      <c r="P15" s="85" t="s">
        <v>273</v>
      </c>
    </row>
    <row r="16" spans="1:16" ht="12.75" customHeight="1">
      <c r="A16" s="32" t="str">
        <f t="shared" si="0"/>
        <v>IBVS 4109 </v>
      </c>
      <c r="B16" s="2" t="str">
        <f t="shared" si="1"/>
        <v>I</v>
      </c>
      <c r="C16" s="32">
        <f t="shared" si="2"/>
        <v>49427.532700000003</v>
      </c>
      <c r="D16" t="str">
        <f t="shared" si="3"/>
        <v>vis</v>
      </c>
      <c r="E16">
        <f>VLOOKUP(C16,'Active 1'!C$21:E$938,3,FALSE)</f>
        <v>31673.991694101605</v>
      </c>
      <c r="F16" s="2" t="s">
        <v>245</v>
      </c>
      <c r="G16" t="str">
        <f t="shared" si="4"/>
        <v>49427.5327</v>
      </c>
      <c r="H16" s="32">
        <f t="shared" si="5"/>
        <v>-26324</v>
      </c>
      <c r="I16" s="82" t="s">
        <v>281</v>
      </c>
      <c r="J16" s="83" t="s">
        <v>282</v>
      </c>
      <c r="K16" s="82">
        <v>-26324</v>
      </c>
      <c r="L16" s="82" t="s">
        <v>283</v>
      </c>
      <c r="M16" s="83" t="s">
        <v>265</v>
      </c>
      <c r="N16" s="83" t="s">
        <v>252</v>
      </c>
      <c r="O16" s="84" t="s">
        <v>285</v>
      </c>
      <c r="P16" s="85" t="s">
        <v>273</v>
      </c>
    </row>
    <row r="17" spans="1:16" ht="12.75" customHeight="1">
      <c r="A17" s="32" t="str">
        <f t="shared" si="0"/>
        <v>BAVM 90 </v>
      </c>
      <c r="B17" s="2" t="str">
        <f t="shared" si="1"/>
        <v>I</v>
      </c>
      <c r="C17" s="32">
        <f t="shared" si="2"/>
        <v>49496.396999999997</v>
      </c>
      <c r="D17" t="str">
        <f t="shared" si="3"/>
        <v>vis</v>
      </c>
      <c r="E17">
        <f>VLOOKUP(C17,'Active 1'!C$21:E$938,3,FALSE)</f>
        <v>32263.989275065462</v>
      </c>
      <c r="F17" s="2" t="s">
        <v>245</v>
      </c>
      <c r="G17" t="str">
        <f t="shared" si="4"/>
        <v>49496.397</v>
      </c>
      <c r="H17" s="32">
        <f t="shared" si="5"/>
        <v>-25734</v>
      </c>
      <c r="I17" s="82" t="s">
        <v>286</v>
      </c>
      <c r="J17" s="83" t="s">
        <v>287</v>
      </c>
      <c r="K17" s="82">
        <v>-25734</v>
      </c>
      <c r="L17" s="82" t="s">
        <v>288</v>
      </c>
      <c r="M17" s="83" t="s">
        <v>265</v>
      </c>
      <c r="N17" s="83" t="s">
        <v>289</v>
      </c>
      <c r="O17" s="84" t="s">
        <v>290</v>
      </c>
      <c r="P17" s="85" t="s">
        <v>291</v>
      </c>
    </row>
    <row r="18" spans="1:16" ht="12.75" customHeight="1">
      <c r="A18" s="32" t="str">
        <f t="shared" si="0"/>
        <v>IBVS 4109 </v>
      </c>
      <c r="B18" s="2" t="str">
        <f t="shared" si="1"/>
        <v>I</v>
      </c>
      <c r="C18" s="32">
        <f t="shared" si="2"/>
        <v>49511.337299999999</v>
      </c>
      <c r="D18" t="str">
        <f t="shared" si="3"/>
        <v>vis</v>
      </c>
      <c r="E18">
        <f>VLOOKUP(C18,'Active 1'!C$21:E$938,3,FALSE)</f>
        <v>32391.990879073292</v>
      </c>
      <c r="F18" s="2" t="s">
        <v>245</v>
      </c>
      <c r="G18" t="str">
        <f t="shared" si="4"/>
        <v>49511.3373</v>
      </c>
      <c r="H18" s="32">
        <f t="shared" si="5"/>
        <v>-25606</v>
      </c>
      <c r="I18" s="82" t="s">
        <v>292</v>
      </c>
      <c r="J18" s="83" t="s">
        <v>293</v>
      </c>
      <c r="K18" s="82">
        <v>-25606</v>
      </c>
      <c r="L18" s="82" t="s">
        <v>280</v>
      </c>
      <c r="M18" s="83" t="s">
        <v>265</v>
      </c>
      <c r="N18" s="83" t="s">
        <v>252</v>
      </c>
      <c r="O18" s="84" t="s">
        <v>285</v>
      </c>
      <c r="P18" s="85" t="s">
        <v>273</v>
      </c>
    </row>
    <row r="19" spans="1:16" ht="12.75" customHeight="1">
      <c r="A19" s="32" t="str">
        <f t="shared" si="0"/>
        <v>IBVS 4109 </v>
      </c>
      <c r="B19" s="2" t="str">
        <f t="shared" si="1"/>
        <v>I</v>
      </c>
      <c r="C19" s="32">
        <f t="shared" si="2"/>
        <v>49518.340700000001</v>
      </c>
      <c r="D19" t="str">
        <f t="shared" si="3"/>
        <v>vis</v>
      </c>
      <c r="E19">
        <f>VLOOKUP(C19,'Active 1'!C$21:E$938,3,FALSE)</f>
        <v>32451.992782215028</v>
      </c>
      <c r="F19" s="2" t="s">
        <v>245</v>
      </c>
      <c r="G19" t="str">
        <f t="shared" si="4"/>
        <v>49518.3407</v>
      </c>
      <c r="H19" s="32">
        <f t="shared" si="5"/>
        <v>-25546</v>
      </c>
      <c r="I19" s="82" t="s">
        <v>294</v>
      </c>
      <c r="J19" s="83" t="s">
        <v>295</v>
      </c>
      <c r="K19" s="82">
        <v>-25546</v>
      </c>
      <c r="L19" s="82" t="s">
        <v>296</v>
      </c>
      <c r="M19" s="83" t="s">
        <v>265</v>
      </c>
      <c r="N19" s="83" t="s">
        <v>252</v>
      </c>
      <c r="O19" s="84" t="s">
        <v>285</v>
      </c>
      <c r="P19" s="85" t="s">
        <v>273</v>
      </c>
    </row>
    <row r="20" spans="1:16" ht="12.75" customHeight="1">
      <c r="A20" s="32" t="str">
        <f t="shared" si="0"/>
        <v>IBVS 4877 </v>
      </c>
      <c r="B20" s="2" t="str">
        <f t="shared" si="1"/>
        <v>I</v>
      </c>
      <c r="C20" s="32">
        <f t="shared" si="2"/>
        <v>49778.624900000003</v>
      </c>
      <c r="D20" t="str">
        <f t="shared" si="3"/>
        <v>vis</v>
      </c>
      <c r="E20">
        <f>VLOOKUP(C20,'Active 1'!C$21:E$938,3,FALSE)</f>
        <v>34681.987835720654</v>
      </c>
      <c r="F20" s="2" t="s">
        <v>245</v>
      </c>
      <c r="G20" t="str">
        <f t="shared" si="4"/>
        <v>49778.6249</v>
      </c>
      <c r="H20" s="32">
        <f t="shared" si="5"/>
        <v>-23316</v>
      </c>
      <c r="I20" s="82" t="s">
        <v>297</v>
      </c>
      <c r="J20" s="83" t="s">
        <v>298</v>
      </c>
      <c r="K20" s="82">
        <v>-23316</v>
      </c>
      <c r="L20" s="82" t="s">
        <v>299</v>
      </c>
      <c r="M20" s="83" t="s">
        <v>265</v>
      </c>
      <c r="N20" s="83" t="s">
        <v>266</v>
      </c>
      <c r="O20" s="84" t="s">
        <v>300</v>
      </c>
      <c r="P20" s="85" t="s">
        <v>301</v>
      </c>
    </row>
    <row r="21" spans="1:16" ht="12.75" customHeight="1">
      <c r="A21" s="32" t="str">
        <f t="shared" si="0"/>
        <v>IBVS 4877 </v>
      </c>
      <c r="B21" s="2" t="str">
        <f t="shared" si="1"/>
        <v>I</v>
      </c>
      <c r="C21" s="32">
        <f t="shared" si="2"/>
        <v>49785.627899999999</v>
      </c>
      <c r="D21" t="str">
        <f t="shared" si="3"/>
        <v>vis</v>
      </c>
      <c r="E21">
        <f>VLOOKUP(C21,'Active 1'!C$21:E$938,3,FALSE)</f>
        <v>34741.986311846726</v>
      </c>
      <c r="F21" s="2" t="s">
        <v>245</v>
      </c>
      <c r="G21" t="str">
        <f t="shared" si="4"/>
        <v>49785.6279</v>
      </c>
      <c r="H21" s="32">
        <f t="shared" si="5"/>
        <v>-23256</v>
      </c>
      <c r="I21" s="82" t="s">
        <v>302</v>
      </c>
      <c r="J21" s="83" t="s">
        <v>303</v>
      </c>
      <c r="K21" s="82">
        <v>-23256</v>
      </c>
      <c r="L21" s="82" t="s">
        <v>304</v>
      </c>
      <c r="M21" s="83" t="s">
        <v>265</v>
      </c>
      <c r="N21" s="83" t="s">
        <v>266</v>
      </c>
      <c r="O21" s="84" t="s">
        <v>300</v>
      </c>
      <c r="P21" s="85" t="s">
        <v>301</v>
      </c>
    </row>
    <row r="22" spans="1:16" ht="12.75" customHeight="1">
      <c r="A22" s="32" t="str">
        <f t="shared" si="0"/>
        <v>IBVS 4877 </v>
      </c>
      <c r="B22" s="2" t="str">
        <f t="shared" si="1"/>
        <v>I</v>
      </c>
      <c r="C22" s="32">
        <f t="shared" si="2"/>
        <v>49808.504800000002</v>
      </c>
      <c r="D22" t="str">
        <f t="shared" si="3"/>
        <v>vis</v>
      </c>
      <c r="E22">
        <f>VLOOKUP(C22,'Active 1'!C$21:E$938,3,FALSE)</f>
        <v>34937.985046458925</v>
      </c>
      <c r="F22" s="2" t="s">
        <v>245</v>
      </c>
      <c r="G22" t="str">
        <f t="shared" si="4"/>
        <v>49808.5048</v>
      </c>
      <c r="H22" s="32">
        <f t="shared" si="5"/>
        <v>-23060</v>
      </c>
      <c r="I22" s="82" t="s">
        <v>305</v>
      </c>
      <c r="J22" s="83" t="s">
        <v>306</v>
      </c>
      <c r="K22" s="82">
        <v>-23060</v>
      </c>
      <c r="L22" s="82" t="s">
        <v>307</v>
      </c>
      <c r="M22" s="83" t="s">
        <v>265</v>
      </c>
      <c r="N22" s="83" t="s">
        <v>308</v>
      </c>
      <c r="O22" s="84" t="s">
        <v>300</v>
      </c>
      <c r="P22" s="85" t="s">
        <v>301</v>
      </c>
    </row>
    <row r="23" spans="1:16" ht="12.75" customHeight="1">
      <c r="A23" s="32" t="str">
        <f t="shared" si="0"/>
        <v> BBS 109 </v>
      </c>
      <c r="B23" s="2" t="str">
        <f t="shared" si="1"/>
        <v>I</v>
      </c>
      <c r="C23" s="32">
        <f t="shared" si="2"/>
        <v>49810.489000000001</v>
      </c>
      <c r="D23" t="str">
        <f t="shared" si="3"/>
        <v>vis</v>
      </c>
      <c r="E23">
        <f>VLOOKUP(C23,'Active 1'!C$21:E$938,3,FALSE)</f>
        <v>34954.984757486964</v>
      </c>
      <c r="F23" s="2" t="s">
        <v>245</v>
      </c>
      <c r="G23" t="str">
        <f t="shared" si="4"/>
        <v>49810.489</v>
      </c>
      <c r="H23" s="32">
        <f t="shared" si="5"/>
        <v>-23043</v>
      </c>
      <c r="I23" s="82" t="s">
        <v>309</v>
      </c>
      <c r="J23" s="83" t="s">
        <v>310</v>
      </c>
      <c r="K23" s="82">
        <v>-23043</v>
      </c>
      <c r="L23" s="82" t="s">
        <v>311</v>
      </c>
      <c r="M23" s="83" t="s">
        <v>312</v>
      </c>
      <c r="N23" s="83"/>
      <c r="O23" s="84" t="s">
        <v>313</v>
      </c>
      <c r="P23" s="84" t="s">
        <v>314</v>
      </c>
    </row>
    <row r="24" spans="1:16" ht="12.75" customHeight="1">
      <c r="A24" s="32" t="str">
        <f t="shared" si="0"/>
        <v> BBS 109 </v>
      </c>
      <c r="B24" s="2" t="str">
        <f t="shared" si="1"/>
        <v>I</v>
      </c>
      <c r="C24" s="32">
        <f t="shared" si="2"/>
        <v>49810.606</v>
      </c>
      <c r="D24" t="str">
        <f t="shared" si="3"/>
        <v>vis</v>
      </c>
      <c r="E24">
        <f>VLOOKUP(C24,'Active 1'!C$21:E$938,3,FALSE)</f>
        <v>34955.987159558455</v>
      </c>
      <c r="F24" s="2" t="s">
        <v>245</v>
      </c>
      <c r="G24" t="str">
        <f t="shared" si="4"/>
        <v>49810.606</v>
      </c>
      <c r="H24" s="32">
        <f t="shared" si="5"/>
        <v>-23042</v>
      </c>
      <c r="I24" s="82" t="s">
        <v>315</v>
      </c>
      <c r="J24" s="83" t="s">
        <v>316</v>
      </c>
      <c r="K24" s="82">
        <v>-23042</v>
      </c>
      <c r="L24" s="82" t="s">
        <v>288</v>
      </c>
      <c r="M24" s="83" t="s">
        <v>312</v>
      </c>
      <c r="N24" s="83"/>
      <c r="O24" s="84" t="s">
        <v>313</v>
      </c>
      <c r="P24" s="84" t="s">
        <v>314</v>
      </c>
    </row>
    <row r="25" spans="1:16" ht="12.75" customHeight="1">
      <c r="A25" s="32" t="str">
        <f t="shared" si="0"/>
        <v> BBS 109 </v>
      </c>
      <c r="B25" s="2" t="str">
        <f t="shared" si="1"/>
        <v>I</v>
      </c>
      <c r="C25" s="32">
        <f t="shared" si="2"/>
        <v>49811.423000000003</v>
      </c>
      <c r="D25" t="str">
        <f t="shared" si="3"/>
        <v>vis</v>
      </c>
      <c r="E25">
        <f>VLOOKUP(C25,'Active 1'!C$21:E$938,3,FALSE)</f>
        <v>34962.986838980869</v>
      </c>
      <c r="F25" s="2" t="s">
        <v>245</v>
      </c>
      <c r="G25" t="str">
        <f t="shared" si="4"/>
        <v>49811.423</v>
      </c>
      <c r="H25" s="32">
        <f t="shared" si="5"/>
        <v>-23035</v>
      </c>
      <c r="I25" s="82" t="s">
        <v>317</v>
      </c>
      <c r="J25" s="83" t="s">
        <v>318</v>
      </c>
      <c r="K25" s="82">
        <v>-23035</v>
      </c>
      <c r="L25" s="82" t="s">
        <v>288</v>
      </c>
      <c r="M25" s="83" t="s">
        <v>312</v>
      </c>
      <c r="N25" s="83"/>
      <c r="O25" s="84" t="s">
        <v>313</v>
      </c>
      <c r="P25" s="84" t="s">
        <v>314</v>
      </c>
    </row>
    <row r="26" spans="1:16" ht="12.75" customHeight="1">
      <c r="A26" s="32" t="str">
        <f t="shared" si="0"/>
        <v> BBS 109 </v>
      </c>
      <c r="B26" s="2" t="str">
        <f t="shared" si="1"/>
        <v>I</v>
      </c>
      <c r="C26" s="32">
        <f t="shared" si="2"/>
        <v>49811.538</v>
      </c>
      <c r="D26" t="str">
        <f t="shared" si="3"/>
        <v>vis</v>
      </c>
      <c r="E26">
        <f>VLOOKUP(C26,'Active 1'!C$21:E$938,3,FALSE)</f>
        <v>34963.972105974215</v>
      </c>
      <c r="F26" s="2" t="s">
        <v>245</v>
      </c>
      <c r="G26" t="str">
        <f t="shared" si="4"/>
        <v>49811.538</v>
      </c>
      <c r="H26" s="32">
        <f t="shared" si="5"/>
        <v>-23034</v>
      </c>
      <c r="I26" s="82" t="s">
        <v>319</v>
      </c>
      <c r="J26" s="83" t="s">
        <v>320</v>
      </c>
      <c r="K26" s="82">
        <v>-23034</v>
      </c>
      <c r="L26" s="82" t="s">
        <v>321</v>
      </c>
      <c r="M26" s="83" t="s">
        <v>312</v>
      </c>
      <c r="N26" s="83"/>
      <c r="O26" s="84" t="s">
        <v>313</v>
      </c>
      <c r="P26" s="84" t="s">
        <v>314</v>
      </c>
    </row>
    <row r="27" spans="1:16" ht="12.75" customHeight="1">
      <c r="A27" s="32" t="str">
        <f t="shared" si="0"/>
        <v> BBS 109 </v>
      </c>
      <c r="B27" s="2" t="str">
        <f t="shared" si="1"/>
        <v>I</v>
      </c>
      <c r="C27" s="32">
        <f t="shared" si="2"/>
        <v>49812.474999999999</v>
      </c>
      <c r="D27" t="str">
        <f t="shared" si="3"/>
        <v>vis</v>
      </c>
      <c r="E27">
        <f>VLOOKUP(C27,'Active 1'!C$21:E$938,3,FALSE)</f>
        <v>34971.999890085317</v>
      </c>
      <c r="F27" s="2" t="s">
        <v>245</v>
      </c>
      <c r="G27" t="str">
        <f t="shared" si="4"/>
        <v>49812.475</v>
      </c>
      <c r="H27" s="32">
        <f t="shared" si="5"/>
        <v>-23026</v>
      </c>
      <c r="I27" s="82" t="s">
        <v>322</v>
      </c>
      <c r="J27" s="83" t="s">
        <v>323</v>
      </c>
      <c r="K27" s="82">
        <v>-23026</v>
      </c>
      <c r="L27" s="82" t="s">
        <v>324</v>
      </c>
      <c r="M27" s="83" t="s">
        <v>312</v>
      </c>
      <c r="N27" s="83"/>
      <c r="O27" s="84" t="s">
        <v>313</v>
      </c>
      <c r="P27" s="84" t="s">
        <v>314</v>
      </c>
    </row>
    <row r="28" spans="1:16" ht="12.75" customHeight="1">
      <c r="A28" s="32" t="str">
        <f t="shared" si="0"/>
        <v> BBS 109 </v>
      </c>
      <c r="B28" s="2" t="str">
        <f t="shared" si="1"/>
        <v>I</v>
      </c>
      <c r="C28" s="32">
        <f t="shared" si="2"/>
        <v>49817.375</v>
      </c>
      <c r="D28" t="str">
        <f t="shared" si="3"/>
        <v>vis</v>
      </c>
      <c r="E28">
        <f>VLOOKUP(C28,'Active 1'!C$21:E$938,3,FALSE)</f>
        <v>35013.980831541543</v>
      </c>
      <c r="F28" s="2" t="s">
        <v>245</v>
      </c>
      <c r="G28" t="str">
        <f t="shared" si="4"/>
        <v>49817.375</v>
      </c>
      <c r="H28" s="32">
        <f t="shared" si="5"/>
        <v>-22984</v>
      </c>
      <c r="I28" s="82" t="s">
        <v>325</v>
      </c>
      <c r="J28" s="83" t="s">
        <v>326</v>
      </c>
      <c r="K28" s="82">
        <v>-22984</v>
      </c>
      <c r="L28" s="82" t="s">
        <v>311</v>
      </c>
      <c r="M28" s="83" t="s">
        <v>312</v>
      </c>
      <c r="N28" s="83"/>
      <c r="O28" s="84" t="s">
        <v>313</v>
      </c>
      <c r="P28" s="84" t="s">
        <v>314</v>
      </c>
    </row>
    <row r="29" spans="1:16" ht="12.75" customHeight="1">
      <c r="A29" s="32" t="str">
        <f t="shared" si="0"/>
        <v> BBS 109 </v>
      </c>
      <c r="B29" s="2" t="str">
        <f t="shared" si="1"/>
        <v>I</v>
      </c>
      <c r="C29" s="32">
        <f t="shared" si="2"/>
        <v>49817.491999999998</v>
      </c>
      <c r="D29" t="str">
        <f t="shared" si="3"/>
        <v>vis</v>
      </c>
      <c r="E29">
        <f>VLOOKUP(C29,'Active 1'!C$21:E$938,3,FALSE)</f>
        <v>35014.983233613035</v>
      </c>
      <c r="F29" s="2" t="s">
        <v>245</v>
      </c>
      <c r="G29" t="str">
        <f t="shared" si="4"/>
        <v>49817.492</v>
      </c>
      <c r="H29" s="32">
        <f t="shared" si="5"/>
        <v>-22983</v>
      </c>
      <c r="I29" s="82" t="s">
        <v>327</v>
      </c>
      <c r="J29" s="83" t="s">
        <v>328</v>
      </c>
      <c r="K29" s="82">
        <v>-22983</v>
      </c>
      <c r="L29" s="82" t="s">
        <v>311</v>
      </c>
      <c r="M29" s="83" t="s">
        <v>312</v>
      </c>
      <c r="N29" s="83"/>
      <c r="O29" s="84" t="s">
        <v>313</v>
      </c>
      <c r="P29" s="84" t="s">
        <v>314</v>
      </c>
    </row>
    <row r="30" spans="1:16" ht="12.75" customHeight="1">
      <c r="A30" s="32" t="str">
        <f t="shared" si="0"/>
        <v> BBS 109 </v>
      </c>
      <c r="B30" s="2" t="str">
        <f t="shared" si="1"/>
        <v>I</v>
      </c>
      <c r="C30" s="32">
        <f t="shared" si="2"/>
        <v>49819.476999999999</v>
      </c>
      <c r="D30" t="str">
        <f t="shared" si="3"/>
        <v>vis</v>
      </c>
      <c r="E30">
        <f>VLOOKUP(C30,'Active 1'!C$21:E$938,3,FALSE)</f>
        <v>35031.989798672344</v>
      </c>
      <c r="F30" s="2" t="s">
        <v>245</v>
      </c>
      <c r="G30" t="str">
        <f t="shared" si="4"/>
        <v>49819.477</v>
      </c>
      <c r="H30" s="32">
        <f t="shared" si="5"/>
        <v>-22966</v>
      </c>
      <c r="I30" s="82" t="s">
        <v>329</v>
      </c>
      <c r="J30" s="83" t="s">
        <v>330</v>
      </c>
      <c r="K30" s="82">
        <v>-22966</v>
      </c>
      <c r="L30" s="82" t="s">
        <v>288</v>
      </c>
      <c r="M30" s="83" t="s">
        <v>312</v>
      </c>
      <c r="N30" s="83"/>
      <c r="O30" s="84" t="s">
        <v>313</v>
      </c>
      <c r="P30" s="84" t="s">
        <v>314</v>
      </c>
    </row>
    <row r="31" spans="1:16" ht="12.75" customHeight="1">
      <c r="A31" s="32" t="str">
        <f t="shared" si="0"/>
        <v> BBS 109 </v>
      </c>
      <c r="B31" s="2" t="str">
        <f t="shared" si="1"/>
        <v>I</v>
      </c>
      <c r="C31" s="32">
        <f t="shared" si="2"/>
        <v>49826.362999999998</v>
      </c>
      <c r="D31" t="str">
        <f t="shared" si="3"/>
        <v>vis</v>
      </c>
      <c r="E31">
        <f>VLOOKUP(C31,'Active 1'!C$21:E$938,3,FALSE)</f>
        <v>35090.985872726917</v>
      </c>
      <c r="F31" s="2" t="s">
        <v>245</v>
      </c>
      <c r="G31" t="str">
        <f t="shared" si="4"/>
        <v>49826.363</v>
      </c>
      <c r="H31" s="32">
        <f t="shared" si="5"/>
        <v>-22907</v>
      </c>
      <c r="I31" s="82" t="s">
        <v>331</v>
      </c>
      <c r="J31" s="83" t="s">
        <v>332</v>
      </c>
      <c r="K31" s="82">
        <v>-22907</v>
      </c>
      <c r="L31" s="82" t="s">
        <v>311</v>
      </c>
      <c r="M31" s="83" t="s">
        <v>312</v>
      </c>
      <c r="N31" s="83"/>
      <c r="O31" s="84" t="s">
        <v>313</v>
      </c>
      <c r="P31" s="84" t="s">
        <v>314</v>
      </c>
    </row>
    <row r="32" spans="1:16" ht="12.75" customHeight="1">
      <c r="A32" s="32" t="str">
        <f t="shared" si="0"/>
        <v> BBS 109 </v>
      </c>
      <c r="B32" s="2" t="str">
        <f t="shared" si="1"/>
        <v>I</v>
      </c>
      <c r="C32" s="32">
        <f t="shared" si="2"/>
        <v>49840.368999999999</v>
      </c>
      <c r="D32" t="str">
        <f t="shared" si="3"/>
        <v>vis</v>
      </c>
      <c r="E32">
        <f>VLOOKUP(C32,'Active 1'!C$21:E$938,3,FALSE)</f>
        <v>35210.982824979117</v>
      </c>
      <c r="F32" s="2" t="str">
        <f>LEFT(M32,1)</f>
        <v>V</v>
      </c>
      <c r="G32" t="str">
        <f t="shared" si="4"/>
        <v>49840.369</v>
      </c>
      <c r="H32" s="32">
        <f t="shared" si="5"/>
        <v>-22787</v>
      </c>
      <c r="I32" s="82" t="s">
        <v>333</v>
      </c>
      <c r="J32" s="83" t="s">
        <v>334</v>
      </c>
      <c r="K32" s="82">
        <v>-22787</v>
      </c>
      <c r="L32" s="82" t="s">
        <v>311</v>
      </c>
      <c r="M32" s="83" t="s">
        <v>312</v>
      </c>
      <c r="N32" s="83"/>
      <c r="O32" s="84" t="s">
        <v>313</v>
      </c>
      <c r="P32" s="84" t="s">
        <v>314</v>
      </c>
    </row>
    <row r="33" spans="1:16" ht="12.75" customHeight="1">
      <c r="A33" s="32" t="str">
        <f t="shared" si="0"/>
        <v> BBS 109 </v>
      </c>
      <c r="B33" s="2" t="str">
        <f t="shared" si="1"/>
        <v>I</v>
      </c>
      <c r="C33" s="32">
        <f t="shared" si="2"/>
        <v>49840.485999999997</v>
      </c>
      <c r="D33" t="str">
        <f t="shared" si="3"/>
        <v>vis</v>
      </c>
      <c r="E33">
        <f>VLOOKUP(C33,'Active 1'!C$21:E$938,3,FALSE)</f>
        <v>35211.985227050609</v>
      </c>
      <c r="F33" s="2" t="str">
        <f>LEFT(M33,1)</f>
        <v>V</v>
      </c>
      <c r="G33" t="str">
        <f t="shared" si="4"/>
        <v>49840.486</v>
      </c>
      <c r="H33" s="32">
        <f t="shared" si="5"/>
        <v>-22786</v>
      </c>
      <c r="I33" s="82" t="s">
        <v>335</v>
      </c>
      <c r="J33" s="83" t="s">
        <v>336</v>
      </c>
      <c r="K33" s="82">
        <v>-22786</v>
      </c>
      <c r="L33" s="82" t="s">
        <v>311</v>
      </c>
      <c r="M33" s="83" t="s">
        <v>312</v>
      </c>
      <c r="N33" s="83"/>
      <c r="O33" s="84" t="s">
        <v>313</v>
      </c>
      <c r="P33" s="84" t="s">
        <v>314</v>
      </c>
    </row>
    <row r="34" spans="1:16" ht="12.75" customHeight="1">
      <c r="A34" s="32" t="str">
        <f t="shared" si="0"/>
        <v> BBS 109 </v>
      </c>
      <c r="B34" s="2" t="str">
        <f t="shared" si="1"/>
        <v>I</v>
      </c>
      <c r="C34" s="32">
        <f t="shared" si="2"/>
        <v>49841.42</v>
      </c>
      <c r="D34" t="str">
        <f t="shared" si="3"/>
        <v>vis</v>
      </c>
      <c r="E34">
        <f>VLOOKUP(C34,'Active 1'!C$21:E$938,3,FALSE)</f>
        <v>35219.987308544522</v>
      </c>
      <c r="F34" s="2" t="str">
        <f>LEFT(M34,1)</f>
        <v>V</v>
      </c>
      <c r="G34" t="str">
        <f t="shared" si="4"/>
        <v>49841.420</v>
      </c>
      <c r="H34" s="32">
        <f t="shared" si="5"/>
        <v>-22778</v>
      </c>
      <c r="I34" s="82" t="s">
        <v>337</v>
      </c>
      <c r="J34" s="83" t="s">
        <v>338</v>
      </c>
      <c r="K34" s="82">
        <v>-22778</v>
      </c>
      <c r="L34" s="82" t="s">
        <v>288</v>
      </c>
      <c r="M34" s="83" t="s">
        <v>312</v>
      </c>
      <c r="N34" s="83"/>
      <c r="O34" s="84" t="s">
        <v>313</v>
      </c>
      <c r="P34" s="84" t="s">
        <v>314</v>
      </c>
    </row>
    <row r="35" spans="1:16" ht="12.75" customHeight="1">
      <c r="A35" s="32" t="str">
        <f t="shared" si="0"/>
        <v> BBS 109 </v>
      </c>
      <c r="B35" s="2" t="str">
        <f t="shared" si="1"/>
        <v>I</v>
      </c>
      <c r="C35" s="32">
        <f t="shared" si="2"/>
        <v>49842.353000000003</v>
      </c>
      <c r="D35" t="str">
        <f t="shared" si="3"/>
        <v>vis</v>
      </c>
      <c r="E35">
        <f>VLOOKUP(C35,'Active 1'!C$21:E$938,3,FALSE)</f>
        <v>35227.980822499383</v>
      </c>
      <c r="F35" s="2" t="str">
        <f>LEFT(M35,1)</f>
        <v>V</v>
      </c>
      <c r="G35" t="str">
        <f t="shared" si="4"/>
        <v>49842.353</v>
      </c>
      <c r="H35" s="32">
        <f t="shared" si="5"/>
        <v>-22770</v>
      </c>
      <c r="I35" s="82" t="s">
        <v>339</v>
      </c>
      <c r="J35" s="83" t="s">
        <v>340</v>
      </c>
      <c r="K35" s="82">
        <v>-22770</v>
      </c>
      <c r="L35" s="82" t="s">
        <v>311</v>
      </c>
      <c r="M35" s="83" t="s">
        <v>312</v>
      </c>
      <c r="N35" s="83"/>
      <c r="O35" s="84" t="s">
        <v>313</v>
      </c>
      <c r="P35" s="84" t="s">
        <v>314</v>
      </c>
    </row>
    <row r="36" spans="1:16" ht="12.75" customHeight="1">
      <c r="A36" s="32" t="str">
        <f t="shared" si="0"/>
        <v> BBS 109 </v>
      </c>
      <c r="B36" s="2" t="str">
        <f t="shared" si="1"/>
        <v>I</v>
      </c>
      <c r="C36" s="32">
        <f t="shared" si="2"/>
        <v>49842.47</v>
      </c>
      <c r="D36" t="str">
        <f t="shared" si="3"/>
        <v>vis</v>
      </c>
      <c r="E36">
        <f>VLOOKUP(C36,'Active 1'!C$21:E$938,3,FALSE)</f>
        <v>35228.983224570875</v>
      </c>
      <c r="F36" s="2" t="s">
        <v>245</v>
      </c>
      <c r="G36" t="str">
        <f t="shared" si="4"/>
        <v>49842.470</v>
      </c>
      <c r="H36" s="32">
        <f t="shared" si="5"/>
        <v>-22769</v>
      </c>
      <c r="I36" s="82" t="s">
        <v>341</v>
      </c>
      <c r="J36" s="83" t="s">
        <v>342</v>
      </c>
      <c r="K36" s="82">
        <v>-22769</v>
      </c>
      <c r="L36" s="82" t="s">
        <v>311</v>
      </c>
      <c r="M36" s="83" t="s">
        <v>312</v>
      </c>
      <c r="N36" s="83"/>
      <c r="O36" s="84" t="s">
        <v>313</v>
      </c>
      <c r="P36" s="84" t="s">
        <v>314</v>
      </c>
    </row>
    <row r="37" spans="1:16" ht="12.75" customHeight="1">
      <c r="A37" s="32" t="str">
        <f t="shared" si="0"/>
        <v> BBS 109 </v>
      </c>
      <c r="B37" s="2" t="str">
        <f t="shared" si="1"/>
        <v>I</v>
      </c>
      <c r="C37" s="32">
        <f t="shared" si="2"/>
        <v>49843.402000000002</v>
      </c>
      <c r="D37" t="str">
        <f t="shared" si="3"/>
        <v>vis</v>
      </c>
      <c r="E37">
        <f>VLOOKUP(C37,'Active 1'!C$21:E$938,3,FALSE)</f>
        <v>35236.968170986635</v>
      </c>
      <c r="F37" s="2" t="s">
        <v>245</v>
      </c>
      <c r="G37" t="str">
        <f t="shared" si="4"/>
        <v>49843.402</v>
      </c>
      <c r="H37" s="32">
        <f t="shared" si="5"/>
        <v>-22761</v>
      </c>
      <c r="I37" s="82" t="s">
        <v>343</v>
      </c>
      <c r="J37" s="83" t="s">
        <v>344</v>
      </c>
      <c r="K37" s="82">
        <v>-22761</v>
      </c>
      <c r="L37" s="82" t="s">
        <v>345</v>
      </c>
      <c r="M37" s="83" t="s">
        <v>312</v>
      </c>
      <c r="N37" s="83"/>
      <c r="O37" s="84" t="s">
        <v>313</v>
      </c>
      <c r="P37" s="84" t="s">
        <v>314</v>
      </c>
    </row>
    <row r="38" spans="1:16" ht="12.75" customHeight="1">
      <c r="A38" s="32" t="str">
        <f t="shared" si="0"/>
        <v> BBS 109 </v>
      </c>
      <c r="B38" s="2" t="str">
        <f t="shared" si="1"/>
        <v>I</v>
      </c>
      <c r="C38" s="32">
        <f t="shared" si="2"/>
        <v>49852.391000000003</v>
      </c>
      <c r="D38" t="str">
        <f t="shared" si="3"/>
        <v>vis</v>
      </c>
      <c r="E38">
        <f>VLOOKUP(C38,'Active 1'!C$21:E$938,3,FALSE)</f>
        <v>35313.981779711117</v>
      </c>
      <c r="F38" s="2" t="s">
        <v>245</v>
      </c>
      <c r="G38" t="str">
        <f t="shared" si="4"/>
        <v>49852.391</v>
      </c>
      <c r="H38" s="32">
        <f t="shared" si="5"/>
        <v>-22684</v>
      </c>
      <c r="I38" s="82" t="s">
        <v>346</v>
      </c>
      <c r="J38" s="83" t="s">
        <v>347</v>
      </c>
      <c r="K38" s="82">
        <v>-22684</v>
      </c>
      <c r="L38" s="82" t="s">
        <v>311</v>
      </c>
      <c r="M38" s="83" t="s">
        <v>312</v>
      </c>
      <c r="N38" s="83"/>
      <c r="O38" s="84" t="s">
        <v>313</v>
      </c>
      <c r="P38" s="84" t="s">
        <v>314</v>
      </c>
    </row>
    <row r="39" spans="1:16" ht="12.75" customHeight="1">
      <c r="A39" s="32" t="str">
        <f t="shared" si="0"/>
        <v> BBS 109 </v>
      </c>
      <c r="B39" s="2" t="str">
        <f t="shared" si="1"/>
        <v>I</v>
      </c>
      <c r="C39" s="32">
        <f t="shared" si="2"/>
        <v>49859.394</v>
      </c>
      <c r="D39" t="str">
        <f t="shared" si="3"/>
        <v>vis</v>
      </c>
      <c r="E39">
        <f>VLOOKUP(C39,'Active 1'!C$21:E$938,3,FALSE)</f>
        <v>35373.980255837188</v>
      </c>
      <c r="F39" s="2" t="s">
        <v>245</v>
      </c>
      <c r="G39" t="str">
        <f t="shared" si="4"/>
        <v>49859.394</v>
      </c>
      <c r="H39" s="32">
        <f t="shared" si="5"/>
        <v>-22624</v>
      </c>
      <c r="I39" s="82" t="s">
        <v>348</v>
      </c>
      <c r="J39" s="83" t="s">
        <v>349</v>
      </c>
      <c r="K39" s="82">
        <v>-22624</v>
      </c>
      <c r="L39" s="82" t="s">
        <v>311</v>
      </c>
      <c r="M39" s="83" t="s">
        <v>312</v>
      </c>
      <c r="N39" s="83"/>
      <c r="O39" s="84" t="s">
        <v>313</v>
      </c>
      <c r="P39" s="84" t="s">
        <v>314</v>
      </c>
    </row>
    <row r="40" spans="1:16" ht="12.75" customHeight="1">
      <c r="A40" s="32" t="str">
        <f t="shared" si="0"/>
        <v> BBS 109 </v>
      </c>
      <c r="B40" s="2" t="str">
        <f t="shared" si="1"/>
        <v>I</v>
      </c>
      <c r="C40" s="32">
        <f t="shared" si="2"/>
        <v>49860.444000000003</v>
      </c>
      <c r="D40" t="str">
        <f t="shared" si="3"/>
        <v>vis</v>
      </c>
      <c r="E40">
        <f>VLOOKUP(C40,'Active 1'!C$21:E$938,3,FALSE)</f>
        <v>35382.976171863542</v>
      </c>
      <c r="F40" s="2" t="s">
        <v>245</v>
      </c>
      <c r="G40" t="str">
        <f t="shared" si="4"/>
        <v>49860.444</v>
      </c>
      <c r="H40" s="32">
        <f t="shared" si="5"/>
        <v>-22615</v>
      </c>
      <c r="I40" s="82" t="s">
        <v>350</v>
      </c>
      <c r="J40" s="83" t="s">
        <v>351</v>
      </c>
      <c r="K40" s="82">
        <v>-22615</v>
      </c>
      <c r="L40" s="82" t="s">
        <v>321</v>
      </c>
      <c r="M40" s="83" t="s">
        <v>312</v>
      </c>
      <c r="N40" s="83"/>
      <c r="O40" s="84" t="s">
        <v>313</v>
      </c>
      <c r="P40" s="84" t="s">
        <v>314</v>
      </c>
    </row>
    <row r="41" spans="1:16" ht="12.75" customHeight="1">
      <c r="A41" s="32" t="str">
        <f t="shared" si="0"/>
        <v> BBS 109 </v>
      </c>
      <c r="B41" s="2" t="str">
        <f t="shared" si="1"/>
        <v>I</v>
      </c>
      <c r="C41" s="32">
        <f t="shared" si="2"/>
        <v>49861.379000000001</v>
      </c>
      <c r="D41" t="str">
        <f t="shared" si="3"/>
        <v>vis</v>
      </c>
      <c r="E41">
        <f>VLOOKUP(C41,'Active 1'!C$21:E$938,3,FALSE)</f>
        <v>35390.986820896498</v>
      </c>
      <c r="F41" s="2" t="s">
        <v>245</v>
      </c>
      <c r="G41" t="str">
        <f t="shared" si="4"/>
        <v>49861.379</v>
      </c>
      <c r="H41" s="32">
        <f t="shared" si="5"/>
        <v>-22607</v>
      </c>
      <c r="I41" s="82" t="s">
        <v>352</v>
      </c>
      <c r="J41" s="83" t="s">
        <v>353</v>
      </c>
      <c r="K41" s="82">
        <v>-22607</v>
      </c>
      <c r="L41" s="82" t="s">
        <v>288</v>
      </c>
      <c r="M41" s="83" t="s">
        <v>312</v>
      </c>
      <c r="N41" s="83"/>
      <c r="O41" s="84" t="s">
        <v>313</v>
      </c>
      <c r="P41" s="84" t="s">
        <v>314</v>
      </c>
    </row>
    <row r="42" spans="1:16" ht="12.75" customHeight="1">
      <c r="A42" s="32" t="str">
        <f t="shared" si="0"/>
        <v> BBS 109 </v>
      </c>
      <c r="B42" s="2" t="str">
        <f t="shared" si="1"/>
        <v>I</v>
      </c>
      <c r="C42" s="32">
        <f t="shared" si="2"/>
        <v>49865.463000000003</v>
      </c>
      <c r="D42" t="str">
        <f t="shared" si="3"/>
        <v>vis</v>
      </c>
      <c r="E42">
        <f>VLOOKUP(C42,'Active 1'!C$21:E$938,3,FALSE)</f>
        <v>35425.976650469413</v>
      </c>
      <c r="F42" s="2" t="s">
        <v>245</v>
      </c>
      <c r="G42" t="str">
        <f t="shared" si="4"/>
        <v>49865.463</v>
      </c>
      <c r="H42" s="32">
        <f t="shared" si="5"/>
        <v>-22572</v>
      </c>
      <c r="I42" s="82" t="s">
        <v>354</v>
      </c>
      <c r="J42" s="83" t="s">
        <v>355</v>
      </c>
      <c r="K42" s="82">
        <v>-22572</v>
      </c>
      <c r="L42" s="82" t="s">
        <v>321</v>
      </c>
      <c r="M42" s="83" t="s">
        <v>312</v>
      </c>
      <c r="N42" s="83"/>
      <c r="O42" s="84" t="s">
        <v>313</v>
      </c>
      <c r="P42" s="84" t="s">
        <v>314</v>
      </c>
    </row>
    <row r="43" spans="1:16" ht="12.75" customHeight="1">
      <c r="A43" s="32" t="str">
        <f t="shared" si="0"/>
        <v> BBS 109 </v>
      </c>
      <c r="B43" s="2" t="str">
        <f t="shared" si="1"/>
        <v>I</v>
      </c>
      <c r="C43" s="32">
        <f t="shared" si="2"/>
        <v>49866.396999999997</v>
      </c>
      <c r="D43" t="str">
        <f t="shared" si="3"/>
        <v>vis</v>
      </c>
      <c r="E43">
        <f>VLOOKUP(C43,'Active 1'!C$21:E$938,3,FALSE)</f>
        <v>35433.97873196326</v>
      </c>
      <c r="F43" s="2" t="s">
        <v>245</v>
      </c>
      <c r="G43" t="str">
        <f t="shared" si="4"/>
        <v>49866.397</v>
      </c>
      <c r="H43" s="32">
        <f t="shared" si="5"/>
        <v>-22564</v>
      </c>
      <c r="I43" s="82" t="s">
        <v>356</v>
      </c>
      <c r="J43" s="83" t="s">
        <v>357</v>
      </c>
      <c r="K43" s="82">
        <v>-22564</v>
      </c>
      <c r="L43" s="82" t="s">
        <v>311</v>
      </c>
      <c r="M43" s="83" t="s">
        <v>312</v>
      </c>
      <c r="N43" s="83"/>
      <c r="O43" s="84" t="s">
        <v>313</v>
      </c>
      <c r="P43" s="84" t="s">
        <v>314</v>
      </c>
    </row>
    <row r="44" spans="1:16" ht="12.75" customHeight="1">
      <c r="A44" s="32" t="str">
        <f t="shared" si="0"/>
        <v> BBS 109 </v>
      </c>
      <c r="B44" s="2" t="str">
        <f t="shared" si="1"/>
        <v>I</v>
      </c>
      <c r="C44" s="32">
        <f t="shared" si="2"/>
        <v>49878.421000000002</v>
      </c>
      <c r="D44" t="str">
        <f t="shared" si="3"/>
        <v>vis</v>
      </c>
      <c r="E44">
        <f>VLOOKUP(C44,'Active 1'!C$21:E$938,3,FALSE)</f>
        <v>35536.994821773405</v>
      </c>
      <c r="F44" s="2" t="s">
        <v>245</v>
      </c>
      <c r="G44" t="str">
        <f t="shared" si="4"/>
        <v>49878.421</v>
      </c>
      <c r="H44" s="32">
        <f t="shared" si="5"/>
        <v>-22461</v>
      </c>
      <c r="I44" s="82" t="s">
        <v>358</v>
      </c>
      <c r="J44" s="83" t="s">
        <v>359</v>
      </c>
      <c r="K44" s="82">
        <v>-22461</v>
      </c>
      <c r="L44" s="82" t="s">
        <v>324</v>
      </c>
      <c r="M44" s="83" t="s">
        <v>312</v>
      </c>
      <c r="N44" s="83"/>
      <c r="O44" s="84" t="s">
        <v>313</v>
      </c>
      <c r="P44" s="84" t="s">
        <v>314</v>
      </c>
    </row>
    <row r="45" spans="1:16" ht="12.75" customHeight="1">
      <c r="A45" s="32" t="str">
        <f t="shared" si="0"/>
        <v> BBS 109 </v>
      </c>
      <c r="B45" s="2" t="str">
        <f t="shared" si="1"/>
        <v>I</v>
      </c>
      <c r="C45" s="32">
        <f t="shared" si="2"/>
        <v>49896.394999999997</v>
      </c>
      <c r="D45" t="str">
        <f t="shared" si="3"/>
        <v>vis</v>
      </c>
      <c r="E45">
        <f>VLOOKUP(C45,'Active 1'!C$21:E$938,3,FALSE)</f>
        <v>35690.987769066014</v>
      </c>
      <c r="F45" s="2" t="s">
        <v>245</v>
      </c>
      <c r="G45" t="str">
        <f t="shared" si="4"/>
        <v>49896.395</v>
      </c>
      <c r="H45" s="32">
        <f t="shared" si="5"/>
        <v>-22307</v>
      </c>
      <c r="I45" s="82" t="s">
        <v>360</v>
      </c>
      <c r="J45" s="83" t="s">
        <v>361</v>
      </c>
      <c r="K45" s="82">
        <v>-22307</v>
      </c>
      <c r="L45" s="82" t="s">
        <v>288</v>
      </c>
      <c r="M45" s="83" t="s">
        <v>312</v>
      </c>
      <c r="N45" s="83"/>
      <c r="O45" s="84" t="s">
        <v>313</v>
      </c>
      <c r="P45" s="84" t="s">
        <v>314</v>
      </c>
    </row>
    <row r="46" spans="1:16" ht="12.75" customHeight="1">
      <c r="A46" s="32" t="str">
        <f t="shared" si="0"/>
        <v> BBS 111 </v>
      </c>
      <c r="B46" s="2" t="str">
        <f t="shared" si="1"/>
        <v>I</v>
      </c>
      <c r="C46" s="32">
        <f t="shared" si="2"/>
        <v>50042.644</v>
      </c>
      <c r="D46" t="str">
        <f t="shared" si="3"/>
        <v>vis</v>
      </c>
      <c r="E46">
        <f>VLOOKUP(C46,'Active 1'!C$21:E$938,3,FALSE)</f>
        <v>36943.981790908867</v>
      </c>
      <c r="F46" s="2" t="s">
        <v>245</v>
      </c>
      <c r="G46" t="str">
        <f t="shared" si="4"/>
        <v>50042.644</v>
      </c>
      <c r="H46" s="32">
        <f t="shared" si="5"/>
        <v>-21054</v>
      </c>
      <c r="I46" s="82" t="s">
        <v>362</v>
      </c>
      <c r="J46" s="83" t="s">
        <v>363</v>
      </c>
      <c r="K46" s="82">
        <v>-21054</v>
      </c>
      <c r="L46" s="82" t="s">
        <v>311</v>
      </c>
      <c r="M46" s="83" t="s">
        <v>312</v>
      </c>
      <c r="N46" s="83"/>
      <c r="O46" s="84" t="s">
        <v>313</v>
      </c>
      <c r="P46" s="84" t="s">
        <v>364</v>
      </c>
    </row>
    <row r="47" spans="1:16" ht="12.75" customHeight="1">
      <c r="A47" s="32" t="str">
        <f t="shared" si="0"/>
        <v> BBS 111 </v>
      </c>
      <c r="B47" s="2" t="str">
        <f t="shared" si="1"/>
        <v>I</v>
      </c>
      <c r="C47" s="32">
        <f t="shared" si="2"/>
        <v>50073.692999999999</v>
      </c>
      <c r="D47" t="str">
        <f t="shared" si="3"/>
        <v>vis</v>
      </c>
      <c r="E47">
        <f>VLOOKUP(C47,'Active 1'!C$21:E$938,3,FALSE)</f>
        <v>37209.995311577019</v>
      </c>
      <c r="F47" s="2" t="s">
        <v>245</v>
      </c>
      <c r="G47" t="str">
        <f t="shared" si="4"/>
        <v>50073.693</v>
      </c>
      <c r="H47" s="32">
        <f t="shared" si="5"/>
        <v>-20788</v>
      </c>
      <c r="I47" s="82" t="s">
        <v>365</v>
      </c>
      <c r="J47" s="83" t="s">
        <v>366</v>
      </c>
      <c r="K47" s="82">
        <v>-20788</v>
      </c>
      <c r="L47" s="82" t="s">
        <v>324</v>
      </c>
      <c r="M47" s="83" t="s">
        <v>312</v>
      </c>
      <c r="N47" s="83"/>
      <c r="O47" s="84" t="s">
        <v>313</v>
      </c>
      <c r="P47" s="84" t="s">
        <v>364</v>
      </c>
    </row>
    <row r="48" spans="1:16" ht="12.75" customHeight="1">
      <c r="A48" s="32" t="str">
        <f t="shared" si="0"/>
        <v> BBS 111 </v>
      </c>
      <c r="B48" s="2" t="str">
        <f t="shared" si="1"/>
        <v>I</v>
      </c>
      <c r="C48" s="32">
        <f t="shared" si="2"/>
        <v>50079.644999999997</v>
      </c>
      <c r="D48" t="str">
        <f t="shared" si="3"/>
        <v>vis</v>
      </c>
      <c r="E48">
        <f>VLOOKUP(C48,'Active 1'!C$21:E$938,3,FALSE)</f>
        <v>37260.989304137693</v>
      </c>
      <c r="F48" s="2" t="s">
        <v>245</v>
      </c>
      <c r="G48" t="str">
        <f t="shared" si="4"/>
        <v>50079.645</v>
      </c>
      <c r="H48" s="32">
        <f t="shared" si="5"/>
        <v>-20737</v>
      </c>
      <c r="I48" s="82" t="s">
        <v>367</v>
      </c>
      <c r="J48" s="83" t="s">
        <v>368</v>
      </c>
      <c r="K48" s="82">
        <v>-20737</v>
      </c>
      <c r="L48" s="82" t="s">
        <v>288</v>
      </c>
      <c r="M48" s="83" t="s">
        <v>312</v>
      </c>
      <c r="N48" s="83"/>
      <c r="O48" s="84" t="s">
        <v>313</v>
      </c>
      <c r="P48" s="84" t="s">
        <v>364</v>
      </c>
    </row>
    <row r="49" spans="1:16" ht="12.75" customHeight="1">
      <c r="A49" s="32" t="str">
        <f t="shared" si="0"/>
        <v> BBS 111 </v>
      </c>
      <c r="B49" s="2" t="str">
        <f t="shared" si="1"/>
        <v>I</v>
      </c>
      <c r="C49" s="32">
        <f t="shared" si="2"/>
        <v>50093.650999999998</v>
      </c>
      <c r="D49" t="str">
        <f t="shared" si="3"/>
        <v>vis</v>
      </c>
      <c r="E49">
        <f>VLOOKUP(C49,'Active 1'!C$21:E$938,3,FALSE)</f>
        <v>37380.986256389893</v>
      </c>
      <c r="F49" s="2" t="s">
        <v>245</v>
      </c>
      <c r="G49" t="str">
        <f t="shared" si="4"/>
        <v>50093.651</v>
      </c>
      <c r="H49" s="32">
        <f t="shared" si="5"/>
        <v>-20617</v>
      </c>
      <c r="I49" s="82" t="s">
        <v>369</v>
      </c>
      <c r="J49" s="83" t="s">
        <v>370</v>
      </c>
      <c r="K49" s="82">
        <v>-20617</v>
      </c>
      <c r="L49" s="82" t="s">
        <v>288</v>
      </c>
      <c r="M49" s="83" t="s">
        <v>312</v>
      </c>
      <c r="N49" s="83"/>
      <c r="O49" s="84" t="s">
        <v>313</v>
      </c>
      <c r="P49" s="84" t="s">
        <v>364</v>
      </c>
    </row>
    <row r="50" spans="1:16" ht="12.75" customHeight="1">
      <c r="A50" s="32" t="str">
        <f t="shared" si="0"/>
        <v> BBS 111 </v>
      </c>
      <c r="B50" s="2" t="str">
        <f t="shared" si="1"/>
        <v>I</v>
      </c>
      <c r="C50" s="32">
        <f t="shared" si="2"/>
        <v>50103.688999999998</v>
      </c>
      <c r="D50" t="str">
        <f t="shared" si="3"/>
        <v>vis</v>
      </c>
      <c r="E50">
        <f>VLOOKUP(C50,'Active 1'!C$21:E$938,3,FALSE)</f>
        <v>37466.987213601627</v>
      </c>
      <c r="F50" s="2" t="s">
        <v>245</v>
      </c>
      <c r="G50" t="str">
        <f t="shared" si="4"/>
        <v>50103.689</v>
      </c>
      <c r="H50" s="32">
        <f t="shared" si="5"/>
        <v>-20531</v>
      </c>
      <c r="I50" s="82" t="s">
        <v>371</v>
      </c>
      <c r="J50" s="83" t="s">
        <v>372</v>
      </c>
      <c r="K50" s="82">
        <v>-20531</v>
      </c>
      <c r="L50" s="82" t="s">
        <v>288</v>
      </c>
      <c r="M50" s="83" t="s">
        <v>312</v>
      </c>
      <c r="N50" s="83"/>
      <c r="O50" s="84" t="s">
        <v>313</v>
      </c>
      <c r="P50" s="84" t="s">
        <v>364</v>
      </c>
    </row>
    <row r="51" spans="1:16" ht="12.75" customHeight="1">
      <c r="A51" s="32" t="str">
        <f t="shared" si="0"/>
        <v> BBS 111 </v>
      </c>
      <c r="B51" s="2" t="str">
        <f t="shared" si="1"/>
        <v>I</v>
      </c>
      <c r="C51" s="32">
        <f t="shared" si="2"/>
        <v>50111.625</v>
      </c>
      <c r="D51" t="str">
        <f t="shared" si="3"/>
        <v>vis</v>
      </c>
      <c r="E51">
        <f>VLOOKUP(C51,'Active 1'!C$21:E$938,3,FALSE)</f>
        <v>37534.97920368256</v>
      </c>
      <c r="F51" s="2" t="s">
        <v>245</v>
      </c>
      <c r="G51" t="str">
        <f t="shared" si="4"/>
        <v>50111.625</v>
      </c>
      <c r="H51" s="32">
        <f t="shared" si="5"/>
        <v>-20463</v>
      </c>
      <c r="I51" s="82" t="s">
        <v>373</v>
      </c>
      <c r="J51" s="83" t="s">
        <v>374</v>
      </c>
      <c r="K51" s="82">
        <v>-20463</v>
      </c>
      <c r="L51" s="82" t="s">
        <v>311</v>
      </c>
      <c r="M51" s="83" t="s">
        <v>312</v>
      </c>
      <c r="N51" s="83"/>
      <c r="O51" s="84" t="s">
        <v>313</v>
      </c>
      <c r="P51" s="84" t="s">
        <v>364</v>
      </c>
    </row>
    <row r="52" spans="1:16" ht="12.75" customHeight="1">
      <c r="A52" s="32" t="str">
        <f t="shared" si="0"/>
        <v> BBS 111 </v>
      </c>
      <c r="B52" s="2" t="str">
        <f t="shared" si="1"/>
        <v>I</v>
      </c>
      <c r="C52" s="32">
        <f t="shared" si="2"/>
        <v>50119.563000000002</v>
      </c>
      <c r="D52" t="str">
        <f t="shared" si="3"/>
        <v>vis</v>
      </c>
      <c r="E52">
        <f>VLOOKUP(C52,'Active 1'!C$21:E$938,3,FALSE)</f>
        <v>37602.988328841639</v>
      </c>
      <c r="F52" s="2" t="s">
        <v>245</v>
      </c>
      <c r="G52" t="str">
        <f t="shared" si="4"/>
        <v>50119.563</v>
      </c>
      <c r="H52" s="32">
        <f t="shared" si="5"/>
        <v>-20395</v>
      </c>
      <c r="I52" s="82" t="s">
        <v>375</v>
      </c>
      <c r="J52" s="83" t="s">
        <v>376</v>
      </c>
      <c r="K52" s="82">
        <v>-20395</v>
      </c>
      <c r="L52" s="82" t="s">
        <v>288</v>
      </c>
      <c r="M52" s="83" t="s">
        <v>312</v>
      </c>
      <c r="N52" s="83"/>
      <c r="O52" s="84" t="s">
        <v>313</v>
      </c>
      <c r="P52" s="84" t="s">
        <v>364</v>
      </c>
    </row>
    <row r="53" spans="1:16" ht="12.75" customHeight="1">
      <c r="A53" s="32" t="str">
        <f t="shared" si="0"/>
        <v> BBS 111 </v>
      </c>
      <c r="B53" s="2" t="str">
        <f t="shared" si="1"/>
        <v>I</v>
      </c>
      <c r="C53" s="32">
        <f t="shared" si="2"/>
        <v>50119.678</v>
      </c>
      <c r="D53" t="str">
        <f t="shared" si="3"/>
        <v>vis</v>
      </c>
      <c r="E53">
        <f>VLOOKUP(C53,'Active 1'!C$21:E$938,3,FALSE)</f>
        <v>37603.973595834985</v>
      </c>
      <c r="F53" s="2" t="s">
        <v>245</v>
      </c>
      <c r="G53" t="str">
        <f t="shared" si="4"/>
        <v>50119.678</v>
      </c>
      <c r="H53" s="32">
        <f t="shared" si="5"/>
        <v>-20394</v>
      </c>
      <c r="I53" s="82" t="s">
        <v>377</v>
      </c>
      <c r="J53" s="83" t="s">
        <v>378</v>
      </c>
      <c r="K53" s="82">
        <v>-20394</v>
      </c>
      <c r="L53" s="82" t="s">
        <v>321</v>
      </c>
      <c r="M53" s="83" t="s">
        <v>312</v>
      </c>
      <c r="N53" s="83"/>
      <c r="O53" s="84" t="s">
        <v>313</v>
      </c>
      <c r="P53" s="84" t="s">
        <v>364</v>
      </c>
    </row>
    <row r="54" spans="1:16" ht="12.75" customHeight="1">
      <c r="A54" s="32" t="str">
        <f t="shared" si="0"/>
        <v> BBS 111 </v>
      </c>
      <c r="B54" s="2" t="str">
        <f t="shared" si="1"/>
        <v>I</v>
      </c>
      <c r="C54" s="32">
        <f t="shared" si="2"/>
        <v>50124.580999999998</v>
      </c>
      <c r="D54" t="str">
        <f t="shared" si="3"/>
        <v>vis</v>
      </c>
      <c r="E54">
        <f>VLOOKUP(C54,'Active 1'!C$21:E$938,3,FALSE)</f>
        <v>37645.9802399084</v>
      </c>
      <c r="F54" s="2" t="s">
        <v>245</v>
      </c>
      <c r="G54" t="str">
        <f t="shared" si="4"/>
        <v>50124.581</v>
      </c>
      <c r="H54" s="32">
        <f t="shared" si="5"/>
        <v>-20352</v>
      </c>
      <c r="I54" s="82" t="s">
        <v>379</v>
      </c>
      <c r="J54" s="83" t="s">
        <v>380</v>
      </c>
      <c r="K54" s="82">
        <v>-20352</v>
      </c>
      <c r="L54" s="82" t="s">
        <v>311</v>
      </c>
      <c r="M54" s="83" t="s">
        <v>312</v>
      </c>
      <c r="N54" s="83"/>
      <c r="O54" s="84" t="s">
        <v>313</v>
      </c>
      <c r="P54" s="84" t="s">
        <v>364</v>
      </c>
    </row>
    <row r="55" spans="1:16" ht="12.75" customHeight="1">
      <c r="A55" s="32" t="str">
        <f t="shared" si="0"/>
        <v> BBS 111 </v>
      </c>
      <c r="B55" s="2" t="str">
        <f t="shared" si="1"/>
        <v>I</v>
      </c>
      <c r="C55" s="32">
        <f t="shared" si="2"/>
        <v>50129.485000000001</v>
      </c>
      <c r="D55" t="str">
        <f t="shared" si="3"/>
        <v>vis</v>
      </c>
      <c r="E55">
        <f>VLOOKUP(C55,'Active 1'!C$21:E$938,3,FALSE)</f>
        <v>37687.995451520925</v>
      </c>
      <c r="F55" s="2" t="s">
        <v>245</v>
      </c>
      <c r="G55" t="str">
        <f t="shared" si="4"/>
        <v>50129.485</v>
      </c>
      <c r="H55" s="32">
        <f t="shared" si="5"/>
        <v>-20310</v>
      </c>
      <c r="I55" s="82" t="s">
        <v>381</v>
      </c>
      <c r="J55" s="83" t="s">
        <v>382</v>
      </c>
      <c r="K55" s="82">
        <v>-20310</v>
      </c>
      <c r="L55" s="82" t="s">
        <v>324</v>
      </c>
      <c r="M55" s="83" t="s">
        <v>312</v>
      </c>
      <c r="N55" s="83"/>
      <c r="O55" s="84" t="s">
        <v>313</v>
      </c>
      <c r="P55" s="84" t="s">
        <v>364</v>
      </c>
    </row>
    <row r="56" spans="1:16" ht="12.75" customHeight="1">
      <c r="A56" s="32" t="str">
        <f t="shared" si="0"/>
        <v> BBS 111 </v>
      </c>
      <c r="B56" s="2" t="str">
        <f t="shared" si="1"/>
        <v>I</v>
      </c>
      <c r="C56" s="32">
        <f t="shared" si="2"/>
        <v>50138.586000000003</v>
      </c>
      <c r="D56" t="str">
        <f t="shared" si="3"/>
        <v>vis</v>
      </c>
      <c r="E56">
        <f>VLOOKUP(C56,'Active 1'!C$21:E$938,3,FALSE)</f>
        <v>37765.968624621564</v>
      </c>
      <c r="F56" s="2" t="s">
        <v>245</v>
      </c>
      <c r="G56" t="str">
        <f t="shared" si="4"/>
        <v>50138.586</v>
      </c>
      <c r="H56" s="32">
        <f t="shared" si="5"/>
        <v>-20232</v>
      </c>
      <c r="I56" s="82" t="s">
        <v>383</v>
      </c>
      <c r="J56" s="83" t="s">
        <v>384</v>
      </c>
      <c r="K56" s="82">
        <v>-20232</v>
      </c>
      <c r="L56" s="82" t="s">
        <v>321</v>
      </c>
      <c r="M56" s="83" t="s">
        <v>312</v>
      </c>
      <c r="N56" s="83"/>
      <c r="O56" s="84" t="s">
        <v>313</v>
      </c>
      <c r="P56" s="84" t="s">
        <v>364</v>
      </c>
    </row>
    <row r="57" spans="1:16" ht="12.75" customHeight="1">
      <c r="A57" s="32" t="str">
        <f t="shared" si="0"/>
        <v> BBS 111 </v>
      </c>
      <c r="B57" s="2" t="str">
        <f t="shared" si="1"/>
        <v>I</v>
      </c>
      <c r="C57" s="32">
        <f t="shared" si="2"/>
        <v>50140.455000000002</v>
      </c>
      <c r="D57" t="str">
        <f t="shared" si="3"/>
        <v>vis</v>
      </c>
      <c r="E57">
        <f>VLOOKUP(C57,'Active 1'!C$21:E$938,3,FALSE)</f>
        <v>37781.981355148419</v>
      </c>
      <c r="F57" s="2" t="s">
        <v>245</v>
      </c>
      <c r="G57" t="str">
        <f t="shared" si="4"/>
        <v>50140.455</v>
      </c>
      <c r="H57" s="32">
        <f t="shared" si="5"/>
        <v>-20216</v>
      </c>
      <c r="I57" s="82" t="s">
        <v>385</v>
      </c>
      <c r="J57" s="83" t="s">
        <v>386</v>
      </c>
      <c r="K57" s="82">
        <v>-20216</v>
      </c>
      <c r="L57" s="82" t="s">
        <v>311</v>
      </c>
      <c r="M57" s="83" t="s">
        <v>312</v>
      </c>
      <c r="N57" s="83"/>
      <c r="O57" s="84" t="s">
        <v>313</v>
      </c>
      <c r="P57" s="84" t="s">
        <v>364</v>
      </c>
    </row>
    <row r="58" spans="1:16" ht="12.75" customHeight="1">
      <c r="A58" s="32" t="str">
        <f t="shared" si="0"/>
        <v> BBS 111 </v>
      </c>
      <c r="B58" s="2" t="str">
        <f t="shared" si="1"/>
        <v>I</v>
      </c>
      <c r="C58" s="32">
        <f t="shared" si="2"/>
        <v>50140.574000000001</v>
      </c>
      <c r="D58" t="str">
        <f t="shared" si="3"/>
        <v>vis</v>
      </c>
      <c r="E58">
        <f>VLOOKUP(C58,'Active 1'!C$21:E$938,3,FALSE)</f>
        <v>37783.000892298063</v>
      </c>
      <c r="F58" s="2" t="s">
        <v>245</v>
      </c>
      <c r="G58" t="str">
        <f t="shared" si="4"/>
        <v>50140.574</v>
      </c>
      <c r="H58" s="32">
        <f t="shared" si="5"/>
        <v>-20215</v>
      </c>
      <c r="I58" s="82" t="s">
        <v>387</v>
      </c>
      <c r="J58" s="83" t="s">
        <v>388</v>
      </c>
      <c r="K58" s="82">
        <v>-20215</v>
      </c>
      <c r="L58" s="82" t="s">
        <v>324</v>
      </c>
      <c r="M58" s="83" t="s">
        <v>312</v>
      </c>
      <c r="N58" s="83"/>
      <c r="O58" s="84" t="s">
        <v>313</v>
      </c>
      <c r="P58" s="84" t="s">
        <v>364</v>
      </c>
    </row>
    <row r="59" spans="1:16" ht="12.75" customHeight="1">
      <c r="A59" s="32" t="str">
        <f t="shared" si="0"/>
        <v> BBS 111 </v>
      </c>
      <c r="B59" s="2" t="str">
        <f t="shared" si="1"/>
        <v>I</v>
      </c>
      <c r="C59" s="32">
        <f t="shared" si="2"/>
        <v>50140.688999999998</v>
      </c>
      <c r="D59" t="str">
        <f t="shared" si="3"/>
        <v>vis</v>
      </c>
      <c r="E59">
        <f>VLOOKUP(C59,'Active 1'!C$21:E$938,3,FALSE)</f>
        <v>37783.986159291402</v>
      </c>
      <c r="F59" s="2" t="s">
        <v>245</v>
      </c>
      <c r="G59" t="str">
        <f t="shared" si="4"/>
        <v>50140.689</v>
      </c>
      <c r="H59" s="32">
        <f t="shared" si="5"/>
        <v>-20214</v>
      </c>
      <c r="I59" s="82" t="s">
        <v>389</v>
      </c>
      <c r="J59" s="83" t="s">
        <v>390</v>
      </c>
      <c r="K59" s="82">
        <v>-20214</v>
      </c>
      <c r="L59" s="82" t="s">
        <v>288</v>
      </c>
      <c r="M59" s="83" t="s">
        <v>312</v>
      </c>
      <c r="N59" s="83"/>
      <c r="O59" s="84" t="s">
        <v>313</v>
      </c>
      <c r="P59" s="84" t="s">
        <v>364</v>
      </c>
    </row>
    <row r="60" spans="1:16" ht="12.75" customHeight="1">
      <c r="A60" s="32" t="str">
        <f t="shared" si="0"/>
        <v> BBS 111 </v>
      </c>
      <c r="B60" s="2" t="str">
        <f t="shared" si="1"/>
        <v>I</v>
      </c>
      <c r="C60" s="32">
        <f t="shared" si="2"/>
        <v>50142.557000000001</v>
      </c>
      <c r="D60" t="str">
        <f t="shared" si="3"/>
        <v>vis</v>
      </c>
      <c r="E60">
        <f>VLOOKUP(C60,'Active 1'!C$21:E$938,3,FALSE)</f>
        <v>37799.99032227922</v>
      </c>
      <c r="F60" s="2" t="s">
        <v>245</v>
      </c>
      <c r="G60" t="str">
        <f t="shared" si="4"/>
        <v>50142.557</v>
      </c>
      <c r="H60" s="32">
        <f t="shared" si="5"/>
        <v>-20198</v>
      </c>
      <c r="I60" s="82" t="s">
        <v>391</v>
      </c>
      <c r="J60" s="83" t="s">
        <v>392</v>
      </c>
      <c r="K60" s="82">
        <v>-20198</v>
      </c>
      <c r="L60" s="82" t="s">
        <v>288</v>
      </c>
      <c r="M60" s="83" t="s">
        <v>312</v>
      </c>
      <c r="N60" s="83"/>
      <c r="O60" s="84" t="s">
        <v>313</v>
      </c>
      <c r="P60" s="84" t="s">
        <v>364</v>
      </c>
    </row>
    <row r="61" spans="1:16" ht="12.75" customHeight="1">
      <c r="A61" s="32" t="str">
        <f t="shared" si="0"/>
        <v> BBS 111 </v>
      </c>
      <c r="B61" s="2" t="str">
        <f t="shared" si="1"/>
        <v>I</v>
      </c>
      <c r="C61" s="32">
        <f t="shared" si="2"/>
        <v>50145.593000000001</v>
      </c>
      <c r="D61" t="str">
        <f t="shared" si="3"/>
        <v>vis</v>
      </c>
      <c r="E61">
        <f>VLOOKUP(C61,'Active 1'!C$21:E$938,3,FALSE)</f>
        <v>37826.001370903927</v>
      </c>
      <c r="F61" s="2" t="s">
        <v>245</v>
      </c>
      <c r="G61" t="str">
        <f t="shared" si="4"/>
        <v>50145.593</v>
      </c>
      <c r="H61" s="32">
        <f t="shared" si="5"/>
        <v>-20172</v>
      </c>
      <c r="I61" s="82" t="s">
        <v>393</v>
      </c>
      <c r="J61" s="83" t="s">
        <v>394</v>
      </c>
      <c r="K61" s="82">
        <v>-20172</v>
      </c>
      <c r="L61" s="82" t="s">
        <v>324</v>
      </c>
      <c r="M61" s="83" t="s">
        <v>312</v>
      </c>
      <c r="N61" s="83"/>
      <c r="O61" s="84" t="s">
        <v>313</v>
      </c>
      <c r="P61" s="84" t="s">
        <v>364</v>
      </c>
    </row>
    <row r="62" spans="1:16" ht="12.75" customHeight="1">
      <c r="A62" s="32" t="str">
        <f t="shared" si="0"/>
        <v> BBS 111 </v>
      </c>
      <c r="B62" s="2" t="str">
        <f t="shared" si="1"/>
        <v>I</v>
      </c>
      <c r="C62" s="32">
        <f t="shared" si="2"/>
        <v>50145.707000000002</v>
      </c>
      <c r="D62" t="str">
        <f t="shared" si="3"/>
        <v>vis</v>
      </c>
      <c r="E62">
        <f>VLOOKUP(C62,'Active 1'!C$21:E$938,3,FALSE)</f>
        <v>37826.978070358229</v>
      </c>
      <c r="F62" s="2" t="s">
        <v>245</v>
      </c>
      <c r="G62" t="str">
        <f t="shared" si="4"/>
        <v>50145.707</v>
      </c>
      <c r="H62" s="32">
        <f t="shared" si="5"/>
        <v>-20171</v>
      </c>
      <c r="I62" s="82" t="s">
        <v>395</v>
      </c>
      <c r="J62" s="83" t="s">
        <v>396</v>
      </c>
      <c r="K62" s="82">
        <v>-20171</v>
      </c>
      <c r="L62" s="82" t="s">
        <v>311</v>
      </c>
      <c r="M62" s="83" t="s">
        <v>312</v>
      </c>
      <c r="N62" s="83"/>
      <c r="O62" s="84" t="s">
        <v>313</v>
      </c>
      <c r="P62" s="84" t="s">
        <v>364</v>
      </c>
    </row>
    <row r="63" spans="1:16" ht="12.75" customHeight="1">
      <c r="A63" s="32" t="str">
        <f t="shared" si="0"/>
        <v> BBS 111 </v>
      </c>
      <c r="B63" s="2" t="str">
        <f t="shared" si="1"/>
        <v>I</v>
      </c>
      <c r="C63" s="32">
        <f t="shared" si="2"/>
        <v>50147.576999999997</v>
      </c>
      <c r="D63" t="str">
        <f t="shared" si="3"/>
        <v>vis</v>
      </c>
      <c r="E63">
        <f>VLOOKUP(C63,'Active 1'!C$21:E$938,3,FALSE)</f>
        <v>37842.999368424127</v>
      </c>
      <c r="F63" s="2" t="s">
        <v>245</v>
      </c>
      <c r="G63" t="str">
        <f t="shared" si="4"/>
        <v>50147.577</v>
      </c>
      <c r="H63" s="32">
        <f t="shared" si="5"/>
        <v>-20155</v>
      </c>
      <c r="I63" s="82" t="s">
        <v>397</v>
      </c>
      <c r="J63" s="83" t="s">
        <v>398</v>
      </c>
      <c r="K63" s="82">
        <v>-20155</v>
      </c>
      <c r="L63" s="82" t="s">
        <v>324</v>
      </c>
      <c r="M63" s="83" t="s">
        <v>312</v>
      </c>
      <c r="N63" s="83"/>
      <c r="O63" s="84" t="s">
        <v>313</v>
      </c>
      <c r="P63" s="84" t="s">
        <v>364</v>
      </c>
    </row>
    <row r="64" spans="1:16" ht="12.75" customHeight="1">
      <c r="A64" s="32" t="str">
        <f t="shared" si="0"/>
        <v> BBS 111 </v>
      </c>
      <c r="B64" s="2" t="str">
        <f t="shared" si="1"/>
        <v>I</v>
      </c>
      <c r="C64" s="32">
        <f t="shared" si="2"/>
        <v>50147.692000000003</v>
      </c>
      <c r="D64" t="str">
        <f t="shared" si="3"/>
        <v>vis</v>
      </c>
      <c r="E64">
        <f>VLOOKUP(C64,'Active 1'!C$21:E$938,3,FALSE)</f>
        <v>37843.984635417539</v>
      </c>
      <c r="F64" s="2" t="s">
        <v>245</v>
      </c>
      <c r="G64" t="str">
        <f t="shared" si="4"/>
        <v>50147.692</v>
      </c>
      <c r="H64" s="32">
        <f t="shared" si="5"/>
        <v>-20154</v>
      </c>
      <c r="I64" s="82" t="s">
        <v>399</v>
      </c>
      <c r="J64" s="83" t="s">
        <v>400</v>
      </c>
      <c r="K64" s="82">
        <v>-20154</v>
      </c>
      <c r="L64" s="82" t="s">
        <v>288</v>
      </c>
      <c r="M64" s="83" t="s">
        <v>312</v>
      </c>
      <c r="N64" s="83"/>
      <c r="O64" s="84" t="s">
        <v>313</v>
      </c>
      <c r="P64" s="84" t="s">
        <v>364</v>
      </c>
    </row>
    <row r="65" spans="1:16" ht="12.75" customHeight="1">
      <c r="A65" s="32" t="str">
        <f t="shared" si="0"/>
        <v> BBS 111 </v>
      </c>
      <c r="B65" s="2" t="str">
        <f t="shared" si="1"/>
        <v>I</v>
      </c>
      <c r="C65" s="32">
        <f t="shared" si="2"/>
        <v>50152.476999999999</v>
      </c>
      <c r="D65" t="str">
        <f t="shared" si="3"/>
        <v>vis</v>
      </c>
      <c r="E65">
        <f>VLOOKUP(C65,'Active 1'!C$21:E$938,3,FALSE)</f>
        <v>37884.980309880353</v>
      </c>
      <c r="F65" s="2" t="s">
        <v>245</v>
      </c>
      <c r="G65" t="str">
        <f t="shared" si="4"/>
        <v>50152.477</v>
      </c>
      <c r="H65" s="32">
        <f t="shared" si="5"/>
        <v>-20113</v>
      </c>
      <c r="I65" s="82" t="s">
        <v>401</v>
      </c>
      <c r="J65" s="83" t="s">
        <v>402</v>
      </c>
      <c r="K65" s="82">
        <v>-20113</v>
      </c>
      <c r="L65" s="82" t="s">
        <v>311</v>
      </c>
      <c r="M65" s="83" t="s">
        <v>312</v>
      </c>
      <c r="N65" s="83"/>
      <c r="O65" s="84" t="s">
        <v>313</v>
      </c>
      <c r="P65" s="84" t="s">
        <v>364</v>
      </c>
    </row>
    <row r="66" spans="1:16" ht="12.75" customHeight="1">
      <c r="A66" s="32" t="str">
        <f t="shared" si="0"/>
        <v> BBS 111 </v>
      </c>
      <c r="B66" s="2" t="str">
        <f t="shared" si="1"/>
        <v>I</v>
      </c>
      <c r="C66" s="32">
        <f t="shared" si="2"/>
        <v>50153.527000000002</v>
      </c>
      <c r="D66" t="str">
        <f t="shared" si="3"/>
        <v>vis</v>
      </c>
      <c r="E66">
        <f>VLOOKUP(C66,'Active 1'!C$21:E$938,3,FALSE)</f>
        <v>37893.976225906714</v>
      </c>
      <c r="F66" s="2" t="s">
        <v>245</v>
      </c>
      <c r="G66" t="str">
        <f t="shared" si="4"/>
        <v>50153.527</v>
      </c>
      <c r="H66" s="32">
        <f t="shared" si="5"/>
        <v>-20104</v>
      </c>
      <c r="I66" s="82" t="s">
        <v>403</v>
      </c>
      <c r="J66" s="83" t="s">
        <v>404</v>
      </c>
      <c r="K66" s="82">
        <v>-20104</v>
      </c>
      <c r="L66" s="82" t="s">
        <v>311</v>
      </c>
      <c r="M66" s="83" t="s">
        <v>312</v>
      </c>
      <c r="N66" s="83"/>
      <c r="O66" s="84" t="s">
        <v>313</v>
      </c>
      <c r="P66" s="84" t="s">
        <v>364</v>
      </c>
    </row>
    <row r="67" spans="1:16" ht="12.75" customHeight="1">
      <c r="A67" s="32" t="str">
        <f t="shared" si="0"/>
        <v> BBS 111 </v>
      </c>
      <c r="B67" s="2" t="str">
        <f t="shared" si="1"/>
        <v>I</v>
      </c>
      <c r="C67" s="32">
        <f t="shared" si="2"/>
        <v>50153.642999999996</v>
      </c>
      <c r="D67" t="str">
        <f t="shared" si="3"/>
        <v>vis</v>
      </c>
      <c r="E67">
        <f>VLOOKUP(C67,'Active 1'!C$21:E$938,3,FALSE)</f>
        <v>37894.970060439096</v>
      </c>
      <c r="F67" s="2" t="s">
        <v>245</v>
      </c>
      <c r="G67" t="str">
        <f t="shared" si="4"/>
        <v>50153.643</v>
      </c>
      <c r="H67" s="32">
        <f t="shared" si="5"/>
        <v>-20103</v>
      </c>
      <c r="I67" s="82" t="s">
        <v>405</v>
      </c>
      <c r="J67" s="83" t="s">
        <v>406</v>
      </c>
      <c r="K67" s="82">
        <v>-20103</v>
      </c>
      <c r="L67" s="82" t="s">
        <v>321</v>
      </c>
      <c r="M67" s="83" t="s">
        <v>312</v>
      </c>
      <c r="N67" s="83"/>
      <c r="O67" s="84" t="s">
        <v>313</v>
      </c>
      <c r="P67" s="84" t="s">
        <v>364</v>
      </c>
    </row>
    <row r="68" spans="1:16" ht="12.75" customHeight="1">
      <c r="A68" s="32" t="str">
        <f t="shared" si="0"/>
        <v>IBVS 4380 </v>
      </c>
      <c r="B68" s="2" t="str">
        <f t="shared" si="1"/>
        <v>I</v>
      </c>
      <c r="C68" s="32">
        <f t="shared" si="2"/>
        <v>50155.3946</v>
      </c>
      <c r="D68" t="str">
        <f t="shared" si="3"/>
        <v>vis</v>
      </c>
      <c r="E68">
        <f>VLOOKUP(C68,'Active 1'!C$21:E$938,3,FALSE)</f>
        <v>37909.976961878863</v>
      </c>
      <c r="F68" s="2" t="s">
        <v>245</v>
      </c>
      <c r="G68" t="str">
        <f t="shared" si="4"/>
        <v>50155.3946</v>
      </c>
      <c r="H68" s="32">
        <f t="shared" si="5"/>
        <v>-20088</v>
      </c>
      <c r="I68" s="82" t="s">
        <v>407</v>
      </c>
      <c r="J68" s="83" t="s">
        <v>408</v>
      </c>
      <c r="K68" s="82">
        <v>-20088</v>
      </c>
      <c r="L68" s="82" t="s">
        <v>409</v>
      </c>
      <c r="M68" s="83" t="s">
        <v>265</v>
      </c>
      <c r="N68" s="83" t="s">
        <v>266</v>
      </c>
      <c r="O68" s="84" t="s">
        <v>285</v>
      </c>
      <c r="P68" s="85" t="s">
        <v>410</v>
      </c>
    </row>
    <row r="69" spans="1:16" ht="12.75" customHeight="1">
      <c r="A69" s="32" t="str">
        <f t="shared" si="0"/>
        <v>IBVS 4380 </v>
      </c>
      <c r="B69" s="2" t="str">
        <f t="shared" si="1"/>
        <v>I</v>
      </c>
      <c r="C69" s="32">
        <f t="shared" si="2"/>
        <v>50155.511899999998</v>
      </c>
      <c r="D69" t="str">
        <f t="shared" si="3"/>
        <v>vis</v>
      </c>
      <c r="E69">
        <f>VLOOKUP(C69,'Active 1'!C$21:E$938,3,FALSE)</f>
        <v>37910.981934212075</v>
      </c>
      <c r="F69" s="2" t="s">
        <v>245</v>
      </c>
      <c r="G69" t="str">
        <f t="shared" si="4"/>
        <v>50155.5119</v>
      </c>
      <c r="H69" s="32">
        <f t="shared" si="5"/>
        <v>-20087</v>
      </c>
      <c r="I69" s="82" t="s">
        <v>411</v>
      </c>
      <c r="J69" s="83" t="s">
        <v>412</v>
      </c>
      <c r="K69" s="82">
        <v>-20087</v>
      </c>
      <c r="L69" s="82" t="s">
        <v>413</v>
      </c>
      <c r="M69" s="83" t="s">
        <v>265</v>
      </c>
      <c r="N69" s="83" t="s">
        <v>266</v>
      </c>
      <c r="O69" s="84" t="s">
        <v>285</v>
      </c>
      <c r="P69" s="85" t="s">
        <v>410</v>
      </c>
    </row>
    <row r="70" spans="1:16" ht="12.75" customHeight="1">
      <c r="A70" s="32" t="str">
        <f t="shared" si="0"/>
        <v> BBS 111 </v>
      </c>
      <c r="B70" s="2" t="str">
        <f t="shared" si="1"/>
        <v>I</v>
      </c>
      <c r="C70" s="32">
        <f t="shared" si="2"/>
        <v>50155.627999999997</v>
      </c>
      <c r="D70" t="str">
        <f t="shared" si="3"/>
        <v>vis</v>
      </c>
      <c r="E70">
        <f>VLOOKUP(C70,'Active 1'!C$21:E$938,3,FALSE)</f>
        <v>37911.976625498406</v>
      </c>
      <c r="F70" s="2" t="s">
        <v>245</v>
      </c>
      <c r="G70" t="str">
        <f t="shared" si="4"/>
        <v>50155.628</v>
      </c>
      <c r="H70" s="32">
        <f t="shared" si="5"/>
        <v>-20086</v>
      </c>
      <c r="I70" s="82" t="s">
        <v>414</v>
      </c>
      <c r="J70" s="83" t="s">
        <v>415</v>
      </c>
      <c r="K70" s="82">
        <v>-20086</v>
      </c>
      <c r="L70" s="82" t="s">
        <v>311</v>
      </c>
      <c r="M70" s="83" t="s">
        <v>312</v>
      </c>
      <c r="N70" s="83"/>
      <c r="O70" s="84" t="s">
        <v>313</v>
      </c>
      <c r="P70" s="84" t="s">
        <v>364</v>
      </c>
    </row>
    <row r="71" spans="1:16" ht="12.75" customHeight="1">
      <c r="A71" s="32" t="str">
        <f t="shared" si="0"/>
        <v> BBS 111 </v>
      </c>
      <c r="B71" s="2" t="str">
        <f t="shared" si="1"/>
        <v>I</v>
      </c>
      <c r="C71" s="32">
        <f t="shared" si="2"/>
        <v>50156.563000000002</v>
      </c>
      <c r="D71" t="str">
        <f t="shared" si="3"/>
        <v>vis</v>
      </c>
      <c r="E71">
        <f>VLOOKUP(C71,'Active 1'!C$21:E$938,3,FALSE)</f>
        <v>37919.987274531421</v>
      </c>
      <c r="F71" s="2" t="s">
        <v>245</v>
      </c>
      <c r="G71" t="str">
        <f t="shared" si="4"/>
        <v>50156.563</v>
      </c>
      <c r="H71" s="32">
        <f t="shared" si="5"/>
        <v>-20078</v>
      </c>
      <c r="I71" s="82" t="s">
        <v>416</v>
      </c>
      <c r="J71" s="83" t="s">
        <v>417</v>
      </c>
      <c r="K71" s="82">
        <v>-20078</v>
      </c>
      <c r="L71" s="82" t="s">
        <v>288</v>
      </c>
      <c r="M71" s="83" t="s">
        <v>312</v>
      </c>
      <c r="N71" s="83"/>
      <c r="O71" s="84" t="s">
        <v>313</v>
      </c>
      <c r="P71" s="84" t="s">
        <v>364</v>
      </c>
    </row>
    <row r="72" spans="1:16" ht="12.75" customHeight="1">
      <c r="A72" s="32" t="str">
        <f t="shared" si="0"/>
        <v> BBS 111 </v>
      </c>
      <c r="B72" s="2" t="str">
        <f t="shared" si="1"/>
        <v>I</v>
      </c>
      <c r="C72" s="32">
        <f t="shared" si="2"/>
        <v>50157.612000000001</v>
      </c>
      <c r="D72" t="str">
        <f t="shared" si="3"/>
        <v>vis</v>
      </c>
      <c r="E72">
        <f>VLOOKUP(C72,'Active 1'!C$21:E$938,3,FALSE)</f>
        <v>37928.974623018672</v>
      </c>
      <c r="F72" s="2" t="s">
        <v>245</v>
      </c>
      <c r="G72" t="str">
        <f t="shared" si="4"/>
        <v>50157.612</v>
      </c>
      <c r="H72" s="32">
        <f t="shared" si="5"/>
        <v>-20069</v>
      </c>
      <c r="I72" s="82" t="s">
        <v>418</v>
      </c>
      <c r="J72" s="83" t="s">
        <v>419</v>
      </c>
      <c r="K72" s="82">
        <v>-20069</v>
      </c>
      <c r="L72" s="82" t="s">
        <v>321</v>
      </c>
      <c r="M72" s="83" t="s">
        <v>312</v>
      </c>
      <c r="N72" s="83"/>
      <c r="O72" s="84" t="s">
        <v>313</v>
      </c>
      <c r="P72" s="84" t="s">
        <v>364</v>
      </c>
    </row>
    <row r="73" spans="1:16" ht="12.75" customHeight="1">
      <c r="A73" s="32" t="str">
        <f t="shared" si="0"/>
        <v> BBS 111 </v>
      </c>
      <c r="B73" s="2" t="str">
        <f t="shared" si="1"/>
        <v>I</v>
      </c>
      <c r="C73" s="32">
        <f t="shared" si="2"/>
        <v>50158.546000000002</v>
      </c>
      <c r="D73" t="str">
        <f t="shared" si="3"/>
        <v>vis</v>
      </c>
      <c r="E73">
        <f>VLOOKUP(C73,'Active 1'!C$21:E$938,3,FALSE)</f>
        <v>37936.976704512577</v>
      </c>
      <c r="F73" s="2" t="s">
        <v>245</v>
      </c>
      <c r="G73" t="str">
        <f t="shared" si="4"/>
        <v>50158.546</v>
      </c>
      <c r="H73" s="32">
        <f t="shared" si="5"/>
        <v>-20061</v>
      </c>
      <c r="I73" s="82" t="s">
        <v>420</v>
      </c>
      <c r="J73" s="83" t="s">
        <v>421</v>
      </c>
      <c r="K73" s="82">
        <v>-20061</v>
      </c>
      <c r="L73" s="82" t="s">
        <v>311</v>
      </c>
      <c r="M73" s="83" t="s">
        <v>312</v>
      </c>
      <c r="N73" s="83"/>
      <c r="O73" s="84" t="s">
        <v>313</v>
      </c>
      <c r="P73" s="84" t="s">
        <v>364</v>
      </c>
    </row>
    <row r="74" spans="1:16" ht="12.75" customHeight="1">
      <c r="A74" s="32" t="str">
        <f t="shared" si="0"/>
        <v> BBS 111 </v>
      </c>
      <c r="B74" s="2" t="str">
        <f t="shared" si="1"/>
        <v>I</v>
      </c>
      <c r="C74" s="32">
        <f t="shared" si="2"/>
        <v>50162.514999999999</v>
      </c>
      <c r="D74" t="str">
        <f t="shared" si="3"/>
        <v>vis</v>
      </c>
      <c r="E74">
        <f>VLOOKUP(C74,'Active 1'!C$21:E$938,3,FALSE)</f>
        <v>37970.981267092087</v>
      </c>
      <c r="F74" s="2" t="s">
        <v>245</v>
      </c>
      <c r="G74" t="str">
        <f t="shared" si="4"/>
        <v>50162.515</v>
      </c>
      <c r="H74" s="32">
        <f t="shared" si="5"/>
        <v>-20027</v>
      </c>
      <c r="I74" s="82" t="s">
        <v>422</v>
      </c>
      <c r="J74" s="83" t="s">
        <v>423</v>
      </c>
      <c r="K74" s="82">
        <v>-20027</v>
      </c>
      <c r="L74" s="82" t="s">
        <v>311</v>
      </c>
      <c r="M74" s="83" t="s">
        <v>312</v>
      </c>
      <c r="N74" s="83"/>
      <c r="O74" s="84" t="s">
        <v>313</v>
      </c>
      <c r="P74" s="84" t="s">
        <v>364</v>
      </c>
    </row>
    <row r="75" spans="1:16" ht="12.75" customHeight="1">
      <c r="A75" s="32" t="str">
        <f t="shared" ref="A75:A138" si="6">P75</f>
        <v> BBS 111 </v>
      </c>
      <c r="B75" s="2" t="str">
        <f t="shared" ref="B75:B138" si="7">IF(H75=INT(H75),"I","II")</f>
        <v>I</v>
      </c>
      <c r="C75" s="32">
        <f t="shared" ref="C75:C138" si="8">1*G75</f>
        <v>50162.631000000001</v>
      </c>
      <c r="D75" t="str">
        <f t="shared" ref="D75:D138" si="9">VLOOKUP(F75,I$1:J$5,2,FALSE)</f>
        <v>vis</v>
      </c>
      <c r="E75">
        <f>VLOOKUP(C75,'Active 1'!C$21:E$938,3,FALSE)</f>
        <v>37971.975101624535</v>
      </c>
      <c r="F75" s="2" t="s">
        <v>245</v>
      </c>
      <c r="G75" t="str">
        <f t="shared" ref="G75:G138" si="10">MID(I75,3,LEN(I75)-3)</f>
        <v>50162.631</v>
      </c>
      <c r="H75" s="32">
        <f t="shared" ref="H75:H138" si="11">1*K75</f>
        <v>-20026</v>
      </c>
      <c r="I75" s="82" t="s">
        <v>424</v>
      </c>
      <c r="J75" s="83" t="s">
        <v>425</v>
      </c>
      <c r="K75" s="82">
        <v>-20026</v>
      </c>
      <c r="L75" s="82" t="s">
        <v>321</v>
      </c>
      <c r="M75" s="83" t="s">
        <v>312</v>
      </c>
      <c r="N75" s="83"/>
      <c r="O75" s="84" t="s">
        <v>313</v>
      </c>
      <c r="P75" s="84" t="s">
        <v>364</v>
      </c>
    </row>
    <row r="76" spans="1:16" ht="12.75" customHeight="1">
      <c r="A76" s="32" t="str">
        <f t="shared" si="6"/>
        <v> BBS 112 </v>
      </c>
      <c r="B76" s="2" t="str">
        <f t="shared" si="7"/>
        <v>I</v>
      </c>
      <c r="C76" s="32">
        <f t="shared" si="8"/>
        <v>50179.319000000003</v>
      </c>
      <c r="D76" t="str">
        <f t="shared" si="9"/>
        <v>vis</v>
      </c>
      <c r="E76">
        <f>VLOOKUP(C76,'Active 1'!C$21:E$938,3,FALSE)</f>
        <v>38114.95019366972</v>
      </c>
      <c r="F76" s="2" t="s">
        <v>245</v>
      </c>
      <c r="G76" t="str">
        <f t="shared" si="10"/>
        <v>50179.319</v>
      </c>
      <c r="H76" s="32">
        <f t="shared" si="11"/>
        <v>-19883</v>
      </c>
      <c r="I76" s="82" t="s">
        <v>426</v>
      </c>
      <c r="J76" s="83" t="s">
        <v>427</v>
      </c>
      <c r="K76" s="82">
        <v>-19883</v>
      </c>
      <c r="L76" s="82" t="s">
        <v>428</v>
      </c>
      <c r="M76" s="83" t="s">
        <v>312</v>
      </c>
      <c r="N76" s="83"/>
      <c r="O76" s="84" t="s">
        <v>313</v>
      </c>
      <c r="P76" s="84" t="s">
        <v>429</v>
      </c>
    </row>
    <row r="77" spans="1:16" ht="12.75" customHeight="1">
      <c r="A77" s="32" t="str">
        <f t="shared" si="6"/>
        <v> BBS 112 </v>
      </c>
      <c r="B77" s="2" t="str">
        <f t="shared" si="7"/>
        <v>I</v>
      </c>
      <c r="C77" s="32">
        <f t="shared" si="8"/>
        <v>50180.373</v>
      </c>
      <c r="D77" t="str">
        <f t="shared" si="9"/>
        <v>vis</v>
      </c>
      <c r="E77">
        <f>VLOOKUP(C77,'Active 1'!C$21:E$938,3,FALSE)</f>
        <v>38123.980379852313</v>
      </c>
      <c r="F77" s="2" t="s">
        <v>245</v>
      </c>
      <c r="G77" t="str">
        <f t="shared" si="10"/>
        <v>50180.373</v>
      </c>
      <c r="H77" s="32">
        <f t="shared" si="11"/>
        <v>-19874</v>
      </c>
      <c r="I77" s="82" t="s">
        <v>430</v>
      </c>
      <c r="J77" s="83" t="s">
        <v>431</v>
      </c>
      <c r="K77" s="82">
        <v>-19874</v>
      </c>
      <c r="L77" s="82" t="s">
        <v>311</v>
      </c>
      <c r="M77" s="83" t="s">
        <v>312</v>
      </c>
      <c r="N77" s="83"/>
      <c r="O77" s="84" t="s">
        <v>313</v>
      </c>
      <c r="P77" s="84" t="s">
        <v>429</v>
      </c>
    </row>
    <row r="78" spans="1:16" ht="12.75" customHeight="1">
      <c r="A78" s="32" t="str">
        <f t="shared" si="6"/>
        <v> BBS 112 </v>
      </c>
      <c r="B78" s="2" t="str">
        <f t="shared" si="7"/>
        <v>I</v>
      </c>
      <c r="C78" s="32">
        <f t="shared" si="8"/>
        <v>50181.54</v>
      </c>
      <c r="D78" t="str">
        <f t="shared" si="9"/>
        <v>vis</v>
      </c>
      <c r="E78">
        <f>VLOOKUP(C78,'Active 1'!C$21:E$938,3,FALSE)</f>
        <v>38133.978697950159</v>
      </c>
      <c r="F78" s="2" t="s">
        <v>245</v>
      </c>
      <c r="G78" t="str">
        <f t="shared" si="10"/>
        <v>50181.540</v>
      </c>
      <c r="H78" s="32">
        <f t="shared" si="11"/>
        <v>-19864</v>
      </c>
      <c r="I78" s="82" t="s">
        <v>432</v>
      </c>
      <c r="J78" s="83" t="s">
        <v>433</v>
      </c>
      <c r="K78" s="82">
        <v>-19864</v>
      </c>
      <c r="L78" s="82" t="s">
        <v>311</v>
      </c>
      <c r="M78" s="83" t="s">
        <v>312</v>
      </c>
      <c r="N78" s="83"/>
      <c r="O78" s="84" t="s">
        <v>313</v>
      </c>
      <c r="P78" s="84" t="s">
        <v>429</v>
      </c>
    </row>
    <row r="79" spans="1:16" ht="12.75" customHeight="1">
      <c r="A79" s="32" t="str">
        <f t="shared" si="6"/>
        <v> BBS 112 </v>
      </c>
      <c r="B79" s="2" t="str">
        <f t="shared" si="7"/>
        <v>I</v>
      </c>
      <c r="C79" s="32">
        <f t="shared" si="8"/>
        <v>50188.427000000003</v>
      </c>
      <c r="D79" t="str">
        <f t="shared" si="9"/>
        <v>vis</v>
      </c>
      <c r="E79">
        <f>VLOOKUP(C79,'Active 1'!C$21:E$938,3,FALSE)</f>
        <v>38192.98333954384</v>
      </c>
      <c r="F79" s="2" t="s">
        <v>245</v>
      </c>
      <c r="G79" t="str">
        <f t="shared" si="10"/>
        <v>50188.427</v>
      </c>
      <c r="H79" s="32">
        <f t="shared" si="11"/>
        <v>-19805</v>
      </c>
      <c r="I79" s="82" t="s">
        <v>434</v>
      </c>
      <c r="J79" s="83" t="s">
        <v>435</v>
      </c>
      <c r="K79" s="82">
        <v>-19805</v>
      </c>
      <c r="L79" s="82" t="s">
        <v>311</v>
      </c>
      <c r="M79" s="83" t="s">
        <v>312</v>
      </c>
      <c r="N79" s="83"/>
      <c r="O79" s="84" t="s">
        <v>313</v>
      </c>
      <c r="P79" s="84" t="s">
        <v>429</v>
      </c>
    </row>
    <row r="80" spans="1:16" ht="12.75" customHeight="1">
      <c r="A80" s="32" t="str">
        <f t="shared" si="6"/>
        <v> BBS 112 </v>
      </c>
      <c r="B80" s="2" t="str">
        <f t="shared" si="7"/>
        <v>I</v>
      </c>
      <c r="C80" s="32">
        <f t="shared" si="8"/>
        <v>50188.540999999997</v>
      </c>
      <c r="D80" t="str">
        <f t="shared" si="9"/>
        <v>vis</v>
      </c>
      <c r="E80">
        <f>VLOOKUP(C80,'Active 1'!C$21:E$938,3,FALSE)</f>
        <v>38193.960038998077</v>
      </c>
      <c r="F80" s="2" t="s">
        <v>245</v>
      </c>
      <c r="G80" t="str">
        <f t="shared" si="10"/>
        <v>50188.541</v>
      </c>
      <c r="H80" s="32">
        <f t="shared" si="11"/>
        <v>-19804</v>
      </c>
      <c r="I80" s="82" t="s">
        <v>436</v>
      </c>
      <c r="J80" s="83" t="s">
        <v>437</v>
      </c>
      <c r="K80" s="82">
        <v>-19804</v>
      </c>
      <c r="L80" s="82" t="s">
        <v>345</v>
      </c>
      <c r="M80" s="83" t="s">
        <v>312</v>
      </c>
      <c r="N80" s="83"/>
      <c r="O80" s="84" t="s">
        <v>313</v>
      </c>
      <c r="P80" s="84" t="s">
        <v>429</v>
      </c>
    </row>
    <row r="81" spans="1:16" ht="12.75" customHeight="1">
      <c r="A81" s="32" t="str">
        <f t="shared" si="6"/>
        <v> BBS 112 </v>
      </c>
      <c r="B81" s="2" t="str">
        <f t="shared" si="7"/>
        <v>I</v>
      </c>
      <c r="C81" s="32">
        <f t="shared" si="8"/>
        <v>50189.36</v>
      </c>
      <c r="D81" t="str">
        <f t="shared" si="9"/>
        <v>vis</v>
      </c>
      <c r="E81">
        <f>VLOOKUP(C81,'Active 1'!C$21:E$938,3,FALSE)</f>
        <v>38200.976853498643</v>
      </c>
      <c r="F81" s="2" t="s">
        <v>245</v>
      </c>
      <c r="G81" t="str">
        <f t="shared" si="10"/>
        <v>50189.360</v>
      </c>
      <c r="H81" s="32">
        <f t="shared" si="11"/>
        <v>-19797</v>
      </c>
      <c r="I81" s="82" t="s">
        <v>438</v>
      </c>
      <c r="J81" s="83" t="s">
        <v>439</v>
      </c>
      <c r="K81" s="82">
        <v>-19797</v>
      </c>
      <c r="L81" s="82" t="s">
        <v>311</v>
      </c>
      <c r="M81" s="83" t="s">
        <v>312</v>
      </c>
      <c r="N81" s="83"/>
      <c r="O81" s="84" t="s">
        <v>313</v>
      </c>
      <c r="P81" s="84" t="s">
        <v>429</v>
      </c>
    </row>
    <row r="82" spans="1:16" ht="12.75" customHeight="1">
      <c r="A82" s="32" t="str">
        <f t="shared" si="6"/>
        <v> BBS 112 </v>
      </c>
      <c r="B82" s="2" t="str">
        <f t="shared" si="7"/>
        <v>I</v>
      </c>
      <c r="C82" s="32">
        <f t="shared" si="8"/>
        <v>50189.478000000003</v>
      </c>
      <c r="D82" t="str">
        <f t="shared" si="9"/>
        <v>vis</v>
      </c>
      <c r="E82">
        <f>VLOOKUP(C82,'Active 1'!C$21:E$938,3,FALSE)</f>
        <v>38201.987823109244</v>
      </c>
      <c r="F82" s="2" t="s">
        <v>245</v>
      </c>
      <c r="G82" t="str">
        <f t="shared" si="10"/>
        <v>50189.478</v>
      </c>
      <c r="H82" s="32">
        <f t="shared" si="11"/>
        <v>-19796</v>
      </c>
      <c r="I82" s="82" t="s">
        <v>440</v>
      </c>
      <c r="J82" s="83" t="s">
        <v>441</v>
      </c>
      <c r="K82" s="82">
        <v>-19796</v>
      </c>
      <c r="L82" s="82" t="s">
        <v>288</v>
      </c>
      <c r="M82" s="83" t="s">
        <v>312</v>
      </c>
      <c r="N82" s="83"/>
      <c r="O82" s="84" t="s">
        <v>313</v>
      </c>
      <c r="P82" s="84" t="s">
        <v>429</v>
      </c>
    </row>
    <row r="83" spans="1:16" ht="12.75" customHeight="1">
      <c r="A83" s="32" t="str">
        <f t="shared" si="6"/>
        <v> BBS 112 </v>
      </c>
      <c r="B83" s="2" t="str">
        <f t="shared" si="7"/>
        <v>I</v>
      </c>
      <c r="C83" s="32">
        <f t="shared" si="8"/>
        <v>50189.593999999997</v>
      </c>
      <c r="D83" t="str">
        <f t="shared" si="9"/>
        <v>vis</v>
      </c>
      <c r="E83">
        <f>VLOOKUP(C83,'Active 1'!C$21:E$938,3,FALSE)</f>
        <v>38202.981657641627</v>
      </c>
      <c r="F83" s="2" t="s">
        <v>245</v>
      </c>
      <c r="G83" t="str">
        <f t="shared" si="10"/>
        <v>50189.594</v>
      </c>
      <c r="H83" s="32">
        <f t="shared" si="11"/>
        <v>-19795</v>
      </c>
      <c r="I83" s="82" t="s">
        <v>442</v>
      </c>
      <c r="J83" s="83" t="s">
        <v>443</v>
      </c>
      <c r="K83" s="82">
        <v>-19795</v>
      </c>
      <c r="L83" s="82" t="s">
        <v>311</v>
      </c>
      <c r="M83" s="83" t="s">
        <v>312</v>
      </c>
      <c r="N83" s="83"/>
      <c r="O83" s="84" t="s">
        <v>313</v>
      </c>
      <c r="P83" s="84" t="s">
        <v>429</v>
      </c>
    </row>
    <row r="84" spans="1:16" ht="12.75" customHeight="1">
      <c r="A84" s="32" t="str">
        <f t="shared" si="6"/>
        <v> BBS 112 </v>
      </c>
      <c r="B84" s="2" t="str">
        <f t="shared" si="7"/>
        <v>I</v>
      </c>
      <c r="C84" s="32">
        <f t="shared" si="8"/>
        <v>50190.525999999998</v>
      </c>
      <c r="D84" t="str">
        <f t="shared" si="9"/>
        <v>vis</v>
      </c>
      <c r="E84">
        <f>VLOOKUP(C84,'Active 1'!C$21:E$938,3,FALSE)</f>
        <v>38210.966604057387</v>
      </c>
      <c r="F84" s="2" t="s">
        <v>245</v>
      </c>
      <c r="G84" t="str">
        <f t="shared" si="10"/>
        <v>50190.526</v>
      </c>
      <c r="H84" s="32">
        <f t="shared" si="11"/>
        <v>-19787</v>
      </c>
      <c r="I84" s="82" t="s">
        <v>444</v>
      </c>
      <c r="J84" s="83" t="s">
        <v>445</v>
      </c>
      <c r="K84" s="82">
        <v>-19787</v>
      </c>
      <c r="L84" s="82" t="s">
        <v>345</v>
      </c>
      <c r="M84" s="83" t="s">
        <v>312</v>
      </c>
      <c r="N84" s="83"/>
      <c r="O84" s="84" t="s">
        <v>313</v>
      </c>
      <c r="P84" s="84" t="s">
        <v>429</v>
      </c>
    </row>
    <row r="85" spans="1:16" ht="12.75" customHeight="1">
      <c r="A85" s="32" t="str">
        <f t="shared" si="6"/>
        <v> BBS 112 </v>
      </c>
      <c r="B85" s="2" t="str">
        <f t="shared" si="7"/>
        <v>I</v>
      </c>
      <c r="C85" s="32">
        <f t="shared" si="8"/>
        <v>50193.563999999998</v>
      </c>
      <c r="D85" t="str">
        <f t="shared" si="9"/>
        <v>vis</v>
      </c>
      <c r="E85">
        <f>VLOOKUP(C85,'Active 1'!C$21:E$938,3,FALSE)</f>
        <v>38236.994787760246</v>
      </c>
      <c r="F85" s="2" t="s">
        <v>245</v>
      </c>
      <c r="G85" t="str">
        <f t="shared" si="10"/>
        <v>50193.564</v>
      </c>
      <c r="H85" s="32">
        <f t="shared" si="11"/>
        <v>-19761</v>
      </c>
      <c r="I85" s="82" t="s">
        <v>446</v>
      </c>
      <c r="J85" s="83" t="s">
        <v>447</v>
      </c>
      <c r="K85" s="82">
        <v>-19761</v>
      </c>
      <c r="L85" s="82" t="s">
        <v>324</v>
      </c>
      <c r="M85" s="83" t="s">
        <v>312</v>
      </c>
      <c r="N85" s="83"/>
      <c r="O85" s="84" t="s">
        <v>313</v>
      </c>
      <c r="P85" s="84" t="s">
        <v>429</v>
      </c>
    </row>
    <row r="86" spans="1:16" ht="12.75" customHeight="1">
      <c r="A86" s="32" t="str">
        <f t="shared" si="6"/>
        <v> BBS 112 </v>
      </c>
      <c r="B86" s="2" t="str">
        <f t="shared" si="7"/>
        <v>I</v>
      </c>
      <c r="C86" s="32">
        <f t="shared" si="8"/>
        <v>50194.379000000001</v>
      </c>
      <c r="D86" t="str">
        <f t="shared" si="9"/>
        <v>vis</v>
      </c>
      <c r="E86">
        <f>VLOOKUP(C86,'Active 1'!C$21:E$938,3,FALSE)</f>
        <v>38243.977332104514</v>
      </c>
      <c r="F86" s="2" t="s">
        <v>245</v>
      </c>
      <c r="G86" t="str">
        <f t="shared" si="10"/>
        <v>50194.379</v>
      </c>
      <c r="H86" s="32">
        <f t="shared" si="11"/>
        <v>-19754</v>
      </c>
      <c r="I86" s="82" t="s">
        <v>448</v>
      </c>
      <c r="J86" s="83" t="s">
        <v>449</v>
      </c>
      <c r="K86" s="82">
        <v>-19754</v>
      </c>
      <c r="L86" s="82" t="s">
        <v>311</v>
      </c>
      <c r="M86" s="83" t="s">
        <v>312</v>
      </c>
      <c r="N86" s="83"/>
      <c r="O86" s="84" t="s">
        <v>313</v>
      </c>
      <c r="P86" s="84" t="s">
        <v>429</v>
      </c>
    </row>
    <row r="87" spans="1:16" ht="12.75" customHeight="1">
      <c r="A87" s="32" t="str">
        <f t="shared" si="6"/>
        <v> BBS 112 </v>
      </c>
      <c r="B87" s="2" t="str">
        <f t="shared" si="7"/>
        <v>I</v>
      </c>
      <c r="C87" s="32">
        <f t="shared" si="8"/>
        <v>50194.612999999998</v>
      </c>
      <c r="D87" t="str">
        <f t="shared" si="9"/>
        <v>vis</v>
      </c>
      <c r="E87">
        <f>VLOOKUP(C87,'Active 1'!C$21:E$938,3,FALSE)</f>
        <v>38245.982136247498</v>
      </c>
      <c r="F87" s="2" t="s">
        <v>245</v>
      </c>
      <c r="G87" t="str">
        <f t="shared" si="10"/>
        <v>50194.613</v>
      </c>
      <c r="H87" s="32">
        <f t="shared" si="11"/>
        <v>-19752</v>
      </c>
      <c r="I87" s="82" t="s">
        <v>450</v>
      </c>
      <c r="J87" s="83" t="s">
        <v>451</v>
      </c>
      <c r="K87" s="82">
        <v>-19752</v>
      </c>
      <c r="L87" s="82" t="s">
        <v>311</v>
      </c>
      <c r="M87" s="83" t="s">
        <v>312</v>
      </c>
      <c r="N87" s="83"/>
      <c r="O87" s="84" t="s">
        <v>313</v>
      </c>
      <c r="P87" s="84" t="s">
        <v>429</v>
      </c>
    </row>
    <row r="88" spans="1:16" ht="12.75" customHeight="1">
      <c r="A88" s="32" t="str">
        <f t="shared" si="6"/>
        <v> BBS 112 </v>
      </c>
      <c r="B88" s="2" t="str">
        <f t="shared" si="7"/>
        <v>I</v>
      </c>
      <c r="C88" s="32">
        <f t="shared" si="8"/>
        <v>50196.362999999998</v>
      </c>
      <c r="D88" t="str">
        <f t="shared" si="9"/>
        <v>vis</v>
      </c>
      <c r="E88">
        <f>VLOOKUP(C88,'Active 1'!C$21:E$938,3,FALSE)</f>
        <v>38260.975329624715</v>
      </c>
      <c r="F88" s="2" t="s">
        <v>245</v>
      </c>
      <c r="G88" t="str">
        <f t="shared" si="10"/>
        <v>50196.363</v>
      </c>
      <c r="H88" s="32">
        <f t="shared" si="11"/>
        <v>-19737</v>
      </c>
      <c r="I88" s="82" t="s">
        <v>452</v>
      </c>
      <c r="J88" s="83" t="s">
        <v>453</v>
      </c>
      <c r="K88" s="82">
        <v>-19737</v>
      </c>
      <c r="L88" s="82" t="s">
        <v>321</v>
      </c>
      <c r="M88" s="83" t="s">
        <v>312</v>
      </c>
      <c r="N88" s="83"/>
      <c r="O88" s="84" t="s">
        <v>313</v>
      </c>
      <c r="P88" s="84" t="s">
        <v>429</v>
      </c>
    </row>
    <row r="89" spans="1:16" ht="12.75" customHeight="1">
      <c r="A89" s="32" t="str">
        <f t="shared" si="6"/>
        <v> BBS 112 </v>
      </c>
      <c r="B89" s="2" t="str">
        <f t="shared" si="7"/>
        <v>I</v>
      </c>
      <c r="C89" s="32">
        <f t="shared" si="8"/>
        <v>50196.481</v>
      </c>
      <c r="D89" t="str">
        <f t="shared" si="9"/>
        <v>vis</v>
      </c>
      <c r="E89">
        <f>VLOOKUP(C89,'Active 1'!C$21:E$938,3,FALSE)</f>
        <v>38261.986299235308</v>
      </c>
      <c r="F89" s="2" t="s">
        <v>245</v>
      </c>
      <c r="G89" t="str">
        <f t="shared" si="10"/>
        <v>50196.481</v>
      </c>
      <c r="H89" s="32">
        <f t="shared" si="11"/>
        <v>-19736</v>
      </c>
      <c r="I89" s="82" t="s">
        <v>454</v>
      </c>
      <c r="J89" s="83" t="s">
        <v>455</v>
      </c>
      <c r="K89" s="82">
        <v>-19736</v>
      </c>
      <c r="L89" s="82" t="s">
        <v>288</v>
      </c>
      <c r="M89" s="83" t="s">
        <v>312</v>
      </c>
      <c r="N89" s="83"/>
      <c r="O89" s="84" t="s">
        <v>313</v>
      </c>
      <c r="P89" s="84" t="s">
        <v>429</v>
      </c>
    </row>
    <row r="90" spans="1:16" ht="12.75" customHeight="1">
      <c r="A90" s="32" t="str">
        <f t="shared" si="6"/>
        <v> BBS 112 </v>
      </c>
      <c r="B90" s="2" t="str">
        <f t="shared" si="7"/>
        <v>I</v>
      </c>
      <c r="C90" s="32">
        <f t="shared" si="8"/>
        <v>50201.381000000001</v>
      </c>
      <c r="D90" t="str">
        <f t="shared" si="9"/>
        <v>vis</v>
      </c>
      <c r="E90">
        <f>VLOOKUP(C90,'Active 1'!C$21:E$938,3,FALSE)</f>
        <v>38303.967240691534</v>
      </c>
      <c r="F90" s="2" t="s">
        <v>245</v>
      </c>
      <c r="G90" t="str">
        <f t="shared" si="10"/>
        <v>50201.381</v>
      </c>
      <c r="H90" s="32">
        <f t="shared" si="11"/>
        <v>-19694</v>
      </c>
      <c r="I90" s="82" t="s">
        <v>456</v>
      </c>
      <c r="J90" s="83" t="s">
        <v>457</v>
      </c>
      <c r="K90" s="82">
        <v>-19694</v>
      </c>
      <c r="L90" s="82" t="s">
        <v>321</v>
      </c>
      <c r="M90" s="83" t="s">
        <v>312</v>
      </c>
      <c r="N90" s="83"/>
      <c r="O90" s="84" t="s">
        <v>313</v>
      </c>
      <c r="P90" s="84" t="s">
        <v>429</v>
      </c>
    </row>
    <row r="91" spans="1:16" ht="12.75" customHeight="1">
      <c r="A91" s="32" t="str">
        <f t="shared" si="6"/>
        <v> BBS 112 </v>
      </c>
      <c r="B91" s="2" t="str">
        <f t="shared" si="7"/>
        <v>I</v>
      </c>
      <c r="C91" s="32">
        <f t="shared" si="8"/>
        <v>50209.436000000002</v>
      </c>
      <c r="D91" t="str">
        <f t="shared" si="9"/>
        <v>vis</v>
      </c>
      <c r="E91">
        <f>VLOOKUP(C91,'Active 1'!C$21:E$938,3,FALSE)</f>
        <v>38372.978767922112</v>
      </c>
      <c r="F91" s="2" t="s">
        <v>245</v>
      </c>
      <c r="G91" t="str">
        <f t="shared" si="10"/>
        <v>50209.436</v>
      </c>
      <c r="H91" s="32">
        <f t="shared" si="11"/>
        <v>-19625</v>
      </c>
      <c r="I91" s="82" t="s">
        <v>458</v>
      </c>
      <c r="J91" s="83" t="s">
        <v>459</v>
      </c>
      <c r="K91" s="82">
        <v>-19625</v>
      </c>
      <c r="L91" s="82" t="s">
        <v>311</v>
      </c>
      <c r="M91" s="83" t="s">
        <v>312</v>
      </c>
      <c r="N91" s="83"/>
      <c r="O91" s="84" t="s">
        <v>313</v>
      </c>
      <c r="P91" s="84" t="s">
        <v>429</v>
      </c>
    </row>
    <row r="92" spans="1:16" ht="12.75" customHeight="1">
      <c r="A92" s="32" t="str">
        <f t="shared" si="6"/>
        <v> BBS 112 </v>
      </c>
      <c r="B92" s="2" t="str">
        <f t="shared" si="7"/>
        <v>I</v>
      </c>
      <c r="C92" s="32">
        <f t="shared" si="8"/>
        <v>50210.37</v>
      </c>
      <c r="D92" t="str">
        <f t="shared" si="9"/>
        <v>vis</v>
      </c>
      <c r="E92">
        <f>VLOOKUP(C92,'Active 1'!C$21:E$938,3,FALSE)</f>
        <v>38380.980849416024</v>
      </c>
      <c r="F92" s="2" t="s">
        <v>245</v>
      </c>
      <c r="G92" t="str">
        <f t="shared" si="10"/>
        <v>50210.370</v>
      </c>
      <c r="H92" s="32">
        <f t="shared" si="11"/>
        <v>-19617</v>
      </c>
      <c r="I92" s="82" t="s">
        <v>460</v>
      </c>
      <c r="J92" s="83" t="s">
        <v>461</v>
      </c>
      <c r="K92" s="82">
        <v>-19617</v>
      </c>
      <c r="L92" s="82" t="s">
        <v>311</v>
      </c>
      <c r="M92" s="83" t="s">
        <v>312</v>
      </c>
      <c r="N92" s="83"/>
      <c r="O92" s="84" t="s">
        <v>313</v>
      </c>
      <c r="P92" s="84" t="s">
        <v>429</v>
      </c>
    </row>
    <row r="93" spans="1:16" ht="12.75" customHeight="1">
      <c r="A93" s="32" t="str">
        <f t="shared" si="6"/>
        <v> BBS 112 </v>
      </c>
      <c r="B93" s="2" t="str">
        <f t="shared" si="7"/>
        <v>I</v>
      </c>
      <c r="C93" s="32">
        <f t="shared" si="8"/>
        <v>50233.364000000001</v>
      </c>
      <c r="D93" t="str">
        <f t="shared" si="9"/>
        <v>vis</v>
      </c>
      <c r="E93">
        <f>VLOOKUP(C93,'Active 1'!C$21:E$938,3,FALSE)</f>
        <v>38577.982842853598</v>
      </c>
      <c r="F93" s="2" t="s">
        <v>245</v>
      </c>
      <c r="G93" t="str">
        <f t="shared" si="10"/>
        <v>50233.364</v>
      </c>
      <c r="H93" s="32">
        <f t="shared" si="11"/>
        <v>-19420</v>
      </c>
      <c r="I93" s="82" t="s">
        <v>462</v>
      </c>
      <c r="J93" s="83" t="s">
        <v>463</v>
      </c>
      <c r="K93" s="82">
        <v>-19420</v>
      </c>
      <c r="L93" s="82" t="s">
        <v>311</v>
      </c>
      <c r="M93" s="83" t="s">
        <v>312</v>
      </c>
      <c r="N93" s="83"/>
      <c r="O93" s="84" t="s">
        <v>313</v>
      </c>
      <c r="P93" s="84" t="s">
        <v>429</v>
      </c>
    </row>
    <row r="94" spans="1:16" ht="12.75" customHeight="1">
      <c r="A94" s="32" t="str">
        <f t="shared" si="6"/>
        <v> BBS 112 </v>
      </c>
      <c r="B94" s="2" t="str">
        <f t="shared" si="7"/>
        <v>I</v>
      </c>
      <c r="C94" s="32">
        <f t="shared" si="8"/>
        <v>50234.413</v>
      </c>
      <c r="D94" t="str">
        <f t="shared" si="9"/>
        <v>vis</v>
      </c>
      <c r="E94">
        <f>VLOOKUP(C94,'Active 1'!C$21:E$938,3,FALSE)</f>
        <v>38586.97019134085</v>
      </c>
      <c r="F94" s="2" t="s">
        <v>245</v>
      </c>
      <c r="G94" t="str">
        <f t="shared" si="10"/>
        <v>50234.413</v>
      </c>
      <c r="H94" s="32">
        <f t="shared" si="11"/>
        <v>-19411</v>
      </c>
      <c r="I94" s="82" t="s">
        <v>464</v>
      </c>
      <c r="J94" s="83" t="s">
        <v>465</v>
      </c>
      <c r="K94" s="82">
        <v>-19411</v>
      </c>
      <c r="L94" s="82" t="s">
        <v>321</v>
      </c>
      <c r="M94" s="83" t="s">
        <v>312</v>
      </c>
      <c r="N94" s="83"/>
      <c r="O94" s="84" t="s">
        <v>313</v>
      </c>
      <c r="P94" s="84" t="s">
        <v>429</v>
      </c>
    </row>
    <row r="95" spans="1:16" ht="12.75" customHeight="1">
      <c r="A95" s="32" t="str">
        <f t="shared" si="6"/>
        <v> BBS 112 </v>
      </c>
      <c r="B95" s="2" t="str">
        <f t="shared" si="7"/>
        <v>I</v>
      </c>
      <c r="C95" s="32">
        <f t="shared" si="8"/>
        <v>50241.415999999997</v>
      </c>
      <c r="D95" t="str">
        <f t="shared" si="9"/>
        <v>vis</v>
      </c>
      <c r="E95">
        <f>VLOOKUP(C95,'Active 1'!C$21:E$938,3,FALSE)</f>
        <v>38646.968667466921</v>
      </c>
      <c r="F95" s="2" t="s">
        <v>245</v>
      </c>
      <c r="G95" t="str">
        <f t="shared" si="10"/>
        <v>50241.416</v>
      </c>
      <c r="H95" s="32">
        <f t="shared" si="11"/>
        <v>-19351</v>
      </c>
      <c r="I95" s="82" t="s">
        <v>466</v>
      </c>
      <c r="J95" s="83" t="s">
        <v>467</v>
      </c>
      <c r="K95" s="82">
        <v>-19351</v>
      </c>
      <c r="L95" s="82" t="s">
        <v>321</v>
      </c>
      <c r="M95" s="83" t="s">
        <v>312</v>
      </c>
      <c r="N95" s="83"/>
      <c r="O95" s="84" t="s">
        <v>313</v>
      </c>
      <c r="P95" s="84" t="s">
        <v>429</v>
      </c>
    </row>
    <row r="96" spans="1:16" ht="12.75" customHeight="1">
      <c r="A96" s="32" t="str">
        <f t="shared" si="6"/>
        <v> BBS 112 </v>
      </c>
      <c r="B96" s="2" t="str">
        <f t="shared" si="7"/>
        <v>I</v>
      </c>
      <c r="C96" s="32">
        <f t="shared" si="8"/>
        <v>50246.434999999998</v>
      </c>
      <c r="D96" t="str">
        <f t="shared" si="9"/>
        <v>vis</v>
      </c>
      <c r="E96">
        <f>VLOOKUP(C96,'Active 1'!C$21:E$938,3,FALSE)</f>
        <v>38689.969146072784</v>
      </c>
      <c r="F96" s="2" t="s">
        <v>245</v>
      </c>
      <c r="G96" t="str">
        <f t="shared" si="10"/>
        <v>50246.435</v>
      </c>
      <c r="H96" s="32">
        <f t="shared" si="11"/>
        <v>-19308</v>
      </c>
      <c r="I96" s="82" t="s">
        <v>468</v>
      </c>
      <c r="J96" s="83" t="s">
        <v>469</v>
      </c>
      <c r="K96" s="82">
        <v>-19308</v>
      </c>
      <c r="L96" s="82" t="s">
        <v>321</v>
      </c>
      <c r="M96" s="83" t="s">
        <v>312</v>
      </c>
      <c r="N96" s="83"/>
      <c r="O96" s="84" t="s">
        <v>313</v>
      </c>
      <c r="P96" s="84" t="s">
        <v>429</v>
      </c>
    </row>
    <row r="97" spans="1:16" ht="12.75" customHeight="1">
      <c r="A97" s="32" t="str">
        <f t="shared" si="6"/>
        <v> BBS 112 </v>
      </c>
      <c r="B97" s="2" t="str">
        <f t="shared" si="7"/>
        <v>I</v>
      </c>
      <c r="C97" s="32">
        <f t="shared" si="8"/>
        <v>50248.42</v>
      </c>
      <c r="D97" t="str">
        <f t="shared" si="9"/>
        <v>vis</v>
      </c>
      <c r="E97">
        <f>VLOOKUP(C97,'Active 1'!C$21:E$938,3,FALSE)</f>
        <v>38706.975711132094</v>
      </c>
      <c r="F97" s="2" t="s">
        <v>245</v>
      </c>
      <c r="G97" t="str">
        <f t="shared" si="10"/>
        <v>50248.420</v>
      </c>
      <c r="H97" s="32">
        <f t="shared" si="11"/>
        <v>-19291</v>
      </c>
      <c r="I97" s="82" t="s">
        <v>470</v>
      </c>
      <c r="J97" s="83" t="s">
        <v>471</v>
      </c>
      <c r="K97" s="82">
        <v>-19291</v>
      </c>
      <c r="L97" s="82" t="s">
        <v>311</v>
      </c>
      <c r="M97" s="83" t="s">
        <v>312</v>
      </c>
      <c r="N97" s="83"/>
      <c r="O97" s="84" t="s">
        <v>313</v>
      </c>
      <c r="P97" s="84" t="s">
        <v>429</v>
      </c>
    </row>
    <row r="98" spans="1:16" ht="12.75" customHeight="1">
      <c r="A98" s="32" t="str">
        <f t="shared" si="6"/>
        <v> BBS 112 </v>
      </c>
      <c r="B98" s="2" t="str">
        <f t="shared" si="7"/>
        <v>I</v>
      </c>
      <c r="C98" s="32">
        <f t="shared" si="8"/>
        <v>50250.404000000002</v>
      </c>
      <c r="D98" t="str">
        <f t="shared" si="9"/>
        <v>vis</v>
      </c>
      <c r="E98">
        <f>VLOOKUP(C98,'Active 1'!C$21:E$938,3,FALSE)</f>
        <v>38723.97370865236</v>
      </c>
      <c r="F98" s="2" t="s">
        <v>245</v>
      </c>
      <c r="G98" t="str">
        <f t="shared" si="10"/>
        <v>50250.404</v>
      </c>
      <c r="H98" s="32">
        <f t="shared" si="11"/>
        <v>-19274</v>
      </c>
      <c r="I98" s="82" t="s">
        <v>472</v>
      </c>
      <c r="J98" s="83" t="s">
        <v>473</v>
      </c>
      <c r="K98" s="82">
        <v>-19274</v>
      </c>
      <c r="L98" s="82" t="s">
        <v>321</v>
      </c>
      <c r="M98" s="83" t="s">
        <v>312</v>
      </c>
      <c r="N98" s="83"/>
      <c r="O98" s="84" t="s">
        <v>313</v>
      </c>
      <c r="P98" s="84" t="s">
        <v>429</v>
      </c>
    </row>
    <row r="99" spans="1:16" ht="12.75" customHeight="1">
      <c r="A99" s="32" t="str">
        <f t="shared" si="6"/>
        <v> BBS 112 </v>
      </c>
      <c r="B99" s="2" t="str">
        <f t="shared" si="7"/>
        <v>I</v>
      </c>
      <c r="C99" s="32">
        <f t="shared" si="8"/>
        <v>50252.387999999999</v>
      </c>
      <c r="D99" t="str">
        <f t="shared" si="9"/>
        <v>vis</v>
      </c>
      <c r="E99">
        <f>VLOOKUP(C99,'Active 1'!C$21:E$938,3,FALSE)</f>
        <v>38740.971706172561</v>
      </c>
      <c r="F99" s="2" t="s">
        <v>245</v>
      </c>
      <c r="G99" t="str">
        <f t="shared" si="10"/>
        <v>50252.388</v>
      </c>
      <c r="H99" s="32">
        <f t="shared" si="11"/>
        <v>-19257</v>
      </c>
      <c r="I99" s="82" t="s">
        <v>474</v>
      </c>
      <c r="J99" s="83" t="s">
        <v>475</v>
      </c>
      <c r="K99" s="82">
        <v>-19257</v>
      </c>
      <c r="L99" s="82" t="s">
        <v>321</v>
      </c>
      <c r="M99" s="83" t="s">
        <v>312</v>
      </c>
      <c r="N99" s="83"/>
      <c r="O99" s="84" t="s">
        <v>313</v>
      </c>
      <c r="P99" s="84" t="s">
        <v>429</v>
      </c>
    </row>
    <row r="100" spans="1:16" ht="12.75" customHeight="1">
      <c r="A100" s="32" t="str">
        <f t="shared" si="6"/>
        <v> BBS 114 </v>
      </c>
      <c r="B100" s="2" t="str">
        <f t="shared" si="7"/>
        <v>I</v>
      </c>
      <c r="C100" s="32">
        <f t="shared" si="8"/>
        <v>50425.716</v>
      </c>
      <c r="D100" t="str">
        <f t="shared" si="9"/>
        <v>vis</v>
      </c>
      <c r="E100">
        <f>VLOOKUP(C100,'Active 1'!C$21:E$938,3,FALSE)</f>
        <v>40225.966118564953</v>
      </c>
      <c r="F100" s="2" t="s">
        <v>245</v>
      </c>
      <c r="G100" t="str">
        <f t="shared" si="10"/>
        <v>50425.716</v>
      </c>
      <c r="H100" s="32">
        <f t="shared" si="11"/>
        <v>-17772</v>
      </c>
      <c r="I100" s="82" t="s">
        <v>476</v>
      </c>
      <c r="J100" s="83" t="s">
        <v>477</v>
      </c>
      <c r="K100" s="82">
        <v>-17772</v>
      </c>
      <c r="L100" s="82" t="s">
        <v>345</v>
      </c>
      <c r="M100" s="83" t="s">
        <v>312</v>
      </c>
      <c r="N100" s="83"/>
      <c r="O100" s="84" t="s">
        <v>313</v>
      </c>
      <c r="P100" s="84" t="s">
        <v>184</v>
      </c>
    </row>
    <row r="101" spans="1:16" ht="12.75" customHeight="1">
      <c r="A101" s="32" t="str">
        <f t="shared" si="6"/>
        <v> BBS 114 </v>
      </c>
      <c r="B101" s="2" t="str">
        <f t="shared" si="7"/>
        <v>I</v>
      </c>
      <c r="C101" s="32">
        <f t="shared" si="8"/>
        <v>50444.625</v>
      </c>
      <c r="D101" t="str">
        <f t="shared" si="9"/>
        <v>vis</v>
      </c>
      <c r="E101">
        <f>VLOOKUP(C101,'Active 1'!C$21:E$938,3,FALSE)</f>
        <v>40387.969714890576</v>
      </c>
      <c r="F101" s="2" t="s">
        <v>245</v>
      </c>
      <c r="G101" t="str">
        <f t="shared" si="10"/>
        <v>50444.625</v>
      </c>
      <c r="H101" s="32">
        <f t="shared" si="11"/>
        <v>-17610</v>
      </c>
      <c r="I101" s="82" t="s">
        <v>478</v>
      </c>
      <c r="J101" s="83" t="s">
        <v>479</v>
      </c>
      <c r="K101" s="82">
        <v>-17610</v>
      </c>
      <c r="L101" s="82" t="s">
        <v>321</v>
      </c>
      <c r="M101" s="83" t="s">
        <v>312</v>
      </c>
      <c r="N101" s="83"/>
      <c r="O101" s="84" t="s">
        <v>313</v>
      </c>
      <c r="P101" s="84" t="s">
        <v>184</v>
      </c>
    </row>
    <row r="102" spans="1:16" ht="12.75" customHeight="1">
      <c r="A102" s="32" t="str">
        <f t="shared" si="6"/>
        <v> BBS 114 </v>
      </c>
      <c r="B102" s="2" t="str">
        <f t="shared" si="7"/>
        <v>I</v>
      </c>
      <c r="C102" s="32">
        <f t="shared" si="8"/>
        <v>50466.686000000002</v>
      </c>
      <c r="D102" t="str">
        <f t="shared" si="9"/>
        <v>vis</v>
      </c>
      <c r="E102">
        <f>VLOOKUP(C102,'Active 1'!C$21:E$938,3,FALSE)</f>
        <v>40576.978194373347</v>
      </c>
      <c r="F102" s="2" t="s">
        <v>245</v>
      </c>
      <c r="G102" t="str">
        <f t="shared" si="10"/>
        <v>50466.686</v>
      </c>
      <c r="H102" s="32">
        <f t="shared" si="11"/>
        <v>-17421</v>
      </c>
      <c r="I102" s="82" t="s">
        <v>480</v>
      </c>
      <c r="J102" s="83" t="s">
        <v>481</v>
      </c>
      <c r="K102" s="82">
        <v>-17421</v>
      </c>
      <c r="L102" s="82" t="s">
        <v>311</v>
      </c>
      <c r="M102" s="83" t="s">
        <v>312</v>
      </c>
      <c r="N102" s="83"/>
      <c r="O102" s="84" t="s">
        <v>313</v>
      </c>
      <c r="P102" s="84" t="s">
        <v>184</v>
      </c>
    </row>
    <row r="103" spans="1:16" ht="12.75" customHeight="1">
      <c r="A103" s="32" t="str">
        <f t="shared" si="6"/>
        <v> BBS 114 </v>
      </c>
      <c r="B103" s="2" t="str">
        <f t="shared" si="7"/>
        <v>I</v>
      </c>
      <c r="C103" s="32">
        <f t="shared" si="8"/>
        <v>50482.559000000001</v>
      </c>
      <c r="D103" t="str">
        <f t="shared" si="9"/>
        <v>vis</v>
      </c>
      <c r="E103">
        <f>VLOOKUP(C103,'Active 1'!C$21:E$938,3,FALSE)</f>
        <v>40712.970742074263</v>
      </c>
      <c r="F103" s="2" t="s">
        <v>245</v>
      </c>
      <c r="G103" t="str">
        <f t="shared" si="10"/>
        <v>50482.559</v>
      </c>
      <c r="H103" s="32">
        <f t="shared" si="11"/>
        <v>-17285</v>
      </c>
      <c r="I103" s="82" t="s">
        <v>482</v>
      </c>
      <c r="J103" s="83" t="s">
        <v>483</v>
      </c>
      <c r="K103" s="82">
        <v>-17285</v>
      </c>
      <c r="L103" s="82" t="s">
        <v>321</v>
      </c>
      <c r="M103" s="83" t="s">
        <v>312</v>
      </c>
      <c r="N103" s="83"/>
      <c r="O103" s="84" t="s">
        <v>313</v>
      </c>
      <c r="P103" s="84" t="s">
        <v>184</v>
      </c>
    </row>
    <row r="104" spans="1:16" ht="12.75" customHeight="1">
      <c r="A104" s="32" t="str">
        <f t="shared" si="6"/>
        <v> BBS 114 </v>
      </c>
      <c r="B104" s="2" t="str">
        <f t="shared" si="7"/>
        <v>I</v>
      </c>
      <c r="C104" s="32">
        <f t="shared" si="8"/>
        <v>50485.711000000003</v>
      </c>
      <c r="D104" t="str">
        <f t="shared" si="9"/>
        <v>vis</v>
      </c>
      <c r="E104">
        <f>VLOOKUP(C104,'Active 1'!C$21:E$938,3,FALSE)</f>
        <v>40739.975625231418</v>
      </c>
      <c r="F104" s="2" t="s">
        <v>245</v>
      </c>
      <c r="G104" t="str">
        <f t="shared" si="10"/>
        <v>50485.711</v>
      </c>
      <c r="H104" s="32">
        <f t="shared" si="11"/>
        <v>-17258</v>
      </c>
      <c r="I104" s="82" t="s">
        <v>484</v>
      </c>
      <c r="J104" s="83" t="s">
        <v>485</v>
      </c>
      <c r="K104" s="82">
        <v>-17258</v>
      </c>
      <c r="L104" s="82" t="s">
        <v>311</v>
      </c>
      <c r="M104" s="83" t="s">
        <v>312</v>
      </c>
      <c r="N104" s="83"/>
      <c r="O104" s="84" t="s">
        <v>313</v>
      </c>
      <c r="P104" s="84" t="s">
        <v>184</v>
      </c>
    </row>
    <row r="105" spans="1:16" ht="12.75" customHeight="1">
      <c r="A105" s="32" t="str">
        <f t="shared" si="6"/>
        <v> BBS 114 </v>
      </c>
      <c r="B105" s="2" t="str">
        <f t="shared" si="7"/>
        <v>I</v>
      </c>
      <c r="C105" s="32">
        <f t="shared" si="8"/>
        <v>50486.527999999998</v>
      </c>
      <c r="D105" t="str">
        <f t="shared" si="9"/>
        <v>vis</v>
      </c>
      <c r="E105">
        <f>VLOOKUP(C105,'Active 1'!C$21:E$938,3,FALSE)</f>
        <v>40746.975304653773</v>
      </c>
      <c r="F105" s="2" t="s">
        <v>245</v>
      </c>
      <c r="G105" t="str">
        <f t="shared" si="10"/>
        <v>50486.528</v>
      </c>
      <c r="H105" s="32">
        <f t="shared" si="11"/>
        <v>-17251</v>
      </c>
      <c r="I105" s="82" t="s">
        <v>486</v>
      </c>
      <c r="J105" s="83" t="s">
        <v>487</v>
      </c>
      <c r="K105" s="82">
        <v>-17251</v>
      </c>
      <c r="L105" s="82" t="s">
        <v>311</v>
      </c>
      <c r="M105" s="83" t="s">
        <v>312</v>
      </c>
      <c r="N105" s="83"/>
      <c r="O105" s="84" t="s">
        <v>313</v>
      </c>
      <c r="P105" s="84" t="s">
        <v>184</v>
      </c>
    </row>
    <row r="106" spans="1:16" ht="12.75" customHeight="1">
      <c r="A106" s="32" t="str">
        <f t="shared" si="6"/>
        <v> BBS 114 </v>
      </c>
      <c r="B106" s="2" t="str">
        <f t="shared" si="7"/>
        <v>I</v>
      </c>
      <c r="C106" s="32">
        <f t="shared" si="8"/>
        <v>50488.512000000002</v>
      </c>
      <c r="D106" t="str">
        <f t="shared" si="9"/>
        <v>vis</v>
      </c>
      <c r="E106">
        <f>VLOOKUP(C106,'Active 1'!C$21:E$938,3,FALSE)</f>
        <v>40763.973302174039</v>
      </c>
      <c r="F106" s="2" t="s">
        <v>245</v>
      </c>
      <c r="G106" t="str">
        <f t="shared" si="10"/>
        <v>50488.512</v>
      </c>
      <c r="H106" s="32">
        <f t="shared" si="11"/>
        <v>-17234</v>
      </c>
      <c r="I106" s="82" t="s">
        <v>488</v>
      </c>
      <c r="J106" s="83" t="s">
        <v>489</v>
      </c>
      <c r="K106" s="82">
        <v>-17234</v>
      </c>
      <c r="L106" s="82" t="s">
        <v>321</v>
      </c>
      <c r="M106" s="83" t="s">
        <v>312</v>
      </c>
      <c r="N106" s="83"/>
      <c r="O106" s="84" t="s">
        <v>313</v>
      </c>
      <c r="P106" s="84" t="s">
        <v>184</v>
      </c>
    </row>
    <row r="107" spans="1:16" ht="12.75" customHeight="1">
      <c r="A107" s="32" t="str">
        <f t="shared" si="6"/>
        <v> BBS 114 </v>
      </c>
      <c r="B107" s="2" t="str">
        <f t="shared" si="7"/>
        <v>I</v>
      </c>
      <c r="C107" s="32">
        <f t="shared" si="8"/>
        <v>50488.63</v>
      </c>
      <c r="D107" t="str">
        <f t="shared" si="9"/>
        <v>vis</v>
      </c>
      <c r="E107">
        <f>VLOOKUP(C107,'Active 1'!C$21:E$938,3,FALSE)</f>
        <v>40764.984271784575</v>
      </c>
      <c r="F107" s="2" t="s">
        <v>245</v>
      </c>
      <c r="G107" t="str">
        <f t="shared" si="10"/>
        <v>50488.630</v>
      </c>
      <c r="H107" s="32">
        <f t="shared" si="11"/>
        <v>-17233</v>
      </c>
      <c r="I107" s="82" t="s">
        <v>490</v>
      </c>
      <c r="J107" s="83" t="s">
        <v>491</v>
      </c>
      <c r="K107" s="82">
        <v>-17233</v>
      </c>
      <c r="L107" s="82" t="s">
        <v>288</v>
      </c>
      <c r="M107" s="83" t="s">
        <v>312</v>
      </c>
      <c r="N107" s="83"/>
      <c r="O107" s="84" t="s">
        <v>313</v>
      </c>
      <c r="P107" s="84" t="s">
        <v>184</v>
      </c>
    </row>
    <row r="108" spans="1:16" ht="12.75" customHeight="1">
      <c r="A108" s="32" t="str">
        <f t="shared" si="6"/>
        <v>IBVS 4670 </v>
      </c>
      <c r="B108" s="2" t="str">
        <f t="shared" si="7"/>
        <v>I</v>
      </c>
      <c r="C108" s="32">
        <f t="shared" si="8"/>
        <v>50491.43</v>
      </c>
      <c r="D108" t="str">
        <f t="shared" si="9"/>
        <v>vis</v>
      </c>
      <c r="E108">
        <f>VLOOKUP(C108,'Active 1'!C$21:E$938,3,FALSE)</f>
        <v>40788.973381188145</v>
      </c>
      <c r="F108" s="2" t="s">
        <v>245</v>
      </c>
      <c r="G108" t="str">
        <f t="shared" si="10"/>
        <v>50491.4300</v>
      </c>
      <c r="H108" s="32">
        <f t="shared" si="11"/>
        <v>-17209</v>
      </c>
      <c r="I108" s="82" t="s">
        <v>492</v>
      </c>
      <c r="J108" s="83" t="s">
        <v>493</v>
      </c>
      <c r="K108" s="82">
        <v>-17209</v>
      </c>
      <c r="L108" s="82" t="s">
        <v>494</v>
      </c>
      <c r="M108" s="83" t="s">
        <v>265</v>
      </c>
      <c r="N108" s="83" t="s">
        <v>266</v>
      </c>
      <c r="O108" s="84" t="s">
        <v>285</v>
      </c>
      <c r="P108" s="85" t="s">
        <v>495</v>
      </c>
    </row>
    <row r="109" spans="1:16" ht="12.75" customHeight="1">
      <c r="A109" s="32" t="str">
        <f t="shared" si="6"/>
        <v>IBVS 4670 </v>
      </c>
      <c r="B109" s="2" t="str">
        <f t="shared" si="7"/>
        <v>II</v>
      </c>
      <c r="C109" s="32">
        <f t="shared" si="8"/>
        <v>50491.488599999997</v>
      </c>
      <c r="D109" t="str">
        <f t="shared" si="9"/>
        <v>vis</v>
      </c>
      <c r="E109">
        <f>VLOOKUP(C109,'Active 1'!C$21:E$938,3,FALSE)</f>
        <v>40789.475438977781</v>
      </c>
      <c r="F109" s="2" t="s">
        <v>245</v>
      </c>
      <c r="G109" t="str">
        <f t="shared" si="10"/>
        <v>50491.4886</v>
      </c>
      <c r="H109" s="32">
        <f t="shared" si="11"/>
        <v>-17208.5</v>
      </c>
      <c r="I109" s="82" t="s">
        <v>496</v>
      </c>
      <c r="J109" s="83" t="s">
        <v>497</v>
      </c>
      <c r="K109" s="82">
        <v>-17208.5</v>
      </c>
      <c r="L109" s="82" t="s">
        <v>409</v>
      </c>
      <c r="M109" s="83" t="s">
        <v>265</v>
      </c>
      <c r="N109" s="83" t="s">
        <v>252</v>
      </c>
      <c r="O109" s="84" t="s">
        <v>285</v>
      </c>
      <c r="P109" s="85" t="s">
        <v>495</v>
      </c>
    </row>
    <row r="110" spans="1:16" ht="12.75" customHeight="1">
      <c r="A110" s="32" t="str">
        <f t="shared" si="6"/>
        <v>IBVS 4670 </v>
      </c>
      <c r="B110" s="2" t="str">
        <f t="shared" si="7"/>
        <v>I</v>
      </c>
      <c r="C110" s="32">
        <f t="shared" si="8"/>
        <v>50491.546699999999</v>
      </c>
      <c r="D110" t="str">
        <f t="shared" si="9"/>
        <v>vis</v>
      </c>
      <c r="E110">
        <f>VLOOKUP(C110,'Active 1'!C$21:E$938,3,FALSE)</f>
        <v>40789.973212997917</v>
      </c>
      <c r="F110" s="2" t="s">
        <v>245</v>
      </c>
      <c r="G110" t="str">
        <f t="shared" si="10"/>
        <v>50491.5467</v>
      </c>
      <c r="H110" s="32">
        <f t="shared" si="11"/>
        <v>-17208</v>
      </c>
      <c r="I110" s="82" t="s">
        <v>498</v>
      </c>
      <c r="J110" s="83" t="s">
        <v>499</v>
      </c>
      <c r="K110" s="82">
        <v>-17208</v>
      </c>
      <c r="L110" s="82" t="s">
        <v>494</v>
      </c>
      <c r="M110" s="83" t="s">
        <v>265</v>
      </c>
      <c r="N110" s="83" t="s">
        <v>266</v>
      </c>
      <c r="O110" s="84" t="s">
        <v>285</v>
      </c>
      <c r="P110" s="85" t="s">
        <v>495</v>
      </c>
    </row>
    <row r="111" spans="1:16" ht="12.75" customHeight="1">
      <c r="A111" s="32" t="str">
        <f t="shared" si="6"/>
        <v> BBS 115 </v>
      </c>
      <c r="B111" s="2" t="str">
        <f t="shared" si="7"/>
        <v>I</v>
      </c>
      <c r="C111" s="32">
        <f t="shared" si="8"/>
        <v>50502.635000000002</v>
      </c>
      <c r="D111" t="str">
        <f t="shared" si="9"/>
        <v>vis</v>
      </c>
      <c r="E111">
        <f>VLOOKUP(C111,'Active 1'!C$21:E$938,3,FALSE)</f>
        <v>40884.972656497732</v>
      </c>
      <c r="F111" s="2" t="s">
        <v>245</v>
      </c>
      <c r="G111" t="str">
        <f t="shared" si="10"/>
        <v>50502.635</v>
      </c>
      <c r="H111" s="32">
        <f t="shared" si="11"/>
        <v>-17113</v>
      </c>
      <c r="I111" s="82" t="s">
        <v>500</v>
      </c>
      <c r="J111" s="83" t="s">
        <v>501</v>
      </c>
      <c r="K111" s="82">
        <v>-17113</v>
      </c>
      <c r="L111" s="82" t="s">
        <v>321</v>
      </c>
      <c r="M111" s="83" t="s">
        <v>312</v>
      </c>
      <c r="N111" s="83"/>
      <c r="O111" s="84" t="s">
        <v>313</v>
      </c>
      <c r="P111" s="84" t="s">
        <v>502</v>
      </c>
    </row>
    <row r="112" spans="1:16" ht="12.75" customHeight="1">
      <c r="A112" s="32" t="str">
        <f t="shared" si="6"/>
        <v> BBS 114 </v>
      </c>
      <c r="B112" s="2" t="str">
        <f t="shared" si="7"/>
        <v>I</v>
      </c>
      <c r="C112" s="32">
        <f t="shared" si="8"/>
        <v>50507.536999999997</v>
      </c>
      <c r="D112" t="str">
        <f t="shared" si="9"/>
        <v>vis</v>
      </c>
      <c r="E112">
        <f>VLOOKUP(C112,'Active 1'!C$21:E$938,3,FALSE)</f>
        <v>40926.970733032045</v>
      </c>
      <c r="F112" s="2" t="s">
        <v>245</v>
      </c>
      <c r="G112" t="str">
        <f t="shared" si="10"/>
        <v>50507.537</v>
      </c>
      <c r="H112" s="32">
        <f t="shared" si="11"/>
        <v>-17071</v>
      </c>
      <c r="I112" s="82" t="s">
        <v>503</v>
      </c>
      <c r="J112" s="83" t="s">
        <v>504</v>
      </c>
      <c r="K112" s="82">
        <v>-17071</v>
      </c>
      <c r="L112" s="82" t="s">
        <v>321</v>
      </c>
      <c r="M112" s="83" t="s">
        <v>312</v>
      </c>
      <c r="N112" s="83"/>
      <c r="O112" s="84" t="s">
        <v>313</v>
      </c>
      <c r="P112" s="84" t="s">
        <v>184</v>
      </c>
    </row>
    <row r="113" spans="1:16" ht="12.75" customHeight="1">
      <c r="A113" s="32" t="str">
        <f t="shared" si="6"/>
        <v> BBS 114 </v>
      </c>
      <c r="B113" s="2" t="str">
        <f t="shared" si="7"/>
        <v>I</v>
      </c>
      <c r="C113" s="32">
        <f t="shared" si="8"/>
        <v>50507.654000000002</v>
      </c>
      <c r="D113" t="str">
        <f t="shared" si="9"/>
        <v>vis</v>
      </c>
      <c r="E113">
        <f>VLOOKUP(C113,'Active 1'!C$21:E$938,3,FALSE)</f>
        <v>40927.973135103595</v>
      </c>
      <c r="F113" s="2" t="s">
        <v>245</v>
      </c>
      <c r="G113" t="str">
        <f t="shared" si="10"/>
        <v>50507.654</v>
      </c>
      <c r="H113" s="32">
        <f t="shared" si="11"/>
        <v>-17070</v>
      </c>
      <c r="I113" s="82" t="s">
        <v>505</v>
      </c>
      <c r="J113" s="83" t="s">
        <v>506</v>
      </c>
      <c r="K113" s="82">
        <v>-17070</v>
      </c>
      <c r="L113" s="82" t="s">
        <v>321</v>
      </c>
      <c r="M113" s="83" t="s">
        <v>312</v>
      </c>
      <c r="N113" s="83"/>
      <c r="O113" s="84" t="s">
        <v>313</v>
      </c>
      <c r="P113" s="84" t="s">
        <v>184</v>
      </c>
    </row>
    <row r="114" spans="1:16" ht="12.75" customHeight="1">
      <c r="A114" s="32" t="str">
        <f t="shared" si="6"/>
        <v> BBS 114 </v>
      </c>
      <c r="B114" s="2" t="str">
        <f t="shared" si="7"/>
        <v>I</v>
      </c>
      <c r="C114" s="32">
        <f t="shared" si="8"/>
        <v>50508.588000000003</v>
      </c>
      <c r="D114" t="str">
        <f t="shared" si="9"/>
        <v>vis</v>
      </c>
      <c r="E114">
        <f>VLOOKUP(C114,'Active 1'!C$21:E$938,3,FALSE)</f>
        <v>40935.975216597508</v>
      </c>
      <c r="F114" s="2" t="s">
        <v>245</v>
      </c>
      <c r="G114" t="str">
        <f t="shared" si="10"/>
        <v>50508.588</v>
      </c>
      <c r="H114" s="32">
        <f t="shared" si="11"/>
        <v>-17062</v>
      </c>
      <c r="I114" s="82" t="s">
        <v>507</v>
      </c>
      <c r="J114" s="83" t="s">
        <v>508</v>
      </c>
      <c r="K114" s="82">
        <v>-17062</v>
      </c>
      <c r="L114" s="82" t="s">
        <v>311</v>
      </c>
      <c r="M114" s="83" t="s">
        <v>312</v>
      </c>
      <c r="N114" s="83"/>
      <c r="O114" s="84" t="s">
        <v>313</v>
      </c>
      <c r="P114" s="84" t="s">
        <v>184</v>
      </c>
    </row>
    <row r="115" spans="1:16" ht="12.75" customHeight="1">
      <c r="A115" s="32" t="str">
        <f t="shared" si="6"/>
        <v> BBS 114 </v>
      </c>
      <c r="B115" s="2" t="str">
        <f t="shared" si="7"/>
        <v>I</v>
      </c>
      <c r="C115" s="32">
        <f t="shared" si="8"/>
        <v>50509.521999999997</v>
      </c>
      <c r="D115" t="str">
        <f t="shared" si="9"/>
        <v>vis</v>
      </c>
      <c r="E115">
        <f>VLOOKUP(C115,'Active 1'!C$21:E$938,3,FALSE)</f>
        <v>40943.977298091348</v>
      </c>
      <c r="F115" s="2" t="s">
        <v>245</v>
      </c>
      <c r="G115" t="str">
        <f t="shared" si="10"/>
        <v>50509.522</v>
      </c>
      <c r="H115" s="32">
        <f t="shared" si="11"/>
        <v>-17054</v>
      </c>
      <c r="I115" s="82" t="s">
        <v>509</v>
      </c>
      <c r="J115" s="83" t="s">
        <v>510</v>
      </c>
      <c r="K115" s="82">
        <v>-17054</v>
      </c>
      <c r="L115" s="82" t="s">
        <v>311</v>
      </c>
      <c r="M115" s="83" t="s">
        <v>312</v>
      </c>
      <c r="N115" s="83"/>
      <c r="O115" s="84" t="s">
        <v>313</v>
      </c>
      <c r="P115" s="84" t="s">
        <v>184</v>
      </c>
    </row>
    <row r="116" spans="1:16" ht="12.75" customHeight="1">
      <c r="A116" s="32" t="str">
        <f t="shared" si="6"/>
        <v>IBVS 4670 </v>
      </c>
      <c r="B116" s="2" t="str">
        <f t="shared" si="7"/>
        <v>I</v>
      </c>
      <c r="C116" s="32">
        <f t="shared" si="8"/>
        <v>50511.505700000002</v>
      </c>
      <c r="D116" t="str">
        <f t="shared" si="9"/>
        <v>vis</v>
      </c>
      <c r="E116">
        <f>VLOOKUP(C116,'Active 1'!C$21:E$938,3,FALSE)</f>
        <v>40960.972725349893</v>
      </c>
      <c r="F116" s="2" t="s">
        <v>245</v>
      </c>
      <c r="G116" t="str">
        <f t="shared" si="10"/>
        <v>50511.5057</v>
      </c>
      <c r="H116" s="32">
        <f t="shared" si="11"/>
        <v>-17037</v>
      </c>
      <c r="I116" s="82" t="s">
        <v>511</v>
      </c>
      <c r="J116" s="83" t="s">
        <v>512</v>
      </c>
      <c r="K116" s="82">
        <v>-17037</v>
      </c>
      <c r="L116" s="82" t="s">
        <v>513</v>
      </c>
      <c r="M116" s="83" t="s">
        <v>265</v>
      </c>
      <c r="N116" s="83" t="s">
        <v>266</v>
      </c>
      <c r="O116" s="84" t="s">
        <v>514</v>
      </c>
      <c r="P116" s="85" t="s">
        <v>495</v>
      </c>
    </row>
    <row r="117" spans="1:16" ht="12.75" customHeight="1">
      <c r="A117" s="32" t="str">
        <f t="shared" si="6"/>
        <v>IBVS 4670 </v>
      </c>
      <c r="B117" s="2" t="str">
        <f t="shared" si="7"/>
        <v>II</v>
      </c>
      <c r="C117" s="32">
        <f t="shared" si="8"/>
        <v>50511.563600000001</v>
      </c>
      <c r="D117" t="str">
        <f t="shared" si="9"/>
        <v>vis</v>
      </c>
      <c r="E117">
        <f>VLOOKUP(C117,'Active 1'!C$21:E$938,3,FALSE)</f>
        <v>40961.468785862206</v>
      </c>
      <c r="F117" s="2" t="s">
        <v>245</v>
      </c>
      <c r="G117" t="str">
        <f t="shared" si="10"/>
        <v>50511.5636</v>
      </c>
      <c r="H117" s="32">
        <f t="shared" si="11"/>
        <v>-17036.5</v>
      </c>
      <c r="I117" s="82" t="s">
        <v>515</v>
      </c>
      <c r="J117" s="83" t="s">
        <v>516</v>
      </c>
      <c r="K117" s="82">
        <v>-17036.5</v>
      </c>
      <c r="L117" s="82" t="s">
        <v>517</v>
      </c>
      <c r="M117" s="83" t="s">
        <v>265</v>
      </c>
      <c r="N117" s="83" t="s">
        <v>284</v>
      </c>
      <c r="O117" s="84" t="s">
        <v>514</v>
      </c>
      <c r="P117" s="85" t="s">
        <v>495</v>
      </c>
    </row>
    <row r="118" spans="1:16" ht="12.75" customHeight="1">
      <c r="A118" s="32" t="str">
        <f t="shared" si="6"/>
        <v> BBS 114 </v>
      </c>
      <c r="B118" s="2" t="str">
        <f t="shared" si="7"/>
        <v>I</v>
      </c>
      <c r="C118" s="32">
        <f t="shared" si="8"/>
        <v>50514.423999999999</v>
      </c>
      <c r="D118" t="str">
        <f t="shared" si="9"/>
        <v>vis</v>
      </c>
      <c r="E118">
        <f>VLOOKUP(C118,'Active 1'!C$21:E$938,3,FALSE)</f>
        <v>40985.975374625727</v>
      </c>
      <c r="F118" s="2" t="s">
        <v>245</v>
      </c>
      <c r="G118" t="str">
        <f t="shared" si="10"/>
        <v>50514.424</v>
      </c>
      <c r="H118" s="32">
        <f t="shared" si="11"/>
        <v>-17012</v>
      </c>
      <c r="I118" s="82" t="s">
        <v>518</v>
      </c>
      <c r="J118" s="83" t="s">
        <v>519</v>
      </c>
      <c r="K118" s="82">
        <v>-17012</v>
      </c>
      <c r="L118" s="82" t="s">
        <v>311</v>
      </c>
      <c r="M118" s="83" t="s">
        <v>312</v>
      </c>
      <c r="N118" s="83"/>
      <c r="O118" s="84" t="s">
        <v>313</v>
      </c>
      <c r="P118" s="84" t="s">
        <v>184</v>
      </c>
    </row>
    <row r="119" spans="1:16" ht="12.75" customHeight="1">
      <c r="A119" s="32" t="str">
        <f t="shared" si="6"/>
        <v> BBS 114 </v>
      </c>
      <c r="B119" s="2" t="str">
        <f t="shared" si="7"/>
        <v>I</v>
      </c>
      <c r="C119" s="32">
        <f t="shared" si="8"/>
        <v>50514.540999999997</v>
      </c>
      <c r="D119" t="str">
        <f t="shared" si="9"/>
        <v>vis</v>
      </c>
      <c r="E119">
        <f>VLOOKUP(C119,'Active 1'!C$21:E$938,3,FALSE)</f>
        <v>40986.977776697218</v>
      </c>
      <c r="F119" s="2" t="s">
        <v>245</v>
      </c>
      <c r="G119" t="str">
        <f t="shared" si="10"/>
        <v>50514.541</v>
      </c>
      <c r="H119" s="32">
        <f t="shared" si="11"/>
        <v>-17011</v>
      </c>
      <c r="I119" s="82" t="s">
        <v>520</v>
      </c>
      <c r="J119" s="83" t="s">
        <v>521</v>
      </c>
      <c r="K119" s="82">
        <v>-17011</v>
      </c>
      <c r="L119" s="82" t="s">
        <v>311</v>
      </c>
      <c r="M119" s="83" t="s">
        <v>312</v>
      </c>
      <c r="N119" s="83"/>
      <c r="O119" s="84" t="s">
        <v>313</v>
      </c>
      <c r="P119" s="84" t="s">
        <v>184</v>
      </c>
    </row>
    <row r="120" spans="1:16" ht="12.75" customHeight="1">
      <c r="A120" s="32" t="str">
        <f t="shared" si="6"/>
        <v> BBS 114 </v>
      </c>
      <c r="B120" s="2" t="str">
        <f t="shared" si="7"/>
        <v>I</v>
      </c>
      <c r="C120" s="32">
        <f t="shared" si="8"/>
        <v>50514.656999999999</v>
      </c>
      <c r="D120" t="str">
        <f t="shared" si="9"/>
        <v>vis</v>
      </c>
      <c r="E120">
        <f>VLOOKUP(C120,'Active 1'!C$21:E$938,3,FALSE)</f>
        <v>40987.971611229666</v>
      </c>
      <c r="F120" s="2" t="s">
        <v>245</v>
      </c>
      <c r="G120" t="str">
        <f t="shared" si="10"/>
        <v>50514.657</v>
      </c>
      <c r="H120" s="32">
        <f t="shared" si="11"/>
        <v>-17010</v>
      </c>
      <c r="I120" s="82" t="s">
        <v>522</v>
      </c>
      <c r="J120" s="83" t="s">
        <v>523</v>
      </c>
      <c r="K120" s="82">
        <v>-17010</v>
      </c>
      <c r="L120" s="82" t="s">
        <v>321</v>
      </c>
      <c r="M120" s="83" t="s">
        <v>312</v>
      </c>
      <c r="N120" s="83"/>
      <c r="O120" s="84" t="s">
        <v>313</v>
      </c>
      <c r="P120" s="84" t="s">
        <v>184</v>
      </c>
    </row>
    <row r="121" spans="1:16" ht="12.75" customHeight="1">
      <c r="A121" s="32" t="str">
        <f t="shared" si="6"/>
        <v> BBS 114 </v>
      </c>
      <c r="B121" s="2" t="str">
        <f t="shared" si="7"/>
        <v>I</v>
      </c>
      <c r="C121" s="32">
        <f t="shared" si="8"/>
        <v>50515.591</v>
      </c>
      <c r="D121" t="str">
        <f t="shared" si="9"/>
        <v>vis</v>
      </c>
      <c r="E121">
        <f>VLOOKUP(C121,'Active 1'!C$21:E$938,3,FALSE)</f>
        <v>40995.973692723572</v>
      </c>
      <c r="F121" s="2" t="s">
        <v>245</v>
      </c>
      <c r="G121" t="str">
        <f t="shared" si="10"/>
        <v>50515.591</v>
      </c>
      <c r="H121" s="32">
        <f t="shared" si="11"/>
        <v>-17002</v>
      </c>
      <c r="I121" s="82" t="s">
        <v>524</v>
      </c>
      <c r="J121" s="83" t="s">
        <v>525</v>
      </c>
      <c r="K121" s="82">
        <v>-17002</v>
      </c>
      <c r="L121" s="82" t="s">
        <v>321</v>
      </c>
      <c r="M121" s="83" t="s">
        <v>312</v>
      </c>
      <c r="N121" s="83"/>
      <c r="O121" s="84" t="s">
        <v>313</v>
      </c>
      <c r="P121" s="84" t="s">
        <v>184</v>
      </c>
    </row>
    <row r="122" spans="1:16" ht="12.75" customHeight="1">
      <c r="A122" s="32" t="str">
        <f t="shared" si="6"/>
        <v> BBS 114 </v>
      </c>
      <c r="B122" s="2" t="str">
        <f t="shared" si="7"/>
        <v>I</v>
      </c>
      <c r="C122" s="32">
        <f t="shared" si="8"/>
        <v>50517.574999999997</v>
      </c>
      <c r="D122" t="str">
        <f t="shared" si="9"/>
        <v>vis</v>
      </c>
      <c r="E122">
        <f>VLOOKUP(C122,'Active 1'!C$21:E$938,3,FALSE)</f>
        <v>41012.971690243779</v>
      </c>
      <c r="F122" s="2" t="s">
        <v>245</v>
      </c>
      <c r="G122" t="str">
        <f t="shared" si="10"/>
        <v>50517.575</v>
      </c>
      <c r="H122" s="32">
        <f t="shared" si="11"/>
        <v>-16985</v>
      </c>
      <c r="I122" s="82" t="s">
        <v>526</v>
      </c>
      <c r="J122" s="83" t="s">
        <v>527</v>
      </c>
      <c r="K122" s="82">
        <v>-16985</v>
      </c>
      <c r="L122" s="82" t="s">
        <v>321</v>
      </c>
      <c r="M122" s="83" t="s">
        <v>312</v>
      </c>
      <c r="N122" s="83"/>
      <c r="O122" s="84" t="s">
        <v>313</v>
      </c>
      <c r="P122" s="84" t="s">
        <v>184</v>
      </c>
    </row>
    <row r="123" spans="1:16" ht="12.75" customHeight="1">
      <c r="A123" s="32" t="str">
        <f t="shared" si="6"/>
        <v> BBS 114 </v>
      </c>
      <c r="B123" s="2" t="str">
        <f t="shared" si="7"/>
        <v>I</v>
      </c>
      <c r="C123" s="32">
        <f t="shared" si="8"/>
        <v>50517.692000000003</v>
      </c>
      <c r="D123" t="str">
        <f t="shared" si="9"/>
        <v>vis</v>
      </c>
      <c r="E123">
        <f>VLOOKUP(C123,'Active 1'!C$21:E$938,3,FALSE)</f>
        <v>41013.974092315329</v>
      </c>
      <c r="F123" s="2" t="s">
        <v>245</v>
      </c>
      <c r="G123" t="str">
        <f t="shared" si="10"/>
        <v>50517.692</v>
      </c>
      <c r="H123" s="32">
        <f t="shared" si="11"/>
        <v>-16984</v>
      </c>
      <c r="I123" s="82" t="s">
        <v>528</v>
      </c>
      <c r="J123" s="83" t="s">
        <v>529</v>
      </c>
      <c r="K123" s="82">
        <v>-16984</v>
      </c>
      <c r="L123" s="82" t="s">
        <v>321</v>
      </c>
      <c r="M123" s="83" t="s">
        <v>312</v>
      </c>
      <c r="N123" s="83"/>
      <c r="O123" s="84" t="s">
        <v>313</v>
      </c>
      <c r="P123" s="84" t="s">
        <v>184</v>
      </c>
    </row>
    <row r="124" spans="1:16" ht="12.75" customHeight="1">
      <c r="A124" s="32" t="str">
        <f t="shared" si="6"/>
        <v> BBS 114 </v>
      </c>
      <c r="B124" s="2" t="str">
        <f t="shared" si="7"/>
        <v>I</v>
      </c>
      <c r="C124" s="32">
        <f t="shared" si="8"/>
        <v>50518.508999999998</v>
      </c>
      <c r="D124" t="str">
        <f t="shared" si="9"/>
        <v>vis</v>
      </c>
      <c r="E124">
        <f>VLOOKUP(C124,'Active 1'!C$21:E$938,3,FALSE)</f>
        <v>41020.973771737685</v>
      </c>
      <c r="F124" s="2" t="s">
        <v>245</v>
      </c>
      <c r="G124" t="str">
        <f t="shared" si="10"/>
        <v>50518.509</v>
      </c>
      <c r="H124" s="32">
        <f t="shared" si="11"/>
        <v>-16977</v>
      </c>
      <c r="I124" s="82" t="s">
        <v>530</v>
      </c>
      <c r="J124" s="83" t="s">
        <v>531</v>
      </c>
      <c r="K124" s="82">
        <v>-16977</v>
      </c>
      <c r="L124" s="82" t="s">
        <v>321</v>
      </c>
      <c r="M124" s="83" t="s">
        <v>312</v>
      </c>
      <c r="N124" s="83"/>
      <c r="O124" s="84" t="s">
        <v>313</v>
      </c>
      <c r="P124" s="84" t="s">
        <v>184</v>
      </c>
    </row>
    <row r="125" spans="1:16" ht="12.75" customHeight="1">
      <c r="A125" s="32" t="str">
        <f t="shared" si="6"/>
        <v> BBS 114 </v>
      </c>
      <c r="B125" s="2" t="str">
        <f t="shared" si="7"/>
        <v>I</v>
      </c>
      <c r="C125" s="32">
        <f t="shared" si="8"/>
        <v>50518.627</v>
      </c>
      <c r="D125" t="str">
        <f t="shared" si="9"/>
        <v>vis</v>
      </c>
      <c r="E125">
        <f>VLOOKUP(C125,'Active 1'!C$21:E$938,3,FALSE)</f>
        <v>41021.984741348278</v>
      </c>
      <c r="F125" s="2" t="s">
        <v>245</v>
      </c>
      <c r="G125" t="str">
        <f t="shared" si="10"/>
        <v>50518.627</v>
      </c>
      <c r="H125" s="32">
        <f t="shared" si="11"/>
        <v>-16976</v>
      </c>
      <c r="I125" s="82" t="s">
        <v>532</v>
      </c>
      <c r="J125" s="83" t="s">
        <v>533</v>
      </c>
      <c r="K125" s="82">
        <v>-16976</v>
      </c>
      <c r="L125" s="82" t="s">
        <v>288</v>
      </c>
      <c r="M125" s="83" t="s">
        <v>312</v>
      </c>
      <c r="N125" s="83"/>
      <c r="O125" s="84" t="s">
        <v>313</v>
      </c>
      <c r="P125" s="84" t="s">
        <v>184</v>
      </c>
    </row>
    <row r="126" spans="1:16" ht="12.75" customHeight="1">
      <c r="A126" s="32" t="str">
        <f t="shared" si="6"/>
        <v> BBS 114 </v>
      </c>
      <c r="B126" s="2" t="str">
        <f t="shared" si="7"/>
        <v>I</v>
      </c>
      <c r="C126" s="32">
        <f t="shared" si="8"/>
        <v>50519.442000000003</v>
      </c>
      <c r="D126" t="str">
        <f t="shared" si="9"/>
        <v>vis</v>
      </c>
      <c r="E126">
        <f>VLOOKUP(C126,'Active 1'!C$21:E$938,3,FALSE)</f>
        <v>41028.967285692546</v>
      </c>
      <c r="F126" s="2" t="s">
        <v>245</v>
      </c>
      <c r="G126" t="str">
        <f t="shared" si="10"/>
        <v>50519.442</v>
      </c>
      <c r="H126" s="32">
        <f t="shared" si="11"/>
        <v>-16969</v>
      </c>
      <c r="I126" s="82" t="s">
        <v>534</v>
      </c>
      <c r="J126" s="83" t="s">
        <v>535</v>
      </c>
      <c r="K126" s="82">
        <v>-16969</v>
      </c>
      <c r="L126" s="82" t="s">
        <v>321</v>
      </c>
      <c r="M126" s="83" t="s">
        <v>312</v>
      </c>
      <c r="N126" s="83"/>
      <c r="O126" s="84" t="s">
        <v>313</v>
      </c>
      <c r="P126" s="84" t="s">
        <v>184</v>
      </c>
    </row>
    <row r="127" spans="1:16" ht="12.75" customHeight="1">
      <c r="A127" s="32" t="str">
        <f t="shared" si="6"/>
        <v> BBS 114 </v>
      </c>
      <c r="B127" s="2" t="str">
        <f t="shared" si="7"/>
        <v>I</v>
      </c>
      <c r="C127" s="32">
        <f t="shared" si="8"/>
        <v>50519.678</v>
      </c>
      <c r="D127" t="str">
        <f t="shared" si="9"/>
        <v>vis</v>
      </c>
      <c r="E127">
        <f>VLOOKUP(C127,'Active 1'!C$21:E$938,3,FALSE)</f>
        <v>41030.989224913683</v>
      </c>
      <c r="F127" s="2" t="s">
        <v>245</v>
      </c>
      <c r="G127" t="str">
        <f t="shared" si="10"/>
        <v>50519.678</v>
      </c>
      <c r="H127" s="32">
        <f t="shared" si="11"/>
        <v>-16967</v>
      </c>
      <c r="I127" s="82" t="s">
        <v>536</v>
      </c>
      <c r="J127" s="83" t="s">
        <v>537</v>
      </c>
      <c r="K127" s="82">
        <v>-16967</v>
      </c>
      <c r="L127" s="82" t="s">
        <v>288</v>
      </c>
      <c r="M127" s="83" t="s">
        <v>312</v>
      </c>
      <c r="N127" s="83"/>
      <c r="O127" s="84" t="s">
        <v>313</v>
      </c>
      <c r="P127" s="84" t="s">
        <v>184</v>
      </c>
    </row>
    <row r="128" spans="1:16" ht="12.75" customHeight="1">
      <c r="A128" s="32" t="str">
        <f t="shared" si="6"/>
        <v> BBS 114 </v>
      </c>
      <c r="B128" s="2" t="str">
        <f t="shared" si="7"/>
        <v>I</v>
      </c>
      <c r="C128" s="32">
        <f t="shared" si="8"/>
        <v>50520.61</v>
      </c>
      <c r="D128" t="str">
        <f t="shared" si="9"/>
        <v>vis</v>
      </c>
      <c r="E128">
        <f>VLOOKUP(C128,'Active 1'!C$21:E$938,3,FALSE)</f>
        <v>41038.974171329442</v>
      </c>
      <c r="F128" s="2" t="s">
        <v>245</v>
      </c>
      <c r="G128" t="str">
        <f t="shared" si="10"/>
        <v>50520.610</v>
      </c>
      <c r="H128" s="32">
        <f t="shared" si="11"/>
        <v>-16959</v>
      </c>
      <c r="I128" s="82" t="s">
        <v>538</v>
      </c>
      <c r="J128" s="83" t="s">
        <v>539</v>
      </c>
      <c r="K128" s="82">
        <v>-16959</v>
      </c>
      <c r="L128" s="82" t="s">
        <v>321</v>
      </c>
      <c r="M128" s="83" t="s">
        <v>312</v>
      </c>
      <c r="N128" s="83"/>
      <c r="O128" s="84" t="s">
        <v>313</v>
      </c>
      <c r="P128" s="84" t="s">
        <v>184</v>
      </c>
    </row>
    <row r="129" spans="1:16" ht="12.75" customHeight="1">
      <c r="A129" s="32" t="str">
        <f t="shared" si="6"/>
        <v> BBS 114 </v>
      </c>
      <c r="B129" s="2" t="str">
        <f t="shared" si="7"/>
        <v>I</v>
      </c>
      <c r="C129" s="32">
        <f t="shared" si="8"/>
        <v>50521.427000000003</v>
      </c>
      <c r="D129" t="str">
        <f t="shared" si="9"/>
        <v>vis</v>
      </c>
      <c r="E129">
        <f>VLOOKUP(C129,'Active 1'!C$21:E$938,3,FALSE)</f>
        <v>41045.973850751856</v>
      </c>
      <c r="F129" s="2" t="s">
        <v>245</v>
      </c>
      <c r="G129" t="str">
        <f t="shared" si="10"/>
        <v>50521.427</v>
      </c>
      <c r="H129" s="32">
        <f t="shared" si="11"/>
        <v>-16952</v>
      </c>
      <c r="I129" s="82" t="s">
        <v>540</v>
      </c>
      <c r="J129" s="83" t="s">
        <v>541</v>
      </c>
      <c r="K129" s="82">
        <v>-16952</v>
      </c>
      <c r="L129" s="82" t="s">
        <v>321</v>
      </c>
      <c r="M129" s="83" t="s">
        <v>312</v>
      </c>
      <c r="N129" s="83"/>
      <c r="O129" s="84" t="s">
        <v>313</v>
      </c>
      <c r="P129" s="84" t="s">
        <v>184</v>
      </c>
    </row>
    <row r="130" spans="1:16" ht="12.75" customHeight="1">
      <c r="A130" s="32" t="str">
        <f t="shared" si="6"/>
        <v> BBS 114 </v>
      </c>
      <c r="B130" s="2" t="str">
        <f t="shared" si="7"/>
        <v>I</v>
      </c>
      <c r="C130" s="32">
        <f t="shared" si="8"/>
        <v>50524.462</v>
      </c>
      <c r="D130" t="str">
        <f t="shared" si="9"/>
        <v>vis</v>
      </c>
      <c r="E130">
        <f>VLOOKUP(C130,'Active 1'!C$21:E$938,3,FALSE)</f>
        <v>41071.976331837461</v>
      </c>
      <c r="F130" s="2" t="s">
        <v>245</v>
      </c>
      <c r="G130" t="str">
        <f t="shared" si="10"/>
        <v>50524.462</v>
      </c>
      <c r="H130" s="32">
        <f t="shared" si="11"/>
        <v>-16926</v>
      </c>
      <c r="I130" s="82" t="s">
        <v>542</v>
      </c>
      <c r="J130" s="83" t="s">
        <v>543</v>
      </c>
      <c r="K130" s="82">
        <v>-16926</v>
      </c>
      <c r="L130" s="82" t="s">
        <v>311</v>
      </c>
      <c r="M130" s="83" t="s">
        <v>312</v>
      </c>
      <c r="N130" s="83"/>
      <c r="O130" s="84" t="s">
        <v>313</v>
      </c>
      <c r="P130" s="84" t="s">
        <v>184</v>
      </c>
    </row>
    <row r="131" spans="1:16" ht="12.75" customHeight="1">
      <c r="A131" s="32" t="str">
        <f t="shared" si="6"/>
        <v> BBS 114 </v>
      </c>
      <c r="B131" s="2" t="str">
        <f t="shared" si="7"/>
        <v>I</v>
      </c>
      <c r="C131" s="32">
        <f t="shared" si="8"/>
        <v>50525.394999999997</v>
      </c>
      <c r="D131" t="str">
        <f t="shared" si="9"/>
        <v>vis</v>
      </c>
      <c r="E131">
        <f>VLOOKUP(C131,'Active 1'!C$21:E$938,3,FALSE)</f>
        <v>41079.969845792264</v>
      </c>
      <c r="F131" s="2" t="s">
        <v>245</v>
      </c>
      <c r="G131" t="str">
        <f t="shared" si="10"/>
        <v>50525.395</v>
      </c>
      <c r="H131" s="32">
        <f t="shared" si="11"/>
        <v>-16918</v>
      </c>
      <c r="I131" s="82" t="s">
        <v>544</v>
      </c>
      <c r="J131" s="83" t="s">
        <v>545</v>
      </c>
      <c r="K131" s="82">
        <v>-16918</v>
      </c>
      <c r="L131" s="82" t="s">
        <v>321</v>
      </c>
      <c r="M131" s="83" t="s">
        <v>312</v>
      </c>
      <c r="N131" s="83"/>
      <c r="O131" s="84" t="s">
        <v>313</v>
      </c>
      <c r="P131" s="84" t="s">
        <v>184</v>
      </c>
    </row>
    <row r="132" spans="1:16" ht="12.75" customHeight="1">
      <c r="A132" s="32" t="str">
        <f t="shared" si="6"/>
        <v> BBS 114 </v>
      </c>
      <c r="B132" s="2" t="str">
        <f t="shared" si="7"/>
        <v>I</v>
      </c>
      <c r="C132" s="32">
        <f t="shared" si="8"/>
        <v>50525.512999999999</v>
      </c>
      <c r="D132" t="str">
        <f t="shared" si="9"/>
        <v>vis</v>
      </c>
      <c r="E132">
        <f>VLOOKUP(C132,'Active 1'!C$21:E$938,3,FALSE)</f>
        <v>41080.980815402858</v>
      </c>
      <c r="F132" s="2" t="s">
        <v>245</v>
      </c>
      <c r="G132" t="str">
        <f t="shared" si="10"/>
        <v>50525.513</v>
      </c>
      <c r="H132" s="32">
        <f t="shared" si="11"/>
        <v>-16917</v>
      </c>
      <c r="I132" s="82" t="s">
        <v>546</v>
      </c>
      <c r="J132" s="83" t="s">
        <v>547</v>
      </c>
      <c r="K132" s="82">
        <v>-16917</v>
      </c>
      <c r="L132" s="82" t="s">
        <v>311</v>
      </c>
      <c r="M132" s="83" t="s">
        <v>312</v>
      </c>
      <c r="N132" s="83"/>
      <c r="O132" s="84" t="s">
        <v>313</v>
      </c>
      <c r="P132" s="84" t="s">
        <v>184</v>
      </c>
    </row>
    <row r="133" spans="1:16" ht="12.75" customHeight="1">
      <c r="A133" s="32" t="str">
        <f t="shared" si="6"/>
        <v> BBS 114 </v>
      </c>
      <c r="B133" s="2" t="str">
        <f t="shared" si="7"/>
        <v>I</v>
      </c>
      <c r="C133" s="32">
        <f t="shared" si="8"/>
        <v>50525.63</v>
      </c>
      <c r="D133" t="str">
        <f t="shared" si="9"/>
        <v>vis</v>
      </c>
      <c r="E133">
        <f>VLOOKUP(C133,'Active 1'!C$21:E$938,3,FALSE)</f>
        <v>41081.98321747435</v>
      </c>
      <c r="F133" s="2" t="s">
        <v>245</v>
      </c>
      <c r="G133" t="str">
        <f t="shared" si="10"/>
        <v>50525.630</v>
      </c>
      <c r="H133" s="32">
        <f t="shared" si="11"/>
        <v>-16916</v>
      </c>
      <c r="I133" s="82" t="s">
        <v>548</v>
      </c>
      <c r="J133" s="83" t="s">
        <v>549</v>
      </c>
      <c r="K133" s="82">
        <v>-16916</v>
      </c>
      <c r="L133" s="82" t="s">
        <v>288</v>
      </c>
      <c r="M133" s="83" t="s">
        <v>312</v>
      </c>
      <c r="N133" s="83"/>
      <c r="O133" s="84" t="s">
        <v>313</v>
      </c>
      <c r="P133" s="84" t="s">
        <v>184</v>
      </c>
    </row>
    <row r="134" spans="1:16" ht="12.75" customHeight="1">
      <c r="A134" s="32" t="str">
        <f t="shared" si="6"/>
        <v> BBS 114 </v>
      </c>
      <c r="B134" s="2" t="str">
        <f t="shared" si="7"/>
        <v>I</v>
      </c>
      <c r="C134" s="32">
        <f t="shared" si="8"/>
        <v>50528.663</v>
      </c>
      <c r="D134" t="str">
        <f t="shared" si="9"/>
        <v>vis</v>
      </c>
      <c r="E134">
        <f>VLOOKUP(C134,'Active 1'!C$21:E$938,3,FALSE)</f>
        <v>41107.968563481867</v>
      </c>
      <c r="F134" s="2" t="s">
        <v>245</v>
      </c>
      <c r="G134" t="str">
        <f t="shared" si="10"/>
        <v>50528.663</v>
      </c>
      <c r="H134" s="32">
        <f t="shared" si="11"/>
        <v>-16890</v>
      </c>
      <c r="I134" s="82" t="s">
        <v>550</v>
      </c>
      <c r="J134" s="83" t="s">
        <v>551</v>
      </c>
      <c r="K134" s="82">
        <v>-16890</v>
      </c>
      <c r="L134" s="82" t="s">
        <v>321</v>
      </c>
      <c r="M134" s="83" t="s">
        <v>312</v>
      </c>
      <c r="N134" s="83"/>
      <c r="O134" s="84" t="s">
        <v>313</v>
      </c>
      <c r="P134" s="84" t="s">
        <v>184</v>
      </c>
    </row>
    <row r="135" spans="1:16" ht="12.75" customHeight="1">
      <c r="A135" s="32" t="str">
        <f t="shared" si="6"/>
        <v> BBS 114 </v>
      </c>
      <c r="B135" s="2" t="str">
        <f t="shared" si="7"/>
        <v>I</v>
      </c>
      <c r="C135" s="32">
        <f t="shared" si="8"/>
        <v>50530.531999999999</v>
      </c>
      <c r="D135" t="str">
        <f t="shared" si="9"/>
        <v>vis</v>
      </c>
      <c r="E135">
        <f>VLOOKUP(C135,'Active 1'!C$21:E$938,3,FALSE)</f>
        <v>41123.981294008729</v>
      </c>
      <c r="F135" s="2" t="s">
        <v>245</v>
      </c>
      <c r="G135" t="str">
        <f t="shared" si="10"/>
        <v>50530.532</v>
      </c>
      <c r="H135" s="32">
        <f t="shared" si="11"/>
        <v>-16874</v>
      </c>
      <c r="I135" s="82" t="s">
        <v>552</v>
      </c>
      <c r="J135" s="83" t="s">
        <v>553</v>
      </c>
      <c r="K135" s="82">
        <v>-16874</v>
      </c>
      <c r="L135" s="82" t="s">
        <v>311</v>
      </c>
      <c r="M135" s="83" t="s">
        <v>312</v>
      </c>
      <c r="N135" s="83"/>
      <c r="O135" s="84" t="s">
        <v>313</v>
      </c>
      <c r="P135" s="84" t="s">
        <v>184</v>
      </c>
    </row>
    <row r="136" spans="1:16" ht="12.75" customHeight="1">
      <c r="A136" s="32" t="str">
        <f t="shared" si="6"/>
        <v> BBS 114 </v>
      </c>
      <c r="B136" s="2" t="str">
        <f t="shared" si="7"/>
        <v>I</v>
      </c>
      <c r="C136" s="32">
        <f t="shared" si="8"/>
        <v>50536.601000000002</v>
      </c>
      <c r="D136" t="str">
        <f t="shared" si="9"/>
        <v>vis</v>
      </c>
      <c r="E136">
        <f>VLOOKUP(C136,'Active 1'!C$21:E$938,3,FALSE)</f>
        <v>41175.977688640953</v>
      </c>
      <c r="F136" s="2" t="s">
        <v>245</v>
      </c>
      <c r="G136" t="str">
        <f t="shared" si="10"/>
        <v>50536.601</v>
      </c>
      <c r="H136" s="32">
        <f t="shared" si="11"/>
        <v>-16822</v>
      </c>
      <c r="I136" s="82" t="s">
        <v>554</v>
      </c>
      <c r="J136" s="83" t="s">
        <v>555</v>
      </c>
      <c r="K136" s="82">
        <v>-16822</v>
      </c>
      <c r="L136" s="82" t="s">
        <v>311</v>
      </c>
      <c r="M136" s="83" t="s">
        <v>312</v>
      </c>
      <c r="N136" s="83"/>
      <c r="O136" s="84" t="s">
        <v>313</v>
      </c>
      <c r="P136" s="84" t="s">
        <v>184</v>
      </c>
    </row>
    <row r="137" spans="1:16" ht="12.75" customHeight="1">
      <c r="A137" s="32" t="str">
        <f t="shared" si="6"/>
        <v> BBS 114 </v>
      </c>
      <c r="B137" s="2" t="str">
        <f t="shared" si="7"/>
        <v>I</v>
      </c>
      <c r="C137" s="32">
        <f t="shared" si="8"/>
        <v>50538.468000000001</v>
      </c>
      <c r="D137" t="str">
        <f t="shared" si="9"/>
        <v>vis</v>
      </c>
      <c r="E137">
        <f>VLOOKUP(C137,'Active 1'!C$21:E$938,3,FALSE)</f>
        <v>41191.973284089661</v>
      </c>
      <c r="F137" s="2" t="s">
        <v>245</v>
      </c>
      <c r="G137" t="str">
        <f t="shared" si="10"/>
        <v>50538.468</v>
      </c>
      <c r="H137" s="32">
        <f t="shared" si="11"/>
        <v>-16806</v>
      </c>
      <c r="I137" s="82" t="s">
        <v>556</v>
      </c>
      <c r="J137" s="83" t="s">
        <v>557</v>
      </c>
      <c r="K137" s="82">
        <v>-16806</v>
      </c>
      <c r="L137" s="82" t="s">
        <v>321</v>
      </c>
      <c r="M137" s="83" t="s">
        <v>312</v>
      </c>
      <c r="N137" s="83"/>
      <c r="O137" s="84" t="s">
        <v>313</v>
      </c>
      <c r="P137" s="84" t="s">
        <v>184</v>
      </c>
    </row>
    <row r="138" spans="1:16" ht="12.75" customHeight="1">
      <c r="A138" s="32" t="str">
        <f t="shared" si="6"/>
        <v> BBS 114 </v>
      </c>
      <c r="B138" s="2" t="str">
        <f t="shared" si="7"/>
        <v>I</v>
      </c>
      <c r="C138" s="32">
        <f t="shared" si="8"/>
        <v>50538.584999999999</v>
      </c>
      <c r="D138" t="str">
        <f t="shared" si="9"/>
        <v>vis</v>
      </c>
      <c r="E138">
        <f>VLOOKUP(C138,'Active 1'!C$21:E$938,3,FALSE)</f>
        <v>41192.975686161153</v>
      </c>
      <c r="F138" s="2" t="s">
        <v>245</v>
      </c>
      <c r="G138" t="str">
        <f t="shared" si="10"/>
        <v>50538.585</v>
      </c>
      <c r="H138" s="32">
        <f t="shared" si="11"/>
        <v>-16805</v>
      </c>
      <c r="I138" s="82" t="s">
        <v>558</v>
      </c>
      <c r="J138" s="83" t="s">
        <v>559</v>
      </c>
      <c r="K138" s="82">
        <v>-16805</v>
      </c>
      <c r="L138" s="82" t="s">
        <v>311</v>
      </c>
      <c r="M138" s="83" t="s">
        <v>312</v>
      </c>
      <c r="N138" s="83"/>
      <c r="O138" s="84" t="s">
        <v>313</v>
      </c>
      <c r="P138" s="84" t="s">
        <v>184</v>
      </c>
    </row>
    <row r="139" spans="1:16" ht="12.75" customHeight="1">
      <c r="A139" s="32" t="str">
        <f t="shared" ref="A139:A202" si="12">P139</f>
        <v> BBS 114 </v>
      </c>
      <c r="B139" s="2" t="str">
        <f t="shared" ref="B139:B202" si="13">IF(H139=INT(H139),"I","II")</f>
        <v>I</v>
      </c>
      <c r="C139" s="32">
        <f t="shared" ref="C139:C202" si="14">1*G139</f>
        <v>50539.517999999996</v>
      </c>
      <c r="D139" t="str">
        <f t="shared" ref="D139:D202" si="15">VLOOKUP(F139,I$1:J$5,2,FALSE)</f>
        <v>vis</v>
      </c>
      <c r="E139">
        <f>VLOOKUP(C139,'Active 1'!C$21:E$938,3,FALSE)</f>
        <v>41200.969200115956</v>
      </c>
      <c r="F139" s="2" t="s">
        <v>245</v>
      </c>
      <c r="G139" t="str">
        <f t="shared" ref="G139:G202" si="16">MID(I139,3,LEN(I139)-3)</f>
        <v>50539.518</v>
      </c>
      <c r="H139" s="32">
        <f t="shared" ref="H139:H202" si="17">1*K139</f>
        <v>-16797</v>
      </c>
      <c r="I139" s="82" t="s">
        <v>560</v>
      </c>
      <c r="J139" s="83" t="s">
        <v>561</v>
      </c>
      <c r="K139" s="82">
        <v>-16797</v>
      </c>
      <c r="L139" s="82" t="s">
        <v>321</v>
      </c>
      <c r="M139" s="83" t="s">
        <v>312</v>
      </c>
      <c r="N139" s="83"/>
      <c r="O139" s="84" t="s">
        <v>313</v>
      </c>
      <c r="P139" s="84" t="s">
        <v>184</v>
      </c>
    </row>
    <row r="140" spans="1:16" ht="12.75" customHeight="1">
      <c r="A140" s="32" t="str">
        <f t="shared" si="12"/>
        <v> BBS 115 </v>
      </c>
      <c r="B140" s="2" t="str">
        <f t="shared" si="13"/>
        <v>I</v>
      </c>
      <c r="C140" s="32">
        <f t="shared" si="14"/>
        <v>50540.334999999999</v>
      </c>
      <c r="D140" t="str">
        <f t="shared" si="15"/>
        <v>vis</v>
      </c>
      <c r="E140">
        <f>VLOOKUP(C140,'Active 1'!C$21:E$938,3,FALSE)</f>
        <v>41207.96887953837</v>
      </c>
      <c r="F140" s="2" t="s">
        <v>245</v>
      </c>
      <c r="G140" t="str">
        <f t="shared" si="16"/>
        <v>50540.335</v>
      </c>
      <c r="H140" s="32">
        <f t="shared" si="17"/>
        <v>-16790</v>
      </c>
      <c r="I140" s="82" t="s">
        <v>562</v>
      </c>
      <c r="J140" s="83" t="s">
        <v>563</v>
      </c>
      <c r="K140" s="82">
        <v>-16790</v>
      </c>
      <c r="L140" s="82" t="s">
        <v>321</v>
      </c>
      <c r="M140" s="83" t="s">
        <v>312</v>
      </c>
      <c r="N140" s="83"/>
      <c r="O140" s="84" t="s">
        <v>313</v>
      </c>
      <c r="P140" s="84" t="s">
        <v>502</v>
      </c>
    </row>
    <row r="141" spans="1:16" ht="12.75" customHeight="1">
      <c r="A141" s="32" t="str">
        <f t="shared" si="12"/>
        <v> BBS 115 </v>
      </c>
      <c r="B141" s="2" t="str">
        <f t="shared" si="13"/>
        <v>I</v>
      </c>
      <c r="C141" s="32">
        <f t="shared" si="14"/>
        <v>50540.453000000001</v>
      </c>
      <c r="D141" t="str">
        <f t="shared" si="15"/>
        <v>vis</v>
      </c>
      <c r="E141">
        <f>VLOOKUP(C141,'Active 1'!C$21:E$938,3,FALSE)</f>
        <v>41208.979849148971</v>
      </c>
      <c r="F141" s="2" t="s">
        <v>245</v>
      </c>
      <c r="G141" t="str">
        <f t="shared" si="16"/>
        <v>50540.453</v>
      </c>
      <c r="H141" s="32">
        <f t="shared" si="17"/>
        <v>-16789</v>
      </c>
      <c r="I141" s="82" t="s">
        <v>564</v>
      </c>
      <c r="J141" s="83" t="s">
        <v>565</v>
      </c>
      <c r="K141" s="82">
        <v>-16789</v>
      </c>
      <c r="L141" s="82" t="s">
        <v>311</v>
      </c>
      <c r="M141" s="83" t="s">
        <v>312</v>
      </c>
      <c r="N141" s="83"/>
      <c r="O141" s="84" t="s">
        <v>313</v>
      </c>
      <c r="P141" s="84" t="s">
        <v>502</v>
      </c>
    </row>
    <row r="142" spans="1:16" ht="12.75" customHeight="1">
      <c r="A142" s="32" t="str">
        <f t="shared" si="12"/>
        <v> BBS 115 </v>
      </c>
      <c r="B142" s="2" t="str">
        <f t="shared" si="13"/>
        <v>I</v>
      </c>
      <c r="C142" s="32">
        <f t="shared" si="14"/>
        <v>50541.385999999999</v>
      </c>
      <c r="D142" t="str">
        <f t="shared" si="15"/>
        <v>vis</v>
      </c>
      <c r="E142">
        <f>VLOOKUP(C142,'Active 1'!C$21:E$938,3,FALSE)</f>
        <v>41216.973363103774</v>
      </c>
      <c r="F142" s="2" t="s">
        <v>245</v>
      </c>
      <c r="G142" t="str">
        <f t="shared" si="16"/>
        <v>50541.386</v>
      </c>
      <c r="H142" s="32">
        <f t="shared" si="17"/>
        <v>-16781</v>
      </c>
      <c r="I142" s="82" t="s">
        <v>566</v>
      </c>
      <c r="J142" s="83" t="s">
        <v>567</v>
      </c>
      <c r="K142" s="82">
        <v>-16781</v>
      </c>
      <c r="L142" s="82" t="s">
        <v>321</v>
      </c>
      <c r="M142" s="83" t="s">
        <v>312</v>
      </c>
      <c r="N142" s="83"/>
      <c r="O142" s="84" t="s">
        <v>313</v>
      </c>
      <c r="P142" s="84" t="s">
        <v>502</v>
      </c>
    </row>
    <row r="143" spans="1:16" ht="12.75" customHeight="1">
      <c r="A143" s="32" t="str">
        <f t="shared" si="12"/>
        <v> BBS 115 </v>
      </c>
      <c r="B143" s="2" t="str">
        <f t="shared" si="13"/>
        <v>I</v>
      </c>
      <c r="C143" s="32">
        <f t="shared" si="14"/>
        <v>50545.470999999998</v>
      </c>
      <c r="D143" t="str">
        <f t="shared" si="15"/>
        <v>vis</v>
      </c>
      <c r="E143">
        <f>VLOOKUP(C143,'Active 1'!C$21:E$938,3,FALSE)</f>
        <v>41251.971760215733</v>
      </c>
      <c r="F143" s="2" t="s">
        <v>245</v>
      </c>
      <c r="G143" t="str">
        <f t="shared" si="16"/>
        <v>50545.471</v>
      </c>
      <c r="H143" s="32">
        <f t="shared" si="17"/>
        <v>-16746</v>
      </c>
      <c r="I143" s="82" t="s">
        <v>568</v>
      </c>
      <c r="J143" s="83" t="s">
        <v>569</v>
      </c>
      <c r="K143" s="82">
        <v>-16746</v>
      </c>
      <c r="L143" s="82" t="s">
        <v>321</v>
      </c>
      <c r="M143" s="83" t="s">
        <v>312</v>
      </c>
      <c r="N143" s="83"/>
      <c r="O143" s="84" t="s">
        <v>313</v>
      </c>
      <c r="P143" s="84" t="s">
        <v>502</v>
      </c>
    </row>
    <row r="144" spans="1:16" ht="12.75" customHeight="1">
      <c r="A144" s="32" t="str">
        <f t="shared" si="12"/>
        <v> BBS 115 </v>
      </c>
      <c r="B144" s="2" t="str">
        <f t="shared" si="13"/>
        <v>I</v>
      </c>
      <c r="C144" s="32">
        <f t="shared" si="14"/>
        <v>50546.404999999999</v>
      </c>
      <c r="D144" t="str">
        <f t="shared" si="15"/>
        <v>vis</v>
      </c>
      <c r="E144">
        <f>VLOOKUP(C144,'Active 1'!C$21:E$938,3,FALSE)</f>
        <v>41259.973841709638</v>
      </c>
      <c r="F144" s="2" t="s">
        <v>245</v>
      </c>
      <c r="G144" t="str">
        <f t="shared" si="16"/>
        <v>50546.405</v>
      </c>
      <c r="H144" s="32">
        <f t="shared" si="17"/>
        <v>-16738</v>
      </c>
      <c r="I144" s="82" t="s">
        <v>570</v>
      </c>
      <c r="J144" s="83" t="s">
        <v>571</v>
      </c>
      <c r="K144" s="82">
        <v>-16738</v>
      </c>
      <c r="L144" s="82" t="s">
        <v>321</v>
      </c>
      <c r="M144" s="83" t="s">
        <v>312</v>
      </c>
      <c r="N144" s="83"/>
      <c r="O144" s="84" t="s">
        <v>313</v>
      </c>
      <c r="P144" s="84" t="s">
        <v>502</v>
      </c>
    </row>
    <row r="145" spans="1:16" ht="12.75" customHeight="1">
      <c r="A145" s="32" t="str">
        <f t="shared" si="12"/>
        <v> BBS 115 </v>
      </c>
      <c r="B145" s="2" t="str">
        <f t="shared" si="13"/>
        <v>I</v>
      </c>
      <c r="C145" s="32">
        <f t="shared" si="14"/>
        <v>50547.339</v>
      </c>
      <c r="D145" t="str">
        <f t="shared" si="15"/>
        <v>vis</v>
      </c>
      <c r="E145">
        <f>VLOOKUP(C145,'Active 1'!C$21:E$938,3,FALSE)</f>
        <v>41267.97592320355</v>
      </c>
      <c r="F145" s="2" t="s">
        <v>245</v>
      </c>
      <c r="G145" t="str">
        <f t="shared" si="16"/>
        <v>50547.339</v>
      </c>
      <c r="H145" s="32">
        <f t="shared" si="17"/>
        <v>-16730</v>
      </c>
      <c r="I145" s="82" t="s">
        <v>572</v>
      </c>
      <c r="J145" s="83" t="s">
        <v>573</v>
      </c>
      <c r="K145" s="82">
        <v>-16730</v>
      </c>
      <c r="L145" s="82" t="s">
        <v>311</v>
      </c>
      <c r="M145" s="83" t="s">
        <v>312</v>
      </c>
      <c r="N145" s="83"/>
      <c r="O145" s="84" t="s">
        <v>313</v>
      </c>
      <c r="P145" s="84" t="s">
        <v>502</v>
      </c>
    </row>
    <row r="146" spans="1:16" ht="12.75" customHeight="1">
      <c r="A146" s="32" t="str">
        <f t="shared" si="12"/>
        <v> BBS 115 </v>
      </c>
      <c r="B146" s="2" t="str">
        <f t="shared" si="13"/>
        <v>I</v>
      </c>
      <c r="C146" s="32">
        <f t="shared" si="14"/>
        <v>50547.572</v>
      </c>
      <c r="D146" t="str">
        <f t="shared" si="15"/>
        <v>vis</v>
      </c>
      <c r="E146">
        <f>VLOOKUP(C146,'Active 1'!C$21:E$938,3,FALSE)</f>
        <v>41269.97215980749</v>
      </c>
      <c r="F146" s="2" t="s">
        <v>245</v>
      </c>
      <c r="G146" t="str">
        <f t="shared" si="16"/>
        <v>50547.572</v>
      </c>
      <c r="H146" s="32">
        <f t="shared" si="17"/>
        <v>-16728</v>
      </c>
      <c r="I146" s="82" t="s">
        <v>574</v>
      </c>
      <c r="J146" s="83" t="s">
        <v>575</v>
      </c>
      <c r="K146" s="82">
        <v>-16728</v>
      </c>
      <c r="L146" s="82" t="s">
        <v>321</v>
      </c>
      <c r="M146" s="83" t="s">
        <v>312</v>
      </c>
      <c r="N146" s="83"/>
      <c r="O146" s="84" t="s">
        <v>313</v>
      </c>
      <c r="P146" s="84" t="s">
        <v>502</v>
      </c>
    </row>
    <row r="147" spans="1:16" ht="12.75" customHeight="1">
      <c r="A147" s="32" t="str">
        <f t="shared" si="12"/>
        <v> BBS 115 </v>
      </c>
      <c r="B147" s="2" t="str">
        <f t="shared" si="13"/>
        <v>I</v>
      </c>
      <c r="C147" s="32">
        <f t="shared" si="14"/>
        <v>50548.506000000001</v>
      </c>
      <c r="D147" t="str">
        <f t="shared" si="15"/>
        <v>vis</v>
      </c>
      <c r="E147">
        <f>VLOOKUP(C147,'Active 1'!C$21:E$938,3,FALSE)</f>
        <v>41277.974241301396</v>
      </c>
      <c r="F147" s="2" t="s">
        <v>245</v>
      </c>
      <c r="G147" t="str">
        <f t="shared" si="16"/>
        <v>50548.506</v>
      </c>
      <c r="H147" s="32">
        <f t="shared" si="17"/>
        <v>-16720</v>
      </c>
      <c r="I147" s="82" t="s">
        <v>576</v>
      </c>
      <c r="J147" s="83" t="s">
        <v>577</v>
      </c>
      <c r="K147" s="82">
        <v>-16720</v>
      </c>
      <c r="L147" s="82" t="s">
        <v>311</v>
      </c>
      <c r="M147" s="83" t="s">
        <v>312</v>
      </c>
      <c r="N147" s="83"/>
      <c r="O147" s="84" t="s">
        <v>313</v>
      </c>
      <c r="P147" s="84" t="s">
        <v>502</v>
      </c>
    </row>
    <row r="148" spans="1:16" ht="12.75" customHeight="1">
      <c r="A148" s="32" t="str">
        <f t="shared" si="12"/>
        <v> BBS 115 </v>
      </c>
      <c r="B148" s="2" t="str">
        <f t="shared" si="13"/>
        <v>I</v>
      </c>
      <c r="C148" s="32">
        <f t="shared" si="14"/>
        <v>50549.321000000004</v>
      </c>
      <c r="D148" t="str">
        <f t="shared" si="15"/>
        <v>vis</v>
      </c>
      <c r="E148">
        <f>VLOOKUP(C148,'Active 1'!C$21:E$938,3,FALSE)</f>
        <v>41284.956785645663</v>
      </c>
      <c r="F148" s="2" t="s">
        <v>245</v>
      </c>
      <c r="G148" t="str">
        <f t="shared" si="16"/>
        <v>50549.321</v>
      </c>
      <c r="H148" s="32">
        <f t="shared" si="17"/>
        <v>-16713</v>
      </c>
      <c r="I148" s="82" t="s">
        <v>578</v>
      </c>
      <c r="J148" s="83" t="s">
        <v>579</v>
      </c>
      <c r="K148" s="82">
        <v>-16713</v>
      </c>
      <c r="L148" s="82" t="s">
        <v>428</v>
      </c>
      <c r="M148" s="83" t="s">
        <v>312</v>
      </c>
      <c r="N148" s="83"/>
      <c r="O148" s="84" t="s">
        <v>313</v>
      </c>
      <c r="P148" s="84" t="s">
        <v>502</v>
      </c>
    </row>
    <row r="149" spans="1:16" ht="12.75" customHeight="1">
      <c r="A149" s="32" t="str">
        <f t="shared" si="12"/>
        <v> BBS 115 </v>
      </c>
      <c r="B149" s="2" t="str">
        <f t="shared" si="13"/>
        <v>I</v>
      </c>
      <c r="C149" s="32">
        <f t="shared" si="14"/>
        <v>50549.557999999997</v>
      </c>
      <c r="D149" t="str">
        <f t="shared" si="15"/>
        <v>vis</v>
      </c>
      <c r="E149">
        <f>VLOOKUP(C149,'Active 1'!C$21:E$938,3,FALSE)</f>
        <v>41286.987292405836</v>
      </c>
      <c r="F149" s="2" t="s">
        <v>245</v>
      </c>
      <c r="G149" t="str">
        <f t="shared" si="16"/>
        <v>50549.558</v>
      </c>
      <c r="H149" s="32">
        <f t="shared" si="17"/>
        <v>-16711</v>
      </c>
      <c r="I149" s="82" t="s">
        <v>580</v>
      </c>
      <c r="J149" s="83" t="s">
        <v>581</v>
      </c>
      <c r="K149" s="82">
        <v>-16711</v>
      </c>
      <c r="L149" s="82" t="s">
        <v>288</v>
      </c>
      <c r="M149" s="83" t="s">
        <v>312</v>
      </c>
      <c r="N149" s="83"/>
      <c r="O149" s="84" t="s">
        <v>313</v>
      </c>
      <c r="P149" s="84" t="s">
        <v>502</v>
      </c>
    </row>
    <row r="150" spans="1:16" ht="12.75" customHeight="1">
      <c r="A150" s="32" t="str">
        <f t="shared" si="12"/>
        <v> BBS 115 </v>
      </c>
      <c r="B150" s="2" t="str">
        <f t="shared" si="13"/>
        <v>I</v>
      </c>
      <c r="C150" s="32">
        <f t="shared" si="14"/>
        <v>50551.54</v>
      </c>
      <c r="D150" t="str">
        <f t="shared" si="15"/>
        <v>vis</v>
      </c>
      <c r="E150">
        <f>VLOOKUP(C150,'Active 1'!C$21:E$938,3,FALSE)</f>
        <v>41303.968154847957</v>
      </c>
      <c r="F150" s="2" t="s">
        <v>245</v>
      </c>
      <c r="G150" t="str">
        <f t="shared" si="16"/>
        <v>50551.540</v>
      </c>
      <c r="H150" s="32">
        <f t="shared" si="17"/>
        <v>-16694</v>
      </c>
      <c r="I150" s="82" t="s">
        <v>582</v>
      </c>
      <c r="J150" s="83" t="s">
        <v>583</v>
      </c>
      <c r="K150" s="82">
        <v>-16694</v>
      </c>
      <c r="L150" s="82" t="s">
        <v>321</v>
      </c>
      <c r="M150" s="83" t="s">
        <v>312</v>
      </c>
      <c r="N150" s="83"/>
      <c r="O150" s="84" t="s">
        <v>313</v>
      </c>
      <c r="P150" s="84" t="s">
        <v>502</v>
      </c>
    </row>
    <row r="151" spans="1:16" ht="12.75" customHeight="1">
      <c r="A151" s="32" t="str">
        <f t="shared" si="12"/>
        <v> BBS 115 </v>
      </c>
      <c r="B151" s="2" t="str">
        <f t="shared" si="13"/>
        <v>I</v>
      </c>
      <c r="C151" s="32">
        <f t="shared" si="14"/>
        <v>50552.357000000004</v>
      </c>
      <c r="D151" t="str">
        <f t="shared" si="15"/>
        <v>vis</v>
      </c>
      <c r="E151">
        <f>VLOOKUP(C151,'Active 1'!C$21:E$938,3,FALSE)</f>
        <v>41310.96783427037</v>
      </c>
      <c r="F151" s="2" t="s">
        <v>245</v>
      </c>
      <c r="G151" t="str">
        <f t="shared" si="16"/>
        <v>50552.357</v>
      </c>
      <c r="H151" s="32">
        <f t="shared" si="17"/>
        <v>-16687</v>
      </c>
      <c r="I151" s="82" t="s">
        <v>584</v>
      </c>
      <c r="J151" s="83" t="s">
        <v>585</v>
      </c>
      <c r="K151" s="82">
        <v>-16687</v>
      </c>
      <c r="L151" s="82" t="s">
        <v>321</v>
      </c>
      <c r="M151" s="83" t="s">
        <v>312</v>
      </c>
      <c r="N151" s="83"/>
      <c r="O151" s="84" t="s">
        <v>313</v>
      </c>
      <c r="P151" s="84" t="s">
        <v>502</v>
      </c>
    </row>
    <row r="152" spans="1:16" ht="12.75" customHeight="1">
      <c r="A152" s="32" t="str">
        <f t="shared" si="12"/>
        <v>IBVS 4877 </v>
      </c>
      <c r="B152" s="2" t="str">
        <f t="shared" si="13"/>
        <v>I</v>
      </c>
      <c r="C152" s="32">
        <f t="shared" si="14"/>
        <v>50552.474399999999</v>
      </c>
      <c r="D152" t="str">
        <f t="shared" si="15"/>
        <v>vis</v>
      </c>
      <c r="E152">
        <f>VLOOKUP(C152,'Active 1'!C$21:E$938,3,FALSE)</f>
        <v>41311.973663357465</v>
      </c>
      <c r="F152" s="2" t="s">
        <v>245</v>
      </c>
      <c r="G152" t="str">
        <f t="shared" si="16"/>
        <v>50552.4744</v>
      </c>
      <c r="H152" s="32">
        <f t="shared" si="17"/>
        <v>-16686</v>
      </c>
      <c r="I152" s="82" t="s">
        <v>586</v>
      </c>
      <c r="J152" s="83" t="s">
        <v>587</v>
      </c>
      <c r="K152" s="82">
        <v>-16686</v>
      </c>
      <c r="L152" s="82" t="s">
        <v>494</v>
      </c>
      <c r="M152" s="83" t="s">
        <v>265</v>
      </c>
      <c r="N152" s="83" t="s">
        <v>266</v>
      </c>
      <c r="O152" s="84" t="s">
        <v>300</v>
      </c>
      <c r="P152" s="85" t="s">
        <v>301</v>
      </c>
    </row>
    <row r="153" spans="1:16" ht="12.75" customHeight="1">
      <c r="A153" s="32" t="str">
        <f t="shared" si="12"/>
        <v> BBS 115 </v>
      </c>
      <c r="B153" s="2" t="str">
        <f t="shared" si="13"/>
        <v>I</v>
      </c>
      <c r="C153" s="32">
        <f t="shared" si="14"/>
        <v>50555.508000000002</v>
      </c>
      <c r="D153" t="str">
        <f t="shared" si="15"/>
        <v>vis</v>
      </c>
      <c r="E153">
        <f>VLOOKUP(C153,'Active 1'!C$21:E$938,3,FALSE)</f>
        <v>41337.964149888423</v>
      </c>
      <c r="F153" s="2" t="s">
        <v>245</v>
      </c>
      <c r="G153" t="str">
        <f t="shared" si="16"/>
        <v>50555.508</v>
      </c>
      <c r="H153" s="32">
        <f t="shared" si="17"/>
        <v>-16660</v>
      </c>
      <c r="I153" s="82" t="s">
        <v>588</v>
      </c>
      <c r="J153" s="83" t="s">
        <v>589</v>
      </c>
      <c r="K153" s="82">
        <v>-16660</v>
      </c>
      <c r="L153" s="82" t="s">
        <v>345</v>
      </c>
      <c r="M153" s="83" t="s">
        <v>312</v>
      </c>
      <c r="N153" s="83"/>
      <c r="O153" s="84" t="s">
        <v>313</v>
      </c>
      <c r="P153" s="84" t="s">
        <v>502</v>
      </c>
    </row>
    <row r="154" spans="1:16" ht="12.75" customHeight="1">
      <c r="A154" s="32" t="str">
        <f t="shared" si="12"/>
        <v> BBS 115 </v>
      </c>
      <c r="B154" s="2" t="str">
        <f t="shared" si="13"/>
        <v>I</v>
      </c>
      <c r="C154" s="32">
        <f t="shared" si="14"/>
        <v>50556.326000000001</v>
      </c>
      <c r="D154" t="str">
        <f t="shared" si="15"/>
        <v>vis</v>
      </c>
      <c r="E154">
        <f>VLOOKUP(C154,'Active 1'!C$21:E$938,3,FALSE)</f>
        <v>41344.97239684988</v>
      </c>
      <c r="F154" s="2" t="s">
        <v>245</v>
      </c>
      <c r="G154" t="str">
        <f t="shared" si="16"/>
        <v>50556.326</v>
      </c>
      <c r="H154" s="32">
        <f t="shared" si="17"/>
        <v>-16653</v>
      </c>
      <c r="I154" s="82" t="s">
        <v>590</v>
      </c>
      <c r="J154" s="83" t="s">
        <v>591</v>
      </c>
      <c r="K154" s="82">
        <v>-16653</v>
      </c>
      <c r="L154" s="82" t="s">
        <v>321</v>
      </c>
      <c r="M154" s="83" t="s">
        <v>312</v>
      </c>
      <c r="N154" s="83"/>
      <c r="O154" s="84" t="s">
        <v>313</v>
      </c>
      <c r="P154" s="84" t="s">
        <v>502</v>
      </c>
    </row>
    <row r="155" spans="1:16" ht="12.75" customHeight="1">
      <c r="A155" s="32" t="str">
        <f t="shared" si="12"/>
        <v> BBS 115 </v>
      </c>
      <c r="B155" s="2" t="str">
        <f t="shared" si="13"/>
        <v>I</v>
      </c>
      <c r="C155" s="32">
        <f t="shared" si="14"/>
        <v>50556.442000000003</v>
      </c>
      <c r="D155" t="str">
        <f t="shared" si="15"/>
        <v>vis</v>
      </c>
      <c r="E155">
        <f>VLOOKUP(C155,'Active 1'!C$21:E$938,3,FALSE)</f>
        <v>41345.966231382328</v>
      </c>
      <c r="F155" s="2" t="s">
        <v>245</v>
      </c>
      <c r="G155" t="str">
        <f t="shared" si="16"/>
        <v>50556.442</v>
      </c>
      <c r="H155" s="32">
        <f t="shared" si="17"/>
        <v>-16652</v>
      </c>
      <c r="I155" s="82" t="s">
        <v>592</v>
      </c>
      <c r="J155" s="83" t="s">
        <v>593</v>
      </c>
      <c r="K155" s="82">
        <v>-16652</v>
      </c>
      <c r="L155" s="82" t="s">
        <v>321</v>
      </c>
      <c r="M155" s="83" t="s">
        <v>312</v>
      </c>
      <c r="N155" s="83"/>
      <c r="O155" s="84" t="s">
        <v>313</v>
      </c>
      <c r="P155" s="84" t="s">
        <v>502</v>
      </c>
    </row>
    <row r="156" spans="1:16" ht="12.75" customHeight="1">
      <c r="A156" s="32" t="str">
        <f t="shared" si="12"/>
        <v> BBS 115 </v>
      </c>
      <c r="B156" s="2" t="str">
        <f t="shared" si="13"/>
        <v>I</v>
      </c>
      <c r="C156" s="32">
        <f t="shared" si="14"/>
        <v>50557.377</v>
      </c>
      <c r="D156" t="str">
        <f t="shared" si="15"/>
        <v>vis</v>
      </c>
      <c r="E156">
        <f>VLOOKUP(C156,'Active 1'!C$21:E$938,3,FALSE)</f>
        <v>41353.976880415277</v>
      </c>
      <c r="F156" s="2" t="s">
        <v>245</v>
      </c>
      <c r="G156" t="str">
        <f t="shared" si="16"/>
        <v>50557.377</v>
      </c>
      <c r="H156" s="32">
        <f t="shared" si="17"/>
        <v>-16644</v>
      </c>
      <c r="I156" s="82" t="s">
        <v>594</v>
      </c>
      <c r="J156" s="83" t="s">
        <v>595</v>
      </c>
      <c r="K156" s="82">
        <v>-16644</v>
      </c>
      <c r="L156" s="82" t="s">
        <v>311</v>
      </c>
      <c r="M156" s="83" t="s">
        <v>312</v>
      </c>
      <c r="N156" s="83"/>
      <c r="O156" s="84" t="s">
        <v>313</v>
      </c>
      <c r="P156" s="84" t="s">
        <v>502</v>
      </c>
    </row>
    <row r="157" spans="1:16" ht="12.75" customHeight="1">
      <c r="A157" s="32" t="str">
        <f t="shared" si="12"/>
        <v> BBS 115 </v>
      </c>
      <c r="B157" s="2" t="str">
        <f t="shared" si="13"/>
        <v>I</v>
      </c>
      <c r="C157" s="32">
        <f t="shared" si="14"/>
        <v>50557.493999999999</v>
      </c>
      <c r="D157" t="str">
        <f t="shared" si="15"/>
        <v>vis</v>
      </c>
      <c r="E157">
        <f>VLOOKUP(C157,'Active 1'!C$21:E$938,3,FALSE)</f>
        <v>41354.979282486769</v>
      </c>
      <c r="F157" s="2" t="s">
        <v>245</v>
      </c>
      <c r="G157" t="str">
        <f t="shared" si="16"/>
        <v>50557.494</v>
      </c>
      <c r="H157" s="32">
        <f t="shared" si="17"/>
        <v>-16643</v>
      </c>
      <c r="I157" s="82" t="s">
        <v>596</v>
      </c>
      <c r="J157" s="83" t="s">
        <v>597</v>
      </c>
      <c r="K157" s="82">
        <v>-16643</v>
      </c>
      <c r="L157" s="82" t="s">
        <v>311</v>
      </c>
      <c r="M157" s="83" t="s">
        <v>312</v>
      </c>
      <c r="N157" s="83"/>
      <c r="O157" s="84" t="s">
        <v>313</v>
      </c>
      <c r="P157" s="84" t="s">
        <v>502</v>
      </c>
    </row>
    <row r="158" spans="1:16" ht="12.75" customHeight="1">
      <c r="A158" s="32" t="str">
        <f t="shared" si="12"/>
        <v> BBS 115 </v>
      </c>
      <c r="B158" s="2" t="str">
        <f t="shared" si="13"/>
        <v>I</v>
      </c>
      <c r="C158" s="32">
        <f t="shared" si="14"/>
        <v>50562.394999999997</v>
      </c>
      <c r="D158" t="str">
        <f t="shared" si="15"/>
        <v>vis</v>
      </c>
      <c r="E158">
        <f>VLOOKUP(C158,'Active 1'!C$21:E$938,3,FALSE)</f>
        <v>41396.968791482039</v>
      </c>
      <c r="F158" s="2" t="s">
        <v>245</v>
      </c>
      <c r="G158" t="str">
        <f t="shared" si="16"/>
        <v>50562.395</v>
      </c>
      <c r="H158" s="32">
        <f t="shared" si="17"/>
        <v>-16601</v>
      </c>
      <c r="I158" s="82" t="s">
        <v>598</v>
      </c>
      <c r="J158" s="83" t="s">
        <v>599</v>
      </c>
      <c r="K158" s="82">
        <v>-16601</v>
      </c>
      <c r="L158" s="82" t="s">
        <v>321</v>
      </c>
      <c r="M158" s="83" t="s">
        <v>312</v>
      </c>
      <c r="N158" s="83"/>
      <c r="O158" s="84" t="s">
        <v>313</v>
      </c>
      <c r="P158" s="84" t="s">
        <v>502</v>
      </c>
    </row>
    <row r="159" spans="1:16" ht="12.75" customHeight="1">
      <c r="A159" s="32" t="str">
        <f t="shared" si="12"/>
        <v> BBS 115 </v>
      </c>
      <c r="B159" s="2" t="str">
        <f t="shared" si="13"/>
        <v>I</v>
      </c>
      <c r="C159" s="32">
        <f t="shared" si="14"/>
        <v>50570.449000000001</v>
      </c>
      <c r="D159" t="str">
        <f t="shared" si="15"/>
        <v>vis</v>
      </c>
      <c r="E159">
        <f>VLOOKUP(C159,'Active 1'!C$21:E$938,3,FALSE)</f>
        <v>41465.971751173573</v>
      </c>
      <c r="F159" s="2" t="s">
        <v>245</v>
      </c>
      <c r="G159" t="str">
        <f t="shared" si="16"/>
        <v>50570.449</v>
      </c>
      <c r="H159" s="32">
        <f t="shared" si="17"/>
        <v>-16532</v>
      </c>
      <c r="I159" s="82" t="s">
        <v>600</v>
      </c>
      <c r="J159" s="83" t="s">
        <v>601</v>
      </c>
      <c r="K159" s="82">
        <v>-16532</v>
      </c>
      <c r="L159" s="82" t="s">
        <v>321</v>
      </c>
      <c r="M159" s="83" t="s">
        <v>312</v>
      </c>
      <c r="N159" s="83"/>
      <c r="O159" s="84" t="s">
        <v>313</v>
      </c>
      <c r="P159" s="84" t="s">
        <v>502</v>
      </c>
    </row>
    <row r="160" spans="1:16" ht="12.75" customHeight="1">
      <c r="A160" s="32" t="str">
        <f t="shared" si="12"/>
        <v> BBS 115 </v>
      </c>
      <c r="B160" s="2" t="str">
        <f t="shared" si="13"/>
        <v>I</v>
      </c>
      <c r="C160" s="32">
        <f t="shared" si="14"/>
        <v>50570.565000000002</v>
      </c>
      <c r="D160" t="str">
        <f t="shared" si="15"/>
        <v>vis</v>
      </c>
      <c r="E160">
        <f>VLOOKUP(C160,'Active 1'!C$21:E$938,3,FALSE)</f>
        <v>41466.965585706021</v>
      </c>
      <c r="F160" s="2" t="s">
        <v>245</v>
      </c>
      <c r="G160" t="str">
        <f t="shared" si="16"/>
        <v>50570.565</v>
      </c>
      <c r="H160" s="32">
        <f t="shared" si="17"/>
        <v>-16531</v>
      </c>
      <c r="I160" s="82" t="s">
        <v>602</v>
      </c>
      <c r="J160" s="83" t="s">
        <v>603</v>
      </c>
      <c r="K160" s="82">
        <v>-16531</v>
      </c>
      <c r="L160" s="82" t="s">
        <v>321</v>
      </c>
      <c r="M160" s="83" t="s">
        <v>312</v>
      </c>
      <c r="N160" s="83"/>
      <c r="O160" s="84" t="s">
        <v>313</v>
      </c>
      <c r="P160" s="84" t="s">
        <v>502</v>
      </c>
    </row>
    <row r="161" spans="1:16" ht="12.75" customHeight="1">
      <c r="A161" s="32" t="str">
        <f t="shared" si="12"/>
        <v> BBS 115 </v>
      </c>
      <c r="B161" s="2" t="str">
        <f t="shared" si="13"/>
        <v>I</v>
      </c>
      <c r="C161" s="32">
        <f t="shared" si="14"/>
        <v>50571.381999999998</v>
      </c>
      <c r="D161" t="str">
        <f t="shared" si="15"/>
        <v>vis</v>
      </c>
      <c r="E161">
        <f>VLOOKUP(C161,'Active 1'!C$21:E$938,3,FALSE)</f>
        <v>41473.965265128376</v>
      </c>
      <c r="F161" s="2" t="s">
        <v>245</v>
      </c>
      <c r="G161" t="str">
        <f t="shared" si="16"/>
        <v>50571.382</v>
      </c>
      <c r="H161" s="32">
        <f t="shared" si="17"/>
        <v>-16524</v>
      </c>
      <c r="I161" s="82" t="s">
        <v>604</v>
      </c>
      <c r="J161" s="83" t="s">
        <v>605</v>
      </c>
      <c r="K161" s="82">
        <v>-16524</v>
      </c>
      <c r="L161" s="82" t="s">
        <v>345</v>
      </c>
      <c r="M161" s="83" t="s">
        <v>312</v>
      </c>
      <c r="N161" s="83"/>
      <c r="O161" s="84" t="s">
        <v>313</v>
      </c>
      <c r="P161" s="84" t="s">
        <v>502</v>
      </c>
    </row>
    <row r="162" spans="1:16" ht="12.75" customHeight="1">
      <c r="A162" s="32" t="str">
        <f t="shared" si="12"/>
        <v> BBS 115 </v>
      </c>
      <c r="B162" s="2" t="str">
        <f t="shared" si="13"/>
        <v>I</v>
      </c>
      <c r="C162" s="32">
        <f t="shared" si="14"/>
        <v>50571.499000000003</v>
      </c>
      <c r="D162" t="str">
        <f t="shared" si="15"/>
        <v>vis</v>
      </c>
      <c r="E162">
        <f>VLOOKUP(C162,'Active 1'!C$21:E$938,3,FALSE)</f>
        <v>41474.967667199933</v>
      </c>
      <c r="F162" s="2" t="s">
        <v>245</v>
      </c>
      <c r="G162" t="str">
        <f t="shared" si="16"/>
        <v>50571.499</v>
      </c>
      <c r="H162" s="32">
        <f t="shared" si="17"/>
        <v>-16523</v>
      </c>
      <c r="I162" s="82" t="s">
        <v>606</v>
      </c>
      <c r="J162" s="83" t="s">
        <v>607</v>
      </c>
      <c r="K162" s="82">
        <v>-16523</v>
      </c>
      <c r="L162" s="82" t="s">
        <v>321</v>
      </c>
      <c r="M162" s="83" t="s">
        <v>312</v>
      </c>
      <c r="N162" s="83"/>
      <c r="O162" s="84" t="s">
        <v>313</v>
      </c>
      <c r="P162" s="84" t="s">
        <v>502</v>
      </c>
    </row>
    <row r="163" spans="1:16" ht="12.75" customHeight="1">
      <c r="A163" s="32" t="str">
        <f t="shared" si="12"/>
        <v> BBS 115 </v>
      </c>
      <c r="B163" s="2" t="str">
        <f t="shared" si="13"/>
        <v>I</v>
      </c>
      <c r="C163" s="32">
        <f t="shared" si="14"/>
        <v>50577.334999999999</v>
      </c>
      <c r="D163" t="str">
        <f t="shared" si="15"/>
        <v>vis</v>
      </c>
      <c r="E163">
        <f>VLOOKUP(C163,'Active 1'!C$21:E$938,3,FALSE)</f>
        <v>41524.967825228152</v>
      </c>
      <c r="F163" s="2" t="s">
        <v>245</v>
      </c>
      <c r="G163" t="str">
        <f t="shared" si="16"/>
        <v>50577.335</v>
      </c>
      <c r="H163" s="32">
        <f t="shared" si="17"/>
        <v>-16473</v>
      </c>
      <c r="I163" s="82" t="s">
        <v>608</v>
      </c>
      <c r="J163" s="83" t="s">
        <v>609</v>
      </c>
      <c r="K163" s="82">
        <v>-16473</v>
      </c>
      <c r="L163" s="82" t="s">
        <v>321</v>
      </c>
      <c r="M163" s="83" t="s">
        <v>312</v>
      </c>
      <c r="N163" s="83"/>
      <c r="O163" s="84" t="s">
        <v>313</v>
      </c>
      <c r="P163" s="84" t="s">
        <v>502</v>
      </c>
    </row>
    <row r="164" spans="1:16" ht="12.75" customHeight="1">
      <c r="A164" s="32" t="str">
        <f t="shared" si="12"/>
        <v> BBS 115 </v>
      </c>
      <c r="B164" s="2" t="str">
        <f t="shared" si="13"/>
        <v>I</v>
      </c>
      <c r="C164" s="32">
        <f t="shared" si="14"/>
        <v>50577.451999999997</v>
      </c>
      <c r="D164" t="str">
        <f t="shared" si="15"/>
        <v>vis</v>
      </c>
      <c r="E164">
        <f>VLOOKUP(C164,'Active 1'!C$21:E$938,3,FALSE)</f>
        <v>41525.970227299644</v>
      </c>
      <c r="F164" s="2" t="s">
        <v>245</v>
      </c>
      <c r="G164" t="str">
        <f t="shared" si="16"/>
        <v>50577.452</v>
      </c>
      <c r="H164" s="32">
        <f t="shared" si="17"/>
        <v>-16472</v>
      </c>
      <c r="I164" s="82" t="s">
        <v>610</v>
      </c>
      <c r="J164" s="83" t="s">
        <v>611</v>
      </c>
      <c r="K164" s="82">
        <v>-16472</v>
      </c>
      <c r="L164" s="82" t="s">
        <v>321</v>
      </c>
      <c r="M164" s="83" t="s">
        <v>312</v>
      </c>
      <c r="N164" s="83"/>
      <c r="O164" s="84" t="s">
        <v>313</v>
      </c>
      <c r="P164" s="84" t="s">
        <v>502</v>
      </c>
    </row>
    <row r="165" spans="1:16" ht="12.75" customHeight="1">
      <c r="A165" s="32" t="str">
        <f t="shared" si="12"/>
        <v> BBS 115 </v>
      </c>
      <c r="B165" s="2" t="str">
        <f t="shared" si="13"/>
        <v>I</v>
      </c>
      <c r="C165" s="32">
        <f t="shared" si="14"/>
        <v>50579.438999999998</v>
      </c>
      <c r="D165" t="str">
        <f t="shared" si="15"/>
        <v>vis</v>
      </c>
      <c r="E165">
        <f>VLOOKUP(C165,'Active 1'!C$21:E$938,3,FALSE)</f>
        <v>41542.993927437099</v>
      </c>
      <c r="F165" s="2" t="s">
        <v>245</v>
      </c>
      <c r="G165" t="str">
        <f t="shared" si="16"/>
        <v>50579.439</v>
      </c>
      <c r="H165" s="32">
        <f t="shared" si="17"/>
        <v>-16455</v>
      </c>
      <c r="I165" s="82" t="s">
        <v>612</v>
      </c>
      <c r="J165" s="83" t="s">
        <v>613</v>
      </c>
      <c r="K165" s="82">
        <v>-16455</v>
      </c>
      <c r="L165" s="82" t="s">
        <v>324</v>
      </c>
      <c r="M165" s="83" t="s">
        <v>312</v>
      </c>
      <c r="N165" s="83"/>
      <c r="O165" s="84" t="s">
        <v>313</v>
      </c>
      <c r="P165" s="84" t="s">
        <v>502</v>
      </c>
    </row>
    <row r="166" spans="1:16" ht="12.75" customHeight="1">
      <c r="A166" s="32" t="str">
        <f t="shared" si="12"/>
        <v> BBS 115 </v>
      </c>
      <c r="B166" s="2" t="str">
        <f t="shared" si="13"/>
        <v>I</v>
      </c>
      <c r="C166" s="32">
        <f t="shared" si="14"/>
        <v>50582.353999999999</v>
      </c>
      <c r="D166" t="str">
        <f t="shared" si="15"/>
        <v>vis</v>
      </c>
      <c r="E166">
        <f>VLOOKUP(C166,'Active 1'!C$21:E$938,3,FALSE)</f>
        <v>41567.968303834015</v>
      </c>
      <c r="F166" s="2" t="s">
        <v>245</v>
      </c>
      <c r="G166" t="str">
        <f t="shared" si="16"/>
        <v>50582.354</v>
      </c>
      <c r="H166" s="32">
        <f t="shared" si="17"/>
        <v>-16430</v>
      </c>
      <c r="I166" s="82" t="s">
        <v>614</v>
      </c>
      <c r="J166" s="83" t="s">
        <v>615</v>
      </c>
      <c r="K166" s="82">
        <v>-16430</v>
      </c>
      <c r="L166" s="82" t="s">
        <v>321</v>
      </c>
      <c r="M166" s="83" t="s">
        <v>312</v>
      </c>
      <c r="N166" s="83"/>
      <c r="O166" s="84" t="s">
        <v>313</v>
      </c>
      <c r="P166" s="84" t="s">
        <v>502</v>
      </c>
    </row>
    <row r="167" spans="1:16" ht="12.75" customHeight="1">
      <c r="A167" s="32" t="str">
        <f t="shared" si="12"/>
        <v> BBS 115 </v>
      </c>
      <c r="B167" s="2" t="str">
        <f t="shared" si="13"/>
        <v>I</v>
      </c>
      <c r="C167" s="32">
        <f t="shared" si="14"/>
        <v>50583.523000000001</v>
      </c>
      <c r="D167" t="str">
        <f t="shared" si="15"/>
        <v>vis</v>
      </c>
      <c r="E167">
        <f>VLOOKUP(C167,'Active 1'!C$21:E$938,3,FALSE)</f>
        <v>41577.983757010014</v>
      </c>
      <c r="F167" s="2" t="s">
        <v>245</v>
      </c>
      <c r="G167" t="str">
        <f t="shared" si="16"/>
        <v>50583.523</v>
      </c>
      <c r="H167" s="32">
        <f t="shared" si="17"/>
        <v>-16420</v>
      </c>
      <c r="I167" s="82" t="s">
        <v>616</v>
      </c>
      <c r="J167" s="83" t="s">
        <v>617</v>
      </c>
      <c r="K167" s="82">
        <v>-16420</v>
      </c>
      <c r="L167" s="82" t="s">
        <v>288</v>
      </c>
      <c r="M167" s="83" t="s">
        <v>312</v>
      </c>
      <c r="N167" s="83"/>
      <c r="O167" s="84" t="s">
        <v>313</v>
      </c>
      <c r="P167" s="84" t="s">
        <v>502</v>
      </c>
    </row>
    <row r="168" spans="1:16" ht="12.75" customHeight="1">
      <c r="A168" s="32" t="str">
        <f t="shared" si="12"/>
        <v>IBVS 4877 </v>
      </c>
      <c r="B168" s="2" t="str">
        <f t="shared" si="13"/>
        <v>I</v>
      </c>
      <c r="C168" s="32">
        <f t="shared" si="14"/>
        <v>50594.376799999998</v>
      </c>
      <c r="D168" t="str">
        <f t="shared" si="15"/>
        <v>vis</v>
      </c>
      <c r="E168">
        <f>VLOOKUP(C168,'Active 1'!C$21:E$938,3,FALSE)</f>
        <v>41670.974112597229</v>
      </c>
      <c r="F168" s="2" t="s">
        <v>245</v>
      </c>
      <c r="G168" t="str">
        <f t="shared" si="16"/>
        <v>50594.3768</v>
      </c>
      <c r="H168" s="32">
        <f t="shared" si="17"/>
        <v>-16327</v>
      </c>
      <c r="I168" s="82" t="s">
        <v>618</v>
      </c>
      <c r="J168" s="83" t="s">
        <v>619</v>
      </c>
      <c r="K168" s="82">
        <v>-16327</v>
      </c>
      <c r="L168" s="82" t="s">
        <v>620</v>
      </c>
      <c r="M168" s="83" t="s">
        <v>265</v>
      </c>
      <c r="N168" s="83" t="s">
        <v>266</v>
      </c>
      <c r="O168" s="84" t="s">
        <v>300</v>
      </c>
      <c r="P168" s="85" t="s">
        <v>301</v>
      </c>
    </row>
    <row r="169" spans="1:16" ht="12.75" customHeight="1">
      <c r="A169" s="32" t="str">
        <f t="shared" si="12"/>
        <v> BBS 115 </v>
      </c>
      <c r="B169" s="2" t="str">
        <f t="shared" si="13"/>
        <v>I</v>
      </c>
      <c r="C169" s="32">
        <f t="shared" si="14"/>
        <v>50594.377</v>
      </c>
      <c r="D169" t="str">
        <f t="shared" si="15"/>
        <v>vis</v>
      </c>
      <c r="E169">
        <f>VLOOKUP(C169,'Active 1'!C$21:E$938,3,FALSE)</f>
        <v>41670.975826105059</v>
      </c>
      <c r="F169" s="2" t="s">
        <v>245</v>
      </c>
      <c r="G169" t="str">
        <f t="shared" si="16"/>
        <v>50594.377</v>
      </c>
      <c r="H169" s="32">
        <f t="shared" si="17"/>
        <v>-16327</v>
      </c>
      <c r="I169" s="82" t="s">
        <v>621</v>
      </c>
      <c r="J169" s="83" t="s">
        <v>619</v>
      </c>
      <c r="K169" s="82">
        <v>-16327</v>
      </c>
      <c r="L169" s="82" t="s">
        <v>311</v>
      </c>
      <c r="M169" s="83" t="s">
        <v>312</v>
      </c>
      <c r="N169" s="83"/>
      <c r="O169" s="84" t="s">
        <v>313</v>
      </c>
      <c r="P169" s="84" t="s">
        <v>502</v>
      </c>
    </row>
    <row r="170" spans="1:16" ht="12.75" customHeight="1">
      <c r="A170" s="32" t="str">
        <f t="shared" si="12"/>
        <v> BRNO 32 </v>
      </c>
      <c r="B170" s="2" t="str">
        <f t="shared" si="13"/>
        <v>I</v>
      </c>
      <c r="C170" s="32">
        <f t="shared" si="14"/>
        <v>50594.377</v>
      </c>
      <c r="D170" t="str">
        <f t="shared" si="15"/>
        <v>vis</v>
      </c>
      <c r="E170">
        <f>VLOOKUP(C170,'Active 1'!C$21:E$938,3,FALSE)</f>
        <v>41670.975826105059</v>
      </c>
      <c r="F170" s="2" t="s">
        <v>245</v>
      </c>
      <c r="G170" t="str">
        <f t="shared" si="16"/>
        <v>50594.3770</v>
      </c>
      <c r="H170" s="32">
        <f t="shared" si="17"/>
        <v>-16327</v>
      </c>
      <c r="I170" s="82" t="s">
        <v>622</v>
      </c>
      <c r="J170" s="83" t="s">
        <v>619</v>
      </c>
      <c r="K170" s="82">
        <v>-16327</v>
      </c>
      <c r="L170" s="82" t="s">
        <v>623</v>
      </c>
      <c r="M170" s="83" t="s">
        <v>312</v>
      </c>
      <c r="N170" s="83"/>
      <c r="O170" s="84" t="s">
        <v>624</v>
      </c>
      <c r="P170" s="84" t="s">
        <v>187</v>
      </c>
    </row>
    <row r="171" spans="1:16" ht="12.75" customHeight="1">
      <c r="A171" s="32" t="str">
        <f t="shared" si="12"/>
        <v> BBS 115 </v>
      </c>
      <c r="B171" s="2" t="str">
        <f t="shared" si="13"/>
        <v>I</v>
      </c>
      <c r="C171" s="32">
        <f t="shared" si="14"/>
        <v>50597.411</v>
      </c>
      <c r="D171" t="str">
        <f t="shared" si="15"/>
        <v>vis</v>
      </c>
      <c r="E171">
        <f>VLOOKUP(C171,'Active 1'!C$21:E$938,3,FALSE)</f>
        <v>41696.96973965162</v>
      </c>
      <c r="F171" s="2" t="s">
        <v>245</v>
      </c>
      <c r="G171" t="str">
        <f t="shared" si="16"/>
        <v>50597.411</v>
      </c>
      <c r="H171" s="32">
        <f t="shared" si="17"/>
        <v>-16301</v>
      </c>
      <c r="I171" s="82" t="s">
        <v>625</v>
      </c>
      <c r="J171" s="83" t="s">
        <v>626</v>
      </c>
      <c r="K171" s="82">
        <v>-16301</v>
      </c>
      <c r="L171" s="82" t="s">
        <v>321</v>
      </c>
      <c r="M171" s="83" t="s">
        <v>312</v>
      </c>
      <c r="N171" s="83"/>
      <c r="O171" s="84" t="s">
        <v>313</v>
      </c>
      <c r="P171" s="84" t="s">
        <v>502</v>
      </c>
    </row>
    <row r="172" spans="1:16" ht="12.75" customHeight="1">
      <c r="A172" s="32" t="str">
        <f t="shared" si="12"/>
        <v> BBS 115 </v>
      </c>
      <c r="B172" s="2" t="str">
        <f t="shared" si="13"/>
        <v>I</v>
      </c>
      <c r="C172" s="32">
        <f t="shared" si="14"/>
        <v>50599.396000000001</v>
      </c>
      <c r="D172" t="str">
        <f t="shared" si="15"/>
        <v>vis</v>
      </c>
      <c r="E172">
        <f>VLOOKUP(C172,'Active 1'!C$21:E$938,3,FALSE)</f>
        <v>41713.97630471093</v>
      </c>
      <c r="F172" s="2" t="s">
        <v>245</v>
      </c>
      <c r="G172" t="str">
        <f t="shared" si="16"/>
        <v>50599.396</v>
      </c>
      <c r="H172" s="32">
        <f t="shared" si="17"/>
        <v>-16284</v>
      </c>
      <c r="I172" s="82" t="s">
        <v>627</v>
      </c>
      <c r="J172" s="83" t="s">
        <v>628</v>
      </c>
      <c r="K172" s="82">
        <v>-16284</v>
      </c>
      <c r="L172" s="82" t="s">
        <v>311</v>
      </c>
      <c r="M172" s="83" t="s">
        <v>312</v>
      </c>
      <c r="N172" s="83"/>
      <c r="O172" s="84" t="s">
        <v>313</v>
      </c>
      <c r="P172" s="84" t="s">
        <v>502</v>
      </c>
    </row>
    <row r="173" spans="1:16" ht="12.75" customHeight="1">
      <c r="A173" s="32" t="str">
        <f t="shared" si="12"/>
        <v>IBVS 4877 </v>
      </c>
      <c r="B173" s="2" t="str">
        <f t="shared" si="13"/>
        <v>I</v>
      </c>
      <c r="C173" s="32">
        <f t="shared" si="14"/>
        <v>50604.414700000001</v>
      </c>
      <c r="D173" t="str">
        <f t="shared" si="15"/>
        <v>vis</v>
      </c>
      <c r="E173">
        <f>VLOOKUP(C173,'Active 1'!C$21:E$938,3,FALSE)</f>
        <v>41756.974213055073</v>
      </c>
      <c r="F173" s="2" t="s">
        <v>245</v>
      </c>
      <c r="G173" t="str">
        <f t="shared" si="16"/>
        <v>50604.4147</v>
      </c>
      <c r="H173" s="32">
        <f t="shared" si="17"/>
        <v>-16241</v>
      </c>
      <c r="I173" s="82" t="s">
        <v>629</v>
      </c>
      <c r="J173" s="83" t="s">
        <v>630</v>
      </c>
      <c r="K173" s="82">
        <v>-16241</v>
      </c>
      <c r="L173" s="82" t="s">
        <v>620</v>
      </c>
      <c r="M173" s="83" t="s">
        <v>265</v>
      </c>
      <c r="N173" s="83" t="s">
        <v>266</v>
      </c>
      <c r="O173" s="84" t="s">
        <v>300</v>
      </c>
      <c r="P173" s="85" t="s">
        <v>301</v>
      </c>
    </row>
    <row r="174" spans="1:16" ht="12.75" customHeight="1">
      <c r="A174" s="32" t="str">
        <f t="shared" si="12"/>
        <v> BBS 115 </v>
      </c>
      <c r="B174" s="2" t="str">
        <f t="shared" si="13"/>
        <v>I</v>
      </c>
      <c r="C174" s="32">
        <f t="shared" si="14"/>
        <v>50604.415000000001</v>
      </c>
      <c r="D174" t="str">
        <f t="shared" si="15"/>
        <v>vis</v>
      </c>
      <c r="E174">
        <f>VLOOKUP(C174,'Active 1'!C$21:E$938,3,FALSE)</f>
        <v>41756.976783316793</v>
      </c>
      <c r="F174" s="2" t="s">
        <v>245</v>
      </c>
      <c r="G174" t="str">
        <f t="shared" si="16"/>
        <v>50604.415</v>
      </c>
      <c r="H174" s="32">
        <f t="shared" si="17"/>
        <v>-16241</v>
      </c>
      <c r="I174" s="82" t="s">
        <v>631</v>
      </c>
      <c r="J174" s="83" t="s">
        <v>630</v>
      </c>
      <c r="K174" s="82">
        <v>-16241</v>
      </c>
      <c r="L174" s="82" t="s">
        <v>311</v>
      </c>
      <c r="M174" s="83" t="s">
        <v>312</v>
      </c>
      <c r="N174" s="83"/>
      <c r="O174" s="84" t="s">
        <v>313</v>
      </c>
      <c r="P174" s="84" t="s">
        <v>502</v>
      </c>
    </row>
    <row r="175" spans="1:16" ht="12.75" customHeight="1">
      <c r="A175" s="32" t="str">
        <f t="shared" si="12"/>
        <v> BBS 115 </v>
      </c>
      <c r="B175" s="2" t="str">
        <f t="shared" si="13"/>
        <v>I</v>
      </c>
      <c r="C175" s="32">
        <f t="shared" si="14"/>
        <v>50605.347000000002</v>
      </c>
      <c r="D175" t="str">
        <f t="shared" si="15"/>
        <v>vis</v>
      </c>
      <c r="E175">
        <f>VLOOKUP(C175,'Active 1'!C$21:E$938,3,FALSE)</f>
        <v>41764.961729732553</v>
      </c>
      <c r="F175" s="2" t="s">
        <v>245</v>
      </c>
      <c r="G175" t="str">
        <f t="shared" si="16"/>
        <v>50605.347</v>
      </c>
      <c r="H175" s="32">
        <f t="shared" si="17"/>
        <v>-16233</v>
      </c>
      <c r="I175" s="82" t="s">
        <v>632</v>
      </c>
      <c r="J175" s="83" t="s">
        <v>633</v>
      </c>
      <c r="K175" s="82">
        <v>-16233</v>
      </c>
      <c r="L175" s="82" t="s">
        <v>345</v>
      </c>
      <c r="M175" s="83" t="s">
        <v>312</v>
      </c>
      <c r="N175" s="83"/>
      <c r="O175" s="84" t="s">
        <v>313</v>
      </c>
      <c r="P175" s="84" t="s">
        <v>502</v>
      </c>
    </row>
    <row r="176" spans="1:16" ht="12.75" customHeight="1">
      <c r="A176" s="32" t="str">
        <f t="shared" si="12"/>
        <v> BBS 115 </v>
      </c>
      <c r="B176" s="2" t="str">
        <f t="shared" si="13"/>
        <v>I</v>
      </c>
      <c r="C176" s="32">
        <f t="shared" si="14"/>
        <v>50605.464999999997</v>
      </c>
      <c r="D176" t="str">
        <f t="shared" si="15"/>
        <v>vis</v>
      </c>
      <c r="E176">
        <f>VLOOKUP(C176,'Active 1'!C$21:E$938,3,FALSE)</f>
        <v>41765.972699343089</v>
      </c>
      <c r="F176" s="2" t="s">
        <v>245</v>
      </c>
      <c r="G176" t="str">
        <f t="shared" si="16"/>
        <v>50605.465</v>
      </c>
      <c r="H176" s="32">
        <f t="shared" si="17"/>
        <v>-16232</v>
      </c>
      <c r="I176" s="82" t="s">
        <v>634</v>
      </c>
      <c r="J176" s="83" t="s">
        <v>635</v>
      </c>
      <c r="K176" s="82">
        <v>-16232</v>
      </c>
      <c r="L176" s="82" t="s">
        <v>321</v>
      </c>
      <c r="M176" s="83" t="s">
        <v>312</v>
      </c>
      <c r="N176" s="83"/>
      <c r="O176" s="84" t="s">
        <v>313</v>
      </c>
      <c r="P176" s="84" t="s">
        <v>502</v>
      </c>
    </row>
    <row r="177" spans="1:16" ht="12.75" customHeight="1">
      <c r="A177" s="32" t="str">
        <f t="shared" si="12"/>
        <v> BBS 115 </v>
      </c>
      <c r="B177" s="2" t="str">
        <f t="shared" si="13"/>
        <v>I</v>
      </c>
      <c r="C177" s="32">
        <f t="shared" si="14"/>
        <v>50606.398000000001</v>
      </c>
      <c r="D177" t="str">
        <f t="shared" si="15"/>
        <v>vis</v>
      </c>
      <c r="E177">
        <f>VLOOKUP(C177,'Active 1'!C$21:E$938,3,FALSE)</f>
        <v>41773.96621329795</v>
      </c>
      <c r="F177" s="2" t="s">
        <v>245</v>
      </c>
      <c r="G177" t="str">
        <f t="shared" si="16"/>
        <v>50606.398</v>
      </c>
      <c r="H177" s="32">
        <f t="shared" si="17"/>
        <v>-16224</v>
      </c>
      <c r="I177" s="82" t="s">
        <v>636</v>
      </c>
      <c r="J177" s="83" t="s">
        <v>637</v>
      </c>
      <c r="K177" s="82">
        <v>-16224</v>
      </c>
      <c r="L177" s="82" t="s">
        <v>321</v>
      </c>
      <c r="M177" s="83" t="s">
        <v>312</v>
      </c>
      <c r="N177" s="83"/>
      <c r="O177" s="84" t="s">
        <v>313</v>
      </c>
      <c r="P177" s="84" t="s">
        <v>502</v>
      </c>
    </row>
    <row r="178" spans="1:16" ht="12.75" customHeight="1">
      <c r="A178" s="32" t="str">
        <f t="shared" si="12"/>
        <v> BBS 115 </v>
      </c>
      <c r="B178" s="2" t="str">
        <f t="shared" si="13"/>
        <v>I</v>
      </c>
      <c r="C178" s="32">
        <f t="shared" si="14"/>
        <v>50638.381000000001</v>
      </c>
      <c r="D178" t="str">
        <f t="shared" si="15"/>
        <v>vis</v>
      </c>
      <c r="E178">
        <f>VLOOKUP(C178,'Active 1'!C$21:E$938,3,FALSE)</f>
        <v>42047.981815460014</v>
      </c>
      <c r="F178" s="2" t="s">
        <v>245</v>
      </c>
      <c r="G178" t="str">
        <f t="shared" si="16"/>
        <v>50638.381</v>
      </c>
      <c r="H178" s="32">
        <f t="shared" si="17"/>
        <v>-15950</v>
      </c>
      <c r="I178" s="82" t="s">
        <v>638</v>
      </c>
      <c r="J178" s="83" t="s">
        <v>639</v>
      </c>
      <c r="K178" s="82">
        <v>-15950</v>
      </c>
      <c r="L178" s="82" t="s">
        <v>311</v>
      </c>
      <c r="M178" s="83" t="s">
        <v>312</v>
      </c>
      <c r="N178" s="83"/>
      <c r="O178" s="84" t="s">
        <v>313</v>
      </c>
      <c r="P178" s="84" t="s">
        <v>502</v>
      </c>
    </row>
    <row r="179" spans="1:16" ht="12.75" customHeight="1">
      <c r="A179" s="32" t="str">
        <f t="shared" si="12"/>
        <v> BBS 116 </v>
      </c>
      <c r="B179" s="2" t="str">
        <f t="shared" si="13"/>
        <v>I</v>
      </c>
      <c r="C179" s="32">
        <f t="shared" si="14"/>
        <v>50790.697999999997</v>
      </c>
      <c r="D179" t="str">
        <f t="shared" si="15"/>
        <v>vis</v>
      </c>
      <c r="E179">
        <f>VLOOKUP(C179,'Active 1'!C$21:E$938,3,FALSE)</f>
        <v>43352.963664395924</v>
      </c>
      <c r="F179" s="2" t="s">
        <v>245</v>
      </c>
      <c r="G179" t="str">
        <f t="shared" si="16"/>
        <v>50790.698</v>
      </c>
      <c r="H179" s="32">
        <f t="shared" si="17"/>
        <v>-14645</v>
      </c>
      <c r="I179" s="82" t="s">
        <v>640</v>
      </c>
      <c r="J179" s="83" t="s">
        <v>641</v>
      </c>
      <c r="K179" s="82">
        <v>-14645</v>
      </c>
      <c r="L179" s="82" t="s">
        <v>345</v>
      </c>
      <c r="M179" s="83" t="s">
        <v>312</v>
      </c>
      <c r="N179" s="83"/>
      <c r="O179" s="84" t="s">
        <v>313</v>
      </c>
      <c r="P179" s="84" t="s">
        <v>642</v>
      </c>
    </row>
    <row r="180" spans="1:16" ht="12.75" customHeight="1">
      <c r="A180" s="32" t="str">
        <f t="shared" si="12"/>
        <v> BBS 116 </v>
      </c>
      <c r="B180" s="2" t="str">
        <f t="shared" si="13"/>
        <v>I</v>
      </c>
      <c r="C180" s="32">
        <f t="shared" si="14"/>
        <v>50792.682000000001</v>
      </c>
      <c r="D180" t="str">
        <f t="shared" si="15"/>
        <v>vis</v>
      </c>
      <c r="E180">
        <f>VLOOKUP(C180,'Active 1'!C$21:E$938,3,FALSE)</f>
        <v>43369.96166191619</v>
      </c>
      <c r="F180" s="2" t="s">
        <v>245</v>
      </c>
      <c r="G180" t="str">
        <f t="shared" si="16"/>
        <v>50792.682</v>
      </c>
      <c r="H180" s="32">
        <f t="shared" si="17"/>
        <v>-14628</v>
      </c>
      <c r="I180" s="82" t="s">
        <v>643</v>
      </c>
      <c r="J180" s="83" t="s">
        <v>644</v>
      </c>
      <c r="K180" s="82">
        <v>-14628</v>
      </c>
      <c r="L180" s="82" t="s">
        <v>345</v>
      </c>
      <c r="M180" s="83" t="s">
        <v>312</v>
      </c>
      <c r="N180" s="83"/>
      <c r="O180" s="84" t="s">
        <v>313</v>
      </c>
      <c r="P180" s="84" t="s">
        <v>642</v>
      </c>
    </row>
    <row r="181" spans="1:16" ht="12.75" customHeight="1">
      <c r="A181" s="32" t="str">
        <f t="shared" si="12"/>
        <v> BBS 116 </v>
      </c>
      <c r="B181" s="2" t="str">
        <f t="shared" si="13"/>
        <v>I</v>
      </c>
      <c r="C181" s="32">
        <f t="shared" si="14"/>
        <v>50796.652000000002</v>
      </c>
      <c r="D181" t="str">
        <f t="shared" si="15"/>
        <v>vis</v>
      </c>
      <c r="E181">
        <f>VLOOKUP(C181,'Active 1'!C$21:E$938,3,FALSE)</f>
        <v>43403.974792034809</v>
      </c>
      <c r="F181" s="2" t="s">
        <v>245</v>
      </c>
      <c r="G181" t="str">
        <f t="shared" si="16"/>
        <v>50796.652</v>
      </c>
      <c r="H181" s="32">
        <f t="shared" si="17"/>
        <v>-14594</v>
      </c>
      <c r="I181" s="82" t="s">
        <v>645</v>
      </c>
      <c r="J181" s="83" t="s">
        <v>646</v>
      </c>
      <c r="K181" s="82">
        <v>-14594</v>
      </c>
      <c r="L181" s="82" t="s">
        <v>311</v>
      </c>
      <c r="M181" s="83" t="s">
        <v>312</v>
      </c>
      <c r="N181" s="83"/>
      <c r="O181" s="84" t="s">
        <v>313</v>
      </c>
      <c r="P181" s="84" t="s">
        <v>642</v>
      </c>
    </row>
    <row r="182" spans="1:16" ht="12.75" customHeight="1">
      <c r="A182" s="32" t="str">
        <f t="shared" si="12"/>
        <v> BBS 117 </v>
      </c>
      <c r="B182" s="2" t="str">
        <f t="shared" si="13"/>
        <v>I</v>
      </c>
      <c r="C182" s="32">
        <f t="shared" si="14"/>
        <v>50818.71</v>
      </c>
      <c r="D182" t="str">
        <f t="shared" si="15"/>
        <v>vis</v>
      </c>
      <c r="E182">
        <f>VLOOKUP(C182,'Active 1'!C$21:E$938,3,FALSE)</f>
        <v>43592.957568900325</v>
      </c>
      <c r="F182" s="2" t="s">
        <v>245</v>
      </c>
      <c r="G182" t="str">
        <f t="shared" si="16"/>
        <v>50818.710</v>
      </c>
      <c r="H182" s="32">
        <f t="shared" si="17"/>
        <v>-14405</v>
      </c>
      <c r="I182" s="82" t="s">
        <v>647</v>
      </c>
      <c r="J182" s="83" t="s">
        <v>648</v>
      </c>
      <c r="K182" s="82">
        <v>-14405</v>
      </c>
      <c r="L182" s="82" t="s">
        <v>345</v>
      </c>
      <c r="M182" s="83" t="s">
        <v>312</v>
      </c>
      <c r="N182" s="83"/>
      <c r="O182" s="84" t="s">
        <v>313</v>
      </c>
      <c r="P182" s="84" t="s">
        <v>649</v>
      </c>
    </row>
    <row r="183" spans="1:16" ht="12.75" customHeight="1">
      <c r="A183" s="32" t="str">
        <f t="shared" si="12"/>
        <v> BBS 117 </v>
      </c>
      <c r="B183" s="2" t="str">
        <f t="shared" si="13"/>
        <v>I</v>
      </c>
      <c r="C183" s="32">
        <f t="shared" si="14"/>
        <v>50821.747000000003</v>
      </c>
      <c r="D183" t="str">
        <f t="shared" si="15"/>
        <v>vis</v>
      </c>
      <c r="E183">
        <f>VLOOKUP(C183,'Active 1'!C$21:E$938,3,FALSE)</f>
        <v>43618.977185064141</v>
      </c>
      <c r="F183" s="2" t="s">
        <v>245</v>
      </c>
      <c r="G183" t="str">
        <f t="shared" si="16"/>
        <v>50821.747</v>
      </c>
      <c r="H183" s="32">
        <f t="shared" si="17"/>
        <v>-14379</v>
      </c>
      <c r="I183" s="82" t="s">
        <v>650</v>
      </c>
      <c r="J183" s="83" t="s">
        <v>651</v>
      </c>
      <c r="K183" s="82">
        <v>-14379</v>
      </c>
      <c r="L183" s="82" t="s">
        <v>311</v>
      </c>
      <c r="M183" s="83" t="s">
        <v>312</v>
      </c>
      <c r="N183" s="83"/>
      <c r="O183" s="84" t="s">
        <v>313</v>
      </c>
      <c r="P183" s="84" t="s">
        <v>649</v>
      </c>
    </row>
    <row r="184" spans="1:16" ht="12.75" customHeight="1">
      <c r="A184" s="32" t="str">
        <f t="shared" si="12"/>
        <v> BBS 117 </v>
      </c>
      <c r="B184" s="2" t="str">
        <f t="shared" si="13"/>
        <v>I</v>
      </c>
      <c r="C184" s="32">
        <f t="shared" si="14"/>
        <v>50822.563000000002</v>
      </c>
      <c r="D184" t="str">
        <f t="shared" si="15"/>
        <v>vis</v>
      </c>
      <c r="E184">
        <f>VLOOKUP(C184,'Active 1'!C$21:E$938,3,FALSE)</f>
        <v>43625.968296947452</v>
      </c>
      <c r="F184" s="2" t="s">
        <v>245</v>
      </c>
      <c r="G184" t="str">
        <f t="shared" si="16"/>
        <v>50822.563</v>
      </c>
      <c r="H184" s="32">
        <f t="shared" si="17"/>
        <v>-14372</v>
      </c>
      <c r="I184" s="82" t="s">
        <v>652</v>
      </c>
      <c r="J184" s="83" t="s">
        <v>653</v>
      </c>
      <c r="K184" s="82">
        <v>-14372</v>
      </c>
      <c r="L184" s="82" t="s">
        <v>321</v>
      </c>
      <c r="M184" s="83" t="s">
        <v>312</v>
      </c>
      <c r="N184" s="83"/>
      <c r="O184" s="84" t="s">
        <v>313</v>
      </c>
      <c r="P184" s="84" t="s">
        <v>649</v>
      </c>
    </row>
    <row r="185" spans="1:16" ht="12.75" customHeight="1">
      <c r="A185" s="32" t="str">
        <f t="shared" si="12"/>
        <v> BBS 117 </v>
      </c>
      <c r="B185" s="2" t="str">
        <f t="shared" si="13"/>
        <v>I</v>
      </c>
      <c r="C185" s="32">
        <f t="shared" si="14"/>
        <v>50822.680999999997</v>
      </c>
      <c r="D185" t="str">
        <f t="shared" si="15"/>
        <v>vis</v>
      </c>
      <c r="E185">
        <f>VLOOKUP(C185,'Active 1'!C$21:E$938,3,FALSE)</f>
        <v>43626.979266557988</v>
      </c>
      <c r="F185" s="2" t="s">
        <v>245</v>
      </c>
      <c r="G185" t="str">
        <f t="shared" si="16"/>
        <v>50822.681</v>
      </c>
      <c r="H185" s="32">
        <f t="shared" si="17"/>
        <v>-14371</v>
      </c>
      <c r="I185" s="82" t="s">
        <v>654</v>
      </c>
      <c r="J185" s="83" t="s">
        <v>655</v>
      </c>
      <c r="K185" s="82">
        <v>-14371</v>
      </c>
      <c r="L185" s="82" t="s">
        <v>311</v>
      </c>
      <c r="M185" s="83" t="s">
        <v>312</v>
      </c>
      <c r="N185" s="83"/>
      <c r="O185" s="84" t="s">
        <v>313</v>
      </c>
      <c r="P185" s="84" t="s">
        <v>649</v>
      </c>
    </row>
    <row r="186" spans="1:16" ht="12.75" customHeight="1">
      <c r="A186" s="32" t="str">
        <f t="shared" si="12"/>
        <v> BBS 117 </v>
      </c>
      <c r="B186" s="2" t="str">
        <f t="shared" si="13"/>
        <v>I</v>
      </c>
      <c r="C186" s="32">
        <f t="shared" si="14"/>
        <v>50823.614999999998</v>
      </c>
      <c r="D186" t="str">
        <f t="shared" si="15"/>
        <v>vis</v>
      </c>
      <c r="E186">
        <f>VLOOKUP(C186,'Active 1'!C$21:E$938,3,FALSE)</f>
        <v>43634.981348051893</v>
      </c>
      <c r="F186" s="2" t="s">
        <v>245</v>
      </c>
      <c r="G186" t="str">
        <f t="shared" si="16"/>
        <v>50823.615</v>
      </c>
      <c r="H186" s="32">
        <f t="shared" si="17"/>
        <v>-14363</v>
      </c>
      <c r="I186" s="82" t="s">
        <v>656</v>
      </c>
      <c r="J186" s="83" t="s">
        <v>657</v>
      </c>
      <c r="K186" s="82">
        <v>-14363</v>
      </c>
      <c r="L186" s="82" t="s">
        <v>311</v>
      </c>
      <c r="M186" s="83" t="s">
        <v>312</v>
      </c>
      <c r="N186" s="83"/>
      <c r="O186" s="84" t="s">
        <v>313</v>
      </c>
      <c r="P186" s="84" t="s">
        <v>649</v>
      </c>
    </row>
    <row r="187" spans="1:16" ht="12.75" customHeight="1">
      <c r="A187" s="32" t="str">
        <f t="shared" si="12"/>
        <v> BBS 117 </v>
      </c>
      <c r="B187" s="2" t="str">
        <f t="shared" si="13"/>
        <v>I</v>
      </c>
      <c r="C187" s="32">
        <f t="shared" si="14"/>
        <v>50824.665999999997</v>
      </c>
      <c r="D187" t="str">
        <f t="shared" si="15"/>
        <v>vis</v>
      </c>
      <c r="E187">
        <f>VLOOKUP(C187,'Active 1'!C$21:E$938,3,FALSE)</f>
        <v>43643.985831617298</v>
      </c>
      <c r="F187" s="2" t="s">
        <v>245</v>
      </c>
      <c r="G187" t="str">
        <f t="shared" si="16"/>
        <v>50824.666</v>
      </c>
      <c r="H187" s="32">
        <f t="shared" si="17"/>
        <v>-14354</v>
      </c>
      <c r="I187" s="82" t="s">
        <v>658</v>
      </c>
      <c r="J187" s="83" t="s">
        <v>659</v>
      </c>
      <c r="K187" s="82">
        <v>-14354</v>
      </c>
      <c r="L187" s="82" t="s">
        <v>288</v>
      </c>
      <c r="M187" s="83" t="s">
        <v>312</v>
      </c>
      <c r="N187" s="83"/>
      <c r="O187" s="84" t="s">
        <v>313</v>
      </c>
      <c r="P187" s="84" t="s">
        <v>649</v>
      </c>
    </row>
    <row r="188" spans="1:16" ht="12.75" customHeight="1">
      <c r="A188" s="32" t="str">
        <f t="shared" si="12"/>
        <v> BBS 117 </v>
      </c>
      <c r="B188" s="2" t="str">
        <f t="shared" si="13"/>
        <v>I</v>
      </c>
      <c r="C188" s="32">
        <f t="shared" si="14"/>
        <v>50825.599000000002</v>
      </c>
      <c r="D188" t="str">
        <f t="shared" si="15"/>
        <v>vis</v>
      </c>
      <c r="E188">
        <f>VLOOKUP(C188,'Active 1'!C$21:E$938,3,FALSE)</f>
        <v>43651.979345572159</v>
      </c>
      <c r="F188" s="2" t="s">
        <v>245</v>
      </c>
      <c r="G188" t="str">
        <f t="shared" si="16"/>
        <v>50825.599</v>
      </c>
      <c r="H188" s="32">
        <f t="shared" si="17"/>
        <v>-14346</v>
      </c>
      <c r="I188" s="82" t="s">
        <v>660</v>
      </c>
      <c r="J188" s="83" t="s">
        <v>661</v>
      </c>
      <c r="K188" s="82">
        <v>-14346</v>
      </c>
      <c r="L188" s="82" t="s">
        <v>311</v>
      </c>
      <c r="M188" s="83" t="s">
        <v>312</v>
      </c>
      <c r="N188" s="83"/>
      <c r="O188" s="84" t="s">
        <v>313</v>
      </c>
      <c r="P188" s="84" t="s">
        <v>649</v>
      </c>
    </row>
    <row r="189" spans="1:16">
      <c r="A189" s="32" t="str">
        <f t="shared" si="12"/>
        <v> BBS 117 </v>
      </c>
      <c r="B189" s="2" t="str">
        <f t="shared" si="13"/>
        <v>I</v>
      </c>
      <c r="C189" s="32">
        <f t="shared" si="14"/>
        <v>50825.714999999997</v>
      </c>
      <c r="D189" t="str">
        <f t="shared" si="15"/>
        <v>vis</v>
      </c>
      <c r="E189">
        <f>VLOOKUP(C189,'Active 1'!C$21:E$938,3,FALSE)</f>
        <v>43652.973180104549</v>
      </c>
      <c r="F189" s="2" t="s">
        <v>245</v>
      </c>
      <c r="G189" t="str">
        <f t="shared" si="16"/>
        <v>50825.715</v>
      </c>
      <c r="H189" s="32">
        <f t="shared" si="17"/>
        <v>-14345</v>
      </c>
      <c r="I189" s="82" t="s">
        <v>662</v>
      </c>
      <c r="J189" s="83" t="s">
        <v>663</v>
      </c>
      <c r="K189" s="82">
        <v>-14345</v>
      </c>
      <c r="L189" s="82" t="s">
        <v>311</v>
      </c>
      <c r="M189" s="83" t="s">
        <v>312</v>
      </c>
      <c r="N189" s="83"/>
      <c r="O189" s="84" t="s">
        <v>313</v>
      </c>
      <c r="P189" s="84" t="s">
        <v>649</v>
      </c>
    </row>
    <row r="190" spans="1:16">
      <c r="A190" s="32" t="str">
        <f t="shared" si="12"/>
        <v> BBS 117 </v>
      </c>
      <c r="B190" s="2" t="str">
        <f t="shared" si="13"/>
        <v>I</v>
      </c>
      <c r="C190" s="32">
        <f t="shared" si="14"/>
        <v>50826.648999999998</v>
      </c>
      <c r="D190" t="str">
        <f t="shared" si="15"/>
        <v>vis</v>
      </c>
      <c r="E190">
        <f>VLOOKUP(C190,'Active 1'!C$21:E$938,3,FALSE)</f>
        <v>43660.975261598454</v>
      </c>
      <c r="F190" s="2" t="s">
        <v>245</v>
      </c>
      <c r="G190" t="str">
        <f t="shared" si="16"/>
        <v>50826.649</v>
      </c>
      <c r="H190" s="32">
        <f t="shared" si="17"/>
        <v>-14337</v>
      </c>
      <c r="I190" s="82" t="s">
        <v>664</v>
      </c>
      <c r="J190" s="83" t="s">
        <v>665</v>
      </c>
      <c r="K190" s="82">
        <v>-14337</v>
      </c>
      <c r="L190" s="82" t="s">
        <v>311</v>
      </c>
      <c r="M190" s="83" t="s">
        <v>312</v>
      </c>
      <c r="N190" s="83"/>
      <c r="O190" s="84" t="s">
        <v>313</v>
      </c>
      <c r="P190" s="84" t="s">
        <v>649</v>
      </c>
    </row>
    <row r="191" spans="1:16">
      <c r="A191" s="32" t="str">
        <f t="shared" si="12"/>
        <v> BBS 117 </v>
      </c>
      <c r="B191" s="2" t="str">
        <f t="shared" si="13"/>
        <v>I</v>
      </c>
      <c r="C191" s="32">
        <f t="shared" si="14"/>
        <v>50827.582000000002</v>
      </c>
      <c r="D191" t="str">
        <f t="shared" si="15"/>
        <v>vis</v>
      </c>
      <c r="E191">
        <f>VLOOKUP(C191,'Active 1'!C$21:E$938,3,FALSE)</f>
        <v>43668.968775553316</v>
      </c>
      <c r="F191" s="2" t="s">
        <v>245</v>
      </c>
      <c r="G191" t="str">
        <f t="shared" si="16"/>
        <v>50827.582</v>
      </c>
      <c r="H191" s="32">
        <f t="shared" si="17"/>
        <v>-14329</v>
      </c>
      <c r="I191" s="82" t="s">
        <v>666</v>
      </c>
      <c r="J191" s="83" t="s">
        <v>667</v>
      </c>
      <c r="K191" s="82">
        <v>-14329</v>
      </c>
      <c r="L191" s="82" t="s">
        <v>321</v>
      </c>
      <c r="M191" s="83" t="s">
        <v>312</v>
      </c>
      <c r="N191" s="83"/>
      <c r="O191" s="84" t="s">
        <v>313</v>
      </c>
      <c r="P191" s="84" t="s">
        <v>649</v>
      </c>
    </row>
    <row r="192" spans="1:16">
      <c r="A192" s="32" t="str">
        <f t="shared" si="12"/>
        <v> BBS 117 </v>
      </c>
      <c r="B192" s="2" t="str">
        <f t="shared" si="13"/>
        <v>I</v>
      </c>
      <c r="C192" s="32">
        <f t="shared" si="14"/>
        <v>50827.699000000001</v>
      </c>
      <c r="D192" t="str">
        <f t="shared" si="15"/>
        <v>vis</v>
      </c>
      <c r="E192">
        <f>VLOOKUP(C192,'Active 1'!C$21:E$938,3,FALSE)</f>
        <v>43669.971177624808</v>
      </c>
      <c r="F192" s="2" t="s">
        <v>245</v>
      </c>
      <c r="G192" t="str">
        <f t="shared" si="16"/>
        <v>50827.699</v>
      </c>
      <c r="H192" s="32">
        <f t="shared" si="17"/>
        <v>-14328</v>
      </c>
      <c r="I192" s="82" t="s">
        <v>668</v>
      </c>
      <c r="J192" s="83" t="s">
        <v>669</v>
      </c>
      <c r="K192" s="82">
        <v>-14328</v>
      </c>
      <c r="L192" s="82" t="s">
        <v>321</v>
      </c>
      <c r="M192" s="83" t="s">
        <v>312</v>
      </c>
      <c r="N192" s="83"/>
      <c r="O192" s="84" t="s">
        <v>313</v>
      </c>
      <c r="P192" s="84" t="s">
        <v>649</v>
      </c>
    </row>
    <row r="193" spans="1:16">
      <c r="A193" s="32" t="str">
        <f t="shared" si="12"/>
        <v> BBS 117 </v>
      </c>
      <c r="B193" s="2" t="str">
        <f t="shared" si="13"/>
        <v>I</v>
      </c>
      <c r="C193" s="32">
        <f t="shared" si="14"/>
        <v>50828.748</v>
      </c>
      <c r="D193" t="str">
        <f t="shared" si="15"/>
        <v>vis</v>
      </c>
      <c r="E193">
        <f>VLOOKUP(C193,'Active 1'!C$21:E$938,3,FALSE)</f>
        <v>43678.958526112059</v>
      </c>
      <c r="F193" s="2" t="s">
        <v>245</v>
      </c>
      <c r="G193" t="str">
        <f t="shared" si="16"/>
        <v>50828.748</v>
      </c>
      <c r="H193" s="32">
        <f t="shared" si="17"/>
        <v>-14319</v>
      </c>
      <c r="I193" s="82" t="s">
        <v>670</v>
      </c>
      <c r="J193" s="83" t="s">
        <v>671</v>
      </c>
      <c r="K193" s="82">
        <v>-14319</v>
      </c>
      <c r="L193" s="82" t="s">
        <v>345</v>
      </c>
      <c r="M193" s="83" t="s">
        <v>312</v>
      </c>
      <c r="N193" s="83"/>
      <c r="O193" s="84" t="s">
        <v>313</v>
      </c>
      <c r="P193" s="84" t="s">
        <v>649</v>
      </c>
    </row>
    <row r="194" spans="1:16">
      <c r="A194" s="32" t="str">
        <f t="shared" si="12"/>
        <v> BBS 117 </v>
      </c>
      <c r="B194" s="2" t="str">
        <f t="shared" si="13"/>
        <v>I</v>
      </c>
      <c r="C194" s="32">
        <f t="shared" si="14"/>
        <v>50831.55</v>
      </c>
      <c r="D194" t="str">
        <f t="shared" si="15"/>
        <v>vis</v>
      </c>
      <c r="E194">
        <f>VLOOKUP(C194,'Active 1'!C$21:E$938,3,FALSE)</f>
        <v>43702.96477059379</v>
      </c>
      <c r="F194" s="2" t="s">
        <v>245</v>
      </c>
      <c r="G194" t="str">
        <f t="shared" si="16"/>
        <v>50831.550</v>
      </c>
      <c r="H194" s="32">
        <f t="shared" si="17"/>
        <v>-14295</v>
      </c>
      <c r="I194" s="82" t="s">
        <v>672</v>
      </c>
      <c r="J194" s="83" t="s">
        <v>673</v>
      </c>
      <c r="K194" s="82">
        <v>-14295</v>
      </c>
      <c r="L194" s="82" t="s">
        <v>321</v>
      </c>
      <c r="M194" s="83" t="s">
        <v>312</v>
      </c>
      <c r="N194" s="83"/>
      <c r="O194" s="84" t="s">
        <v>313</v>
      </c>
      <c r="P194" s="84" t="s">
        <v>649</v>
      </c>
    </row>
    <row r="195" spans="1:16">
      <c r="A195" s="32" t="str">
        <f t="shared" si="12"/>
        <v> BBS 117 </v>
      </c>
      <c r="B195" s="2" t="str">
        <f t="shared" si="13"/>
        <v>I</v>
      </c>
      <c r="C195" s="32">
        <f t="shared" si="14"/>
        <v>50831.665999999997</v>
      </c>
      <c r="D195" t="str">
        <f t="shared" si="15"/>
        <v>vis</v>
      </c>
      <c r="E195">
        <f>VLOOKUP(C195,'Active 1'!C$21:E$938,3,FALSE)</f>
        <v>43703.958605126172</v>
      </c>
      <c r="F195" s="2" t="s">
        <v>245</v>
      </c>
      <c r="G195" t="str">
        <f t="shared" si="16"/>
        <v>50831.666</v>
      </c>
      <c r="H195" s="32">
        <f t="shared" si="17"/>
        <v>-14294</v>
      </c>
      <c r="I195" s="82" t="s">
        <v>674</v>
      </c>
      <c r="J195" s="83" t="s">
        <v>675</v>
      </c>
      <c r="K195" s="82">
        <v>-14294</v>
      </c>
      <c r="L195" s="82" t="s">
        <v>345</v>
      </c>
      <c r="M195" s="83" t="s">
        <v>312</v>
      </c>
      <c r="N195" s="83"/>
      <c r="O195" s="84" t="s">
        <v>313</v>
      </c>
      <c r="P195" s="84" t="s">
        <v>649</v>
      </c>
    </row>
    <row r="196" spans="1:16">
      <c r="A196" s="32" t="str">
        <f t="shared" si="12"/>
        <v> BBS 117 </v>
      </c>
      <c r="B196" s="2" t="str">
        <f t="shared" si="13"/>
        <v>I</v>
      </c>
      <c r="C196" s="32">
        <f t="shared" si="14"/>
        <v>50846.607000000004</v>
      </c>
      <c r="D196" t="str">
        <f t="shared" si="15"/>
        <v>vis</v>
      </c>
      <c r="E196">
        <f>VLOOKUP(C196,'Active 1'!C$21:E$938,3,FALSE)</f>
        <v>43831.966206411387</v>
      </c>
      <c r="F196" s="2" t="s">
        <v>245</v>
      </c>
      <c r="G196" t="str">
        <f t="shared" si="16"/>
        <v>50846.607</v>
      </c>
      <c r="H196" s="32">
        <f t="shared" si="17"/>
        <v>-14166</v>
      </c>
      <c r="I196" s="82" t="s">
        <v>676</v>
      </c>
      <c r="J196" s="83" t="s">
        <v>677</v>
      </c>
      <c r="K196" s="82">
        <v>-14166</v>
      </c>
      <c r="L196" s="82" t="s">
        <v>321</v>
      </c>
      <c r="M196" s="83" t="s">
        <v>312</v>
      </c>
      <c r="N196" s="83"/>
      <c r="O196" s="84" t="s">
        <v>313</v>
      </c>
      <c r="P196" s="84" t="s">
        <v>649</v>
      </c>
    </row>
    <row r="197" spans="1:16">
      <c r="A197" s="32" t="str">
        <f t="shared" si="12"/>
        <v> BBS 117 </v>
      </c>
      <c r="B197" s="2" t="str">
        <f t="shared" si="13"/>
        <v>I</v>
      </c>
      <c r="C197" s="32">
        <f t="shared" si="14"/>
        <v>50848.474999999999</v>
      </c>
      <c r="D197" t="str">
        <f t="shared" si="15"/>
        <v>vis</v>
      </c>
      <c r="E197">
        <f>VLOOKUP(C197,'Active 1'!C$21:E$938,3,FALSE)</f>
        <v>43847.97036939914</v>
      </c>
      <c r="F197" s="2" t="s">
        <v>245</v>
      </c>
      <c r="G197" t="str">
        <f t="shared" si="16"/>
        <v>50848.475</v>
      </c>
      <c r="H197" s="32">
        <f t="shared" si="17"/>
        <v>-14150</v>
      </c>
      <c r="I197" s="82" t="s">
        <v>678</v>
      </c>
      <c r="J197" s="83" t="s">
        <v>679</v>
      </c>
      <c r="K197" s="82">
        <v>-14150</v>
      </c>
      <c r="L197" s="82" t="s">
        <v>321</v>
      </c>
      <c r="M197" s="83" t="s">
        <v>312</v>
      </c>
      <c r="N197" s="83"/>
      <c r="O197" s="84" t="s">
        <v>313</v>
      </c>
      <c r="P197" s="84" t="s">
        <v>649</v>
      </c>
    </row>
    <row r="198" spans="1:16">
      <c r="A198" s="32" t="str">
        <f t="shared" si="12"/>
        <v> BBS 117 </v>
      </c>
      <c r="B198" s="2" t="str">
        <f t="shared" si="13"/>
        <v>I</v>
      </c>
      <c r="C198" s="32">
        <f t="shared" si="14"/>
        <v>50848.593000000001</v>
      </c>
      <c r="D198" t="str">
        <f t="shared" si="15"/>
        <v>vis</v>
      </c>
      <c r="E198">
        <f>VLOOKUP(C198,'Active 1'!C$21:E$938,3,FALSE)</f>
        <v>43848.981339009741</v>
      </c>
      <c r="F198" s="2" t="s">
        <v>245</v>
      </c>
      <c r="G198" t="str">
        <f t="shared" si="16"/>
        <v>50848.593</v>
      </c>
      <c r="H198" s="32">
        <f t="shared" si="17"/>
        <v>-14149</v>
      </c>
      <c r="I198" s="82" t="s">
        <v>680</v>
      </c>
      <c r="J198" s="83" t="s">
        <v>681</v>
      </c>
      <c r="K198" s="82">
        <v>-14149</v>
      </c>
      <c r="L198" s="82" t="s">
        <v>311</v>
      </c>
      <c r="M198" s="83" t="s">
        <v>312</v>
      </c>
      <c r="N198" s="83"/>
      <c r="O198" s="84" t="s">
        <v>313</v>
      </c>
      <c r="P198" s="84" t="s">
        <v>649</v>
      </c>
    </row>
    <row r="199" spans="1:16">
      <c r="A199" s="32" t="str">
        <f t="shared" si="12"/>
        <v> BBS 117 </v>
      </c>
      <c r="B199" s="2" t="str">
        <f t="shared" si="13"/>
        <v>I</v>
      </c>
      <c r="C199" s="32">
        <f t="shared" si="14"/>
        <v>50848.707999999999</v>
      </c>
      <c r="D199" t="str">
        <f t="shared" si="15"/>
        <v>vis</v>
      </c>
      <c r="E199">
        <f>VLOOKUP(C199,'Active 1'!C$21:E$938,3,FALSE)</f>
        <v>43849.96660600308</v>
      </c>
      <c r="F199" s="2" t="s">
        <v>245</v>
      </c>
      <c r="G199" t="str">
        <f t="shared" si="16"/>
        <v>50848.708</v>
      </c>
      <c r="H199" s="32">
        <f t="shared" si="17"/>
        <v>-14148</v>
      </c>
      <c r="I199" s="82" t="s">
        <v>682</v>
      </c>
      <c r="J199" s="83" t="s">
        <v>683</v>
      </c>
      <c r="K199" s="82">
        <v>-14148</v>
      </c>
      <c r="L199" s="82" t="s">
        <v>321</v>
      </c>
      <c r="M199" s="83" t="s">
        <v>312</v>
      </c>
      <c r="N199" s="83"/>
      <c r="O199" s="84" t="s">
        <v>313</v>
      </c>
      <c r="P199" s="84" t="s">
        <v>649</v>
      </c>
    </row>
    <row r="200" spans="1:16">
      <c r="A200" s="32" t="str">
        <f t="shared" si="12"/>
        <v> BBS 117 </v>
      </c>
      <c r="B200" s="2" t="str">
        <f t="shared" si="13"/>
        <v>I</v>
      </c>
      <c r="C200" s="32">
        <f t="shared" si="14"/>
        <v>50850.574999999997</v>
      </c>
      <c r="D200" t="str">
        <f t="shared" si="15"/>
        <v>vis</v>
      </c>
      <c r="E200">
        <f>VLOOKUP(C200,'Active 1'!C$21:E$938,3,FALSE)</f>
        <v>43865.962201451795</v>
      </c>
      <c r="F200" s="2" t="s">
        <v>245</v>
      </c>
      <c r="G200" t="str">
        <f t="shared" si="16"/>
        <v>50850.575</v>
      </c>
      <c r="H200" s="32">
        <f t="shared" si="17"/>
        <v>-14132</v>
      </c>
      <c r="I200" s="82" t="s">
        <v>684</v>
      </c>
      <c r="J200" s="83" t="s">
        <v>685</v>
      </c>
      <c r="K200" s="82">
        <v>-14132</v>
      </c>
      <c r="L200" s="82" t="s">
        <v>345</v>
      </c>
      <c r="M200" s="83" t="s">
        <v>312</v>
      </c>
      <c r="N200" s="83"/>
      <c r="O200" s="84" t="s">
        <v>313</v>
      </c>
      <c r="P200" s="84" t="s">
        <v>649</v>
      </c>
    </row>
    <row r="201" spans="1:16">
      <c r="A201" s="32" t="str">
        <f t="shared" si="12"/>
        <v> BBS 117 </v>
      </c>
      <c r="B201" s="2" t="str">
        <f t="shared" si="13"/>
        <v>I</v>
      </c>
      <c r="C201" s="32">
        <f t="shared" si="14"/>
        <v>50851.627</v>
      </c>
      <c r="D201" t="str">
        <f t="shared" si="15"/>
        <v>vis</v>
      </c>
      <c r="E201">
        <f>VLOOKUP(C201,'Active 1'!C$21:E$938,3,FALSE)</f>
        <v>43874.975252556294</v>
      </c>
      <c r="F201" s="2" t="s">
        <v>245</v>
      </c>
      <c r="G201" t="str">
        <f t="shared" si="16"/>
        <v>50851.627</v>
      </c>
      <c r="H201" s="32">
        <f t="shared" si="17"/>
        <v>-14123</v>
      </c>
      <c r="I201" s="82" t="s">
        <v>686</v>
      </c>
      <c r="J201" s="83" t="s">
        <v>687</v>
      </c>
      <c r="K201" s="82">
        <v>-14123</v>
      </c>
      <c r="L201" s="82" t="s">
        <v>311</v>
      </c>
      <c r="M201" s="83" t="s">
        <v>312</v>
      </c>
      <c r="N201" s="83"/>
      <c r="O201" s="84" t="s">
        <v>313</v>
      </c>
      <c r="P201" s="84" t="s">
        <v>649</v>
      </c>
    </row>
    <row r="202" spans="1:16">
      <c r="A202" s="32" t="str">
        <f t="shared" si="12"/>
        <v> BBS 117 </v>
      </c>
      <c r="B202" s="2" t="str">
        <f t="shared" si="13"/>
        <v>I</v>
      </c>
      <c r="C202" s="32">
        <f t="shared" si="14"/>
        <v>50851.743000000002</v>
      </c>
      <c r="D202" t="str">
        <f t="shared" si="15"/>
        <v>vis</v>
      </c>
      <c r="E202">
        <f>VLOOKUP(C202,'Active 1'!C$21:E$938,3,FALSE)</f>
        <v>43875.969087088743</v>
      </c>
      <c r="F202" s="2" t="s">
        <v>245</v>
      </c>
      <c r="G202" t="str">
        <f t="shared" si="16"/>
        <v>50851.743</v>
      </c>
      <c r="H202" s="32">
        <f t="shared" si="17"/>
        <v>-14122</v>
      </c>
      <c r="I202" s="82" t="s">
        <v>688</v>
      </c>
      <c r="J202" s="83" t="s">
        <v>689</v>
      </c>
      <c r="K202" s="82">
        <v>-14122</v>
      </c>
      <c r="L202" s="82" t="s">
        <v>321</v>
      </c>
      <c r="M202" s="83" t="s">
        <v>312</v>
      </c>
      <c r="N202" s="83"/>
      <c r="O202" s="84" t="s">
        <v>313</v>
      </c>
      <c r="P202" s="84" t="s">
        <v>649</v>
      </c>
    </row>
    <row r="203" spans="1:16">
      <c r="A203" s="32" t="str">
        <f t="shared" ref="A203:A266" si="18">P203</f>
        <v> BBS 117 </v>
      </c>
      <c r="B203" s="2" t="str">
        <f t="shared" ref="B203:B266" si="19">IF(H203=INT(H203),"I","II")</f>
        <v>I</v>
      </c>
      <c r="C203" s="32">
        <f t="shared" ref="C203:C266" si="20">1*G203</f>
        <v>50853.61</v>
      </c>
      <c r="D203" t="str">
        <f t="shared" ref="D203:D266" si="21">VLOOKUP(F203,I$1:J$5,2,FALSE)</f>
        <v>vis</v>
      </c>
      <c r="E203">
        <f>VLOOKUP(C203,'Active 1'!C$21:E$938,3,FALSE)</f>
        <v>43891.964682537458</v>
      </c>
      <c r="F203" s="2" t="s">
        <v>245</v>
      </c>
      <c r="G203" t="str">
        <f t="shared" ref="G203:G266" si="22">MID(I203,3,LEN(I203)-3)</f>
        <v>50853.610</v>
      </c>
      <c r="H203" s="32">
        <f t="shared" ref="H203:H266" si="23">1*K203</f>
        <v>-14106</v>
      </c>
      <c r="I203" s="82" t="s">
        <v>690</v>
      </c>
      <c r="J203" s="83" t="s">
        <v>691</v>
      </c>
      <c r="K203" s="82">
        <v>-14106</v>
      </c>
      <c r="L203" s="82" t="s">
        <v>321</v>
      </c>
      <c r="M203" s="83" t="s">
        <v>312</v>
      </c>
      <c r="N203" s="83"/>
      <c r="O203" s="84" t="s">
        <v>313</v>
      </c>
      <c r="P203" s="84" t="s">
        <v>649</v>
      </c>
    </row>
    <row r="204" spans="1:16">
      <c r="A204" s="32" t="str">
        <f t="shared" si="18"/>
        <v> BBS 117 </v>
      </c>
      <c r="B204" s="2" t="str">
        <f t="shared" si="19"/>
        <v>I</v>
      </c>
      <c r="C204" s="32">
        <f t="shared" si="20"/>
        <v>50854.542999999998</v>
      </c>
      <c r="D204" t="str">
        <f t="shared" si="21"/>
        <v>vis</v>
      </c>
      <c r="E204">
        <f>VLOOKUP(C204,'Active 1'!C$21:E$938,3,FALSE)</f>
        <v>43899.958196492262</v>
      </c>
      <c r="F204" s="2" t="s">
        <v>245</v>
      </c>
      <c r="G204" t="str">
        <f t="shared" si="22"/>
        <v>50854.543</v>
      </c>
      <c r="H204" s="32">
        <f t="shared" si="23"/>
        <v>-14098</v>
      </c>
      <c r="I204" s="82" t="s">
        <v>692</v>
      </c>
      <c r="J204" s="83" t="s">
        <v>693</v>
      </c>
      <c r="K204" s="82">
        <v>-14098</v>
      </c>
      <c r="L204" s="82" t="s">
        <v>345</v>
      </c>
      <c r="M204" s="83" t="s">
        <v>312</v>
      </c>
      <c r="N204" s="83"/>
      <c r="O204" s="84" t="s">
        <v>313</v>
      </c>
      <c r="P204" s="84" t="s">
        <v>649</v>
      </c>
    </row>
    <row r="205" spans="1:16">
      <c r="A205" s="32" t="str">
        <f t="shared" si="18"/>
        <v> BBS 117 </v>
      </c>
      <c r="B205" s="2" t="str">
        <f t="shared" si="19"/>
        <v>I</v>
      </c>
      <c r="C205" s="32">
        <f t="shared" si="20"/>
        <v>50855.595999999998</v>
      </c>
      <c r="D205" t="str">
        <f t="shared" si="21"/>
        <v>vis</v>
      </c>
      <c r="E205">
        <f>VLOOKUP(C205,'Active 1'!C$21:E$938,3,FALSE)</f>
        <v>43908.979815135805</v>
      </c>
      <c r="F205" s="2" t="s">
        <v>245</v>
      </c>
      <c r="G205" t="str">
        <f t="shared" si="22"/>
        <v>50855.596</v>
      </c>
      <c r="H205" s="32">
        <f t="shared" si="23"/>
        <v>-14089</v>
      </c>
      <c r="I205" s="82" t="s">
        <v>694</v>
      </c>
      <c r="J205" s="83" t="s">
        <v>695</v>
      </c>
      <c r="K205" s="82">
        <v>-14089</v>
      </c>
      <c r="L205" s="82" t="s">
        <v>311</v>
      </c>
      <c r="M205" s="83" t="s">
        <v>312</v>
      </c>
      <c r="N205" s="83"/>
      <c r="O205" s="84" t="s">
        <v>313</v>
      </c>
      <c r="P205" s="84" t="s">
        <v>649</v>
      </c>
    </row>
    <row r="206" spans="1:16">
      <c r="A206" s="32" t="str">
        <f t="shared" si="18"/>
        <v> BBS 117 </v>
      </c>
      <c r="B206" s="2" t="str">
        <f t="shared" si="19"/>
        <v>I</v>
      </c>
      <c r="C206" s="32">
        <f t="shared" si="20"/>
        <v>50855.712</v>
      </c>
      <c r="D206" t="str">
        <f t="shared" si="21"/>
        <v>vis</v>
      </c>
      <c r="E206">
        <f>VLOOKUP(C206,'Active 1'!C$21:E$938,3,FALSE)</f>
        <v>43909.97364966826</v>
      </c>
      <c r="F206" s="2" t="s">
        <v>245</v>
      </c>
      <c r="G206" t="str">
        <f t="shared" si="22"/>
        <v>50855.712</v>
      </c>
      <c r="H206" s="32">
        <f t="shared" si="23"/>
        <v>-14088</v>
      </c>
      <c r="I206" s="82" t="s">
        <v>696</v>
      </c>
      <c r="J206" s="83" t="s">
        <v>697</v>
      </c>
      <c r="K206" s="82">
        <v>-14088</v>
      </c>
      <c r="L206" s="82" t="s">
        <v>311</v>
      </c>
      <c r="M206" s="83" t="s">
        <v>312</v>
      </c>
      <c r="N206" s="83"/>
      <c r="O206" s="84" t="s">
        <v>313</v>
      </c>
      <c r="P206" s="84" t="s">
        <v>649</v>
      </c>
    </row>
    <row r="207" spans="1:16">
      <c r="A207" s="32" t="str">
        <f t="shared" si="18"/>
        <v> BBS 117 </v>
      </c>
      <c r="B207" s="2" t="str">
        <f t="shared" si="19"/>
        <v>I</v>
      </c>
      <c r="C207" s="32">
        <f t="shared" si="20"/>
        <v>50856.527000000002</v>
      </c>
      <c r="D207" t="str">
        <f t="shared" si="21"/>
        <v>vis</v>
      </c>
      <c r="E207">
        <f>VLOOKUP(C207,'Active 1'!C$21:E$938,3,FALSE)</f>
        <v>43916.956194012528</v>
      </c>
      <c r="F207" s="2" t="s">
        <v>245</v>
      </c>
      <c r="G207" t="str">
        <f t="shared" si="22"/>
        <v>50856.527</v>
      </c>
      <c r="H207" s="32">
        <f t="shared" si="23"/>
        <v>-14081</v>
      </c>
      <c r="I207" s="82" t="s">
        <v>698</v>
      </c>
      <c r="J207" s="83" t="s">
        <v>699</v>
      </c>
      <c r="K207" s="82">
        <v>-14081</v>
      </c>
      <c r="L207" s="82" t="s">
        <v>345</v>
      </c>
      <c r="M207" s="83" t="s">
        <v>312</v>
      </c>
      <c r="N207" s="83"/>
      <c r="O207" s="84" t="s">
        <v>313</v>
      </c>
      <c r="P207" s="84" t="s">
        <v>649</v>
      </c>
    </row>
    <row r="208" spans="1:16">
      <c r="A208" s="32" t="str">
        <f t="shared" si="18"/>
        <v> BBS 117 </v>
      </c>
      <c r="B208" s="2" t="str">
        <f t="shared" si="19"/>
        <v>I</v>
      </c>
      <c r="C208" s="32">
        <f t="shared" si="20"/>
        <v>50857.578000000001</v>
      </c>
      <c r="D208" t="str">
        <f t="shared" si="21"/>
        <v>vis</v>
      </c>
      <c r="E208">
        <f>VLOOKUP(C208,'Active 1'!C$21:E$938,3,FALSE)</f>
        <v>43925.960677577925</v>
      </c>
      <c r="F208" s="2" t="s">
        <v>245</v>
      </c>
      <c r="G208" t="str">
        <f t="shared" si="22"/>
        <v>50857.578</v>
      </c>
      <c r="H208" s="32">
        <f t="shared" si="23"/>
        <v>-14072</v>
      </c>
      <c r="I208" s="82" t="s">
        <v>700</v>
      </c>
      <c r="J208" s="83" t="s">
        <v>701</v>
      </c>
      <c r="K208" s="82">
        <v>-14072</v>
      </c>
      <c r="L208" s="82" t="s">
        <v>345</v>
      </c>
      <c r="M208" s="83" t="s">
        <v>312</v>
      </c>
      <c r="N208" s="83"/>
      <c r="O208" s="84" t="s">
        <v>313</v>
      </c>
      <c r="P208" s="84" t="s">
        <v>649</v>
      </c>
    </row>
    <row r="209" spans="1:16">
      <c r="A209" s="32" t="str">
        <f t="shared" si="18"/>
        <v> BBS 117 </v>
      </c>
      <c r="B209" s="2" t="str">
        <f t="shared" si="19"/>
        <v>I</v>
      </c>
      <c r="C209" s="32">
        <f t="shared" si="20"/>
        <v>50857.696000000004</v>
      </c>
      <c r="D209" t="str">
        <f t="shared" si="21"/>
        <v>vis</v>
      </c>
      <c r="E209">
        <f>VLOOKUP(C209,'Active 1'!C$21:E$938,3,FALSE)</f>
        <v>43926.971647188519</v>
      </c>
      <c r="F209" s="2" t="s">
        <v>245</v>
      </c>
      <c r="G209" t="str">
        <f t="shared" si="22"/>
        <v>50857.696</v>
      </c>
      <c r="H209" s="32">
        <f t="shared" si="23"/>
        <v>-14071</v>
      </c>
      <c r="I209" s="82" t="s">
        <v>702</v>
      </c>
      <c r="J209" s="83" t="s">
        <v>703</v>
      </c>
      <c r="K209" s="82">
        <v>-14071</v>
      </c>
      <c r="L209" s="82" t="s">
        <v>321</v>
      </c>
      <c r="M209" s="83" t="s">
        <v>312</v>
      </c>
      <c r="N209" s="83"/>
      <c r="O209" s="84" t="s">
        <v>313</v>
      </c>
      <c r="P209" s="84" t="s">
        <v>649</v>
      </c>
    </row>
    <row r="210" spans="1:16">
      <c r="A210" s="32" t="str">
        <f t="shared" si="18"/>
        <v> BBS 117 </v>
      </c>
      <c r="B210" s="2" t="str">
        <f t="shared" si="19"/>
        <v>I</v>
      </c>
      <c r="C210" s="32">
        <f t="shared" si="20"/>
        <v>50860.497000000003</v>
      </c>
      <c r="D210" t="str">
        <f t="shared" si="21"/>
        <v>vis</v>
      </c>
      <c r="E210">
        <f>VLOOKUP(C210,'Active 1'!C$21:E$938,3,FALSE)</f>
        <v>43950.96932413114</v>
      </c>
      <c r="F210" s="2" t="s">
        <v>245</v>
      </c>
      <c r="G210" t="str">
        <f t="shared" si="22"/>
        <v>50860.497</v>
      </c>
      <c r="H210" s="32">
        <f t="shared" si="23"/>
        <v>-14047</v>
      </c>
      <c r="I210" s="82" t="s">
        <v>704</v>
      </c>
      <c r="J210" s="83" t="s">
        <v>705</v>
      </c>
      <c r="K210" s="82">
        <v>-14047</v>
      </c>
      <c r="L210" s="82" t="s">
        <v>321</v>
      </c>
      <c r="M210" s="83" t="s">
        <v>312</v>
      </c>
      <c r="N210" s="83"/>
      <c r="O210" s="84" t="s">
        <v>313</v>
      </c>
      <c r="P210" s="84" t="s">
        <v>649</v>
      </c>
    </row>
    <row r="211" spans="1:16">
      <c r="A211" s="32" t="str">
        <f t="shared" si="18"/>
        <v> BBS 117 </v>
      </c>
      <c r="B211" s="2" t="str">
        <f t="shared" si="19"/>
        <v>I</v>
      </c>
      <c r="C211" s="32">
        <f t="shared" si="20"/>
        <v>50862.481</v>
      </c>
      <c r="D211" t="str">
        <f t="shared" si="21"/>
        <v>vis</v>
      </c>
      <c r="E211">
        <f>VLOOKUP(C211,'Active 1'!C$21:E$938,3,FALSE)</f>
        <v>43967.96732165134</v>
      </c>
      <c r="F211" s="2" t="s">
        <v>245</v>
      </c>
      <c r="G211" t="str">
        <f t="shared" si="22"/>
        <v>50862.481</v>
      </c>
      <c r="H211" s="32">
        <f t="shared" si="23"/>
        <v>-14030</v>
      </c>
      <c r="I211" s="82" t="s">
        <v>706</v>
      </c>
      <c r="J211" s="83" t="s">
        <v>707</v>
      </c>
      <c r="K211" s="82">
        <v>-14030</v>
      </c>
      <c r="L211" s="82" t="s">
        <v>321</v>
      </c>
      <c r="M211" s="83" t="s">
        <v>312</v>
      </c>
      <c r="N211" s="83"/>
      <c r="O211" s="84" t="s">
        <v>313</v>
      </c>
      <c r="P211" s="84" t="s">
        <v>649</v>
      </c>
    </row>
    <row r="212" spans="1:16">
      <c r="A212" s="32" t="str">
        <f t="shared" si="18"/>
        <v> BBS 117 </v>
      </c>
      <c r="B212" s="2" t="str">
        <f t="shared" si="19"/>
        <v>I</v>
      </c>
      <c r="C212" s="32">
        <f t="shared" si="20"/>
        <v>50863.531999999999</v>
      </c>
      <c r="D212" t="str">
        <f t="shared" si="21"/>
        <v>vis</v>
      </c>
      <c r="E212">
        <f>VLOOKUP(C212,'Active 1'!C$21:E$938,3,FALSE)</f>
        <v>43976.971805216745</v>
      </c>
      <c r="F212" s="2" t="s">
        <v>245</v>
      </c>
      <c r="G212" t="str">
        <f t="shared" si="22"/>
        <v>50863.532</v>
      </c>
      <c r="H212" s="32">
        <f t="shared" si="23"/>
        <v>-14021</v>
      </c>
      <c r="I212" s="82" t="s">
        <v>708</v>
      </c>
      <c r="J212" s="83" t="s">
        <v>709</v>
      </c>
      <c r="K212" s="82">
        <v>-14021</v>
      </c>
      <c r="L212" s="82" t="s">
        <v>321</v>
      </c>
      <c r="M212" s="83" t="s">
        <v>312</v>
      </c>
      <c r="N212" s="83"/>
      <c r="O212" s="84" t="s">
        <v>313</v>
      </c>
      <c r="P212" s="84" t="s">
        <v>649</v>
      </c>
    </row>
    <row r="213" spans="1:16">
      <c r="A213" s="32" t="str">
        <f t="shared" si="18"/>
        <v> BBS 117 </v>
      </c>
      <c r="B213" s="2" t="str">
        <f t="shared" si="19"/>
        <v>I</v>
      </c>
      <c r="C213" s="32">
        <f t="shared" si="20"/>
        <v>50870.417999999998</v>
      </c>
      <c r="D213" t="str">
        <f t="shared" si="21"/>
        <v>vis</v>
      </c>
      <c r="E213">
        <f>VLOOKUP(C213,'Active 1'!C$21:E$938,3,FALSE)</f>
        <v>44035.967879271317</v>
      </c>
      <c r="F213" s="2" t="s">
        <v>245</v>
      </c>
      <c r="G213" t="str">
        <f t="shared" si="22"/>
        <v>50870.418</v>
      </c>
      <c r="H213" s="32">
        <f t="shared" si="23"/>
        <v>-13962</v>
      </c>
      <c r="I213" s="82" t="s">
        <v>710</v>
      </c>
      <c r="J213" s="83" t="s">
        <v>711</v>
      </c>
      <c r="K213" s="82">
        <v>-13962</v>
      </c>
      <c r="L213" s="82" t="s">
        <v>321</v>
      </c>
      <c r="M213" s="83" t="s">
        <v>312</v>
      </c>
      <c r="N213" s="83"/>
      <c r="O213" s="84" t="s">
        <v>313</v>
      </c>
      <c r="P213" s="84" t="s">
        <v>649</v>
      </c>
    </row>
    <row r="214" spans="1:16">
      <c r="A214" s="32" t="str">
        <f t="shared" si="18"/>
        <v> BBS 117 </v>
      </c>
      <c r="B214" s="2" t="str">
        <f t="shared" si="19"/>
        <v>I</v>
      </c>
      <c r="C214" s="32">
        <f t="shared" si="20"/>
        <v>50870.534</v>
      </c>
      <c r="D214" t="str">
        <f t="shared" si="21"/>
        <v>vis</v>
      </c>
      <c r="E214">
        <f>VLOOKUP(C214,'Active 1'!C$21:E$938,3,FALSE)</f>
        <v>44036.961713803772</v>
      </c>
      <c r="F214" s="2" t="s">
        <v>245</v>
      </c>
      <c r="G214" t="str">
        <f t="shared" si="22"/>
        <v>50870.534</v>
      </c>
      <c r="H214" s="32">
        <f t="shared" si="23"/>
        <v>-13961</v>
      </c>
      <c r="I214" s="82" t="s">
        <v>712</v>
      </c>
      <c r="J214" s="83" t="s">
        <v>713</v>
      </c>
      <c r="K214" s="82">
        <v>-13961</v>
      </c>
      <c r="L214" s="82" t="s">
        <v>345</v>
      </c>
      <c r="M214" s="83" t="s">
        <v>312</v>
      </c>
      <c r="N214" s="83"/>
      <c r="O214" s="84" t="s">
        <v>313</v>
      </c>
      <c r="P214" s="84" t="s">
        <v>649</v>
      </c>
    </row>
    <row r="215" spans="1:16">
      <c r="A215" s="32" t="str">
        <f t="shared" si="18"/>
        <v> BBS 117 </v>
      </c>
      <c r="B215" s="2" t="str">
        <f t="shared" si="19"/>
        <v>I</v>
      </c>
      <c r="C215" s="32">
        <f t="shared" si="20"/>
        <v>50871.468999999997</v>
      </c>
      <c r="D215" t="str">
        <f t="shared" si="21"/>
        <v>vis</v>
      </c>
      <c r="E215">
        <f>VLOOKUP(C215,'Active 1'!C$21:E$938,3,FALSE)</f>
        <v>44044.972362836721</v>
      </c>
      <c r="F215" s="2" t="s">
        <v>245</v>
      </c>
      <c r="G215" t="str">
        <f t="shared" si="22"/>
        <v>50871.469</v>
      </c>
      <c r="H215" s="32">
        <f t="shared" si="23"/>
        <v>-13953</v>
      </c>
      <c r="I215" s="82" t="s">
        <v>714</v>
      </c>
      <c r="J215" s="83" t="s">
        <v>715</v>
      </c>
      <c r="K215" s="82">
        <v>-13953</v>
      </c>
      <c r="L215" s="82" t="s">
        <v>321</v>
      </c>
      <c r="M215" s="83" t="s">
        <v>312</v>
      </c>
      <c r="N215" s="83"/>
      <c r="O215" s="84" t="s">
        <v>313</v>
      </c>
      <c r="P215" s="84" t="s">
        <v>649</v>
      </c>
    </row>
    <row r="216" spans="1:16">
      <c r="A216" s="32" t="str">
        <f t="shared" si="18"/>
        <v> BBS 117 </v>
      </c>
      <c r="B216" s="2" t="str">
        <f t="shared" si="19"/>
        <v>I</v>
      </c>
      <c r="C216" s="32">
        <f t="shared" si="20"/>
        <v>50871.584999999999</v>
      </c>
      <c r="D216" t="str">
        <f t="shared" si="21"/>
        <v>vis</v>
      </c>
      <c r="E216">
        <f>VLOOKUP(C216,'Active 1'!C$21:E$938,3,FALSE)</f>
        <v>44045.966197369169</v>
      </c>
      <c r="F216" s="2" t="s">
        <v>245</v>
      </c>
      <c r="G216" t="str">
        <f t="shared" si="22"/>
        <v>50871.585</v>
      </c>
      <c r="H216" s="32">
        <f t="shared" si="23"/>
        <v>-13952</v>
      </c>
      <c r="I216" s="82" t="s">
        <v>716</v>
      </c>
      <c r="J216" s="83" t="s">
        <v>717</v>
      </c>
      <c r="K216" s="82">
        <v>-13952</v>
      </c>
      <c r="L216" s="82" t="s">
        <v>321</v>
      </c>
      <c r="M216" s="83" t="s">
        <v>312</v>
      </c>
      <c r="N216" s="83"/>
      <c r="O216" s="84" t="s">
        <v>313</v>
      </c>
      <c r="P216" s="84" t="s">
        <v>649</v>
      </c>
    </row>
    <row r="217" spans="1:16">
      <c r="A217" s="32" t="str">
        <f t="shared" si="18"/>
        <v> BBS 117 </v>
      </c>
      <c r="B217" s="2" t="str">
        <f t="shared" si="19"/>
        <v>I</v>
      </c>
      <c r="C217" s="32">
        <f t="shared" si="20"/>
        <v>50871.701999999997</v>
      </c>
      <c r="D217" t="str">
        <f t="shared" si="21"/>
        <v>vis</v>
      </c>
      <c r="E217">
        <f>VLOOKUP(C217,'Active 1'!C$21:E$938,3,FALSE)</f>
        <v>44046.968599440661</v>
      </c>
      <c r="F217" s="2" t="s">
        <v>245</v>
      </c>
      <c r="G217" t="str">
        <f t="shared" si="22"/>
        <v>50871.702</v>
      </c>
      <c r="H217" s="32">
        <f t="shared" si="23"/>
        <v>-13951</v>
      </c>
      <c r="I217" s="82" t="s">
        <v>718</v>
      </c>
      <c r="J217" s="83" t="s">
        <v>719</v>
      </c>
      <c r="K217" s="82">
        <v>-13951</v>
      </c>
      <c r="L217" s="82" t="s">
        <v>321</v>
      </c>
      <c r="M217" s="83" t="s">
        <v>312</v>
      </c>
      <c r="N217" s="83"/>
      <c r="O217" s="84" t="s">
        <v>313</v>
      </c>
      <c r="P217" s="84" t="s">
        <v>649</v>
      </c>
    </row>
    <row r="218" spans="1:16">
      <c r="A218" s="32" t="str">
        <f t="shared" si="18"/>
        <v> BBS 117 </v>
      </c>
      <c r="B218" s="2" t="str">
        <f t="shared" si="19"/>
        <v>I</v>
      </c>
      <c r="C218" s="32">
        <f t="shared" si="20"/>
        <v>50872.633999999998</v>
      </c>
      <c r="D218" t="str">
        <f t="shared" si="21"/>
        <v>vis</v>
      </c>
      <c r="E218">
        <f>VLOOKUP(C218,'Active 1'!C$21:E$938,3,FALSE)</f>
        <v>44054.953545856421</v>
      </c>
      <c r="F218" s="2" t="s">
        <v>245</v>
      </c>
      <c r="G218" t="str">
        <f t="shared" si="22"/>
        <v>50872.634</v>
      </c>
      <c r="H218" s="32">
        <f t="shared" si="23"/>
        <v>-13943</v>
      </c>
      <c r="I218" s="82" t="s">
        <v>720</v>
      </c>
      <c r="J218" s="83" t="s">
        <v>721</v>
      </c>
      <c r="K218" s="82">
        <v>-13943</v>
      </c>
      <c r="L218" s="82" t="s">
        <v>428</v>
      </c>
      <c r="M218" s="83" t="s">
        <v>312</v>
      </c>
      <c r="N218" s="83"/>
      <c r="O218" s="84" t="s">
        <v>313</v>
      </c>
      <c r="P218" s="84" t="s">
        <v>649</v>
      </c>
    </row>
    <row r="219" spans="1:16">
      <c r="A219" s="32" t="str">
        <f t="shared" si="18"/>
        <v> BBS 117 </v>
      </c>
      <c r="B219" s="2" t="str">
        <f t="shared" si="19"/>
        <v>I</v>
      </c>
      <c r="C219" s="32">
        <f t="shared" si="20"/>
        <v>50876.605000000003</v>
      </c>
      <c r="D219" t="str">
        <f t="shared" si="21"/>
        <v>vis</v>
      </c>
      <c r="E219">
        <f>VLOOKUP(C219,'Active 1'!C$21:E$938,3,FALSE)</f>
        <v>44088.975243514142</v>
      </c>
      <c r="F219" s="2" t="s">
        <v>245</v>
      </c>
      <c r="G219" t="str">
        <f t="shared" si="22"/>
        <v>50876.605</v>
      </c>
      <c r="H219" s="32">
        <f t="shared" si="23"/>
        <v>-13909</v>
      </c>
      <c r="I219" s="82" t="s">
        <v>722</v>
      </c>
      <c r="J219" s="83" t="s">
        <v>723</v>
      </c>
      <c r="K219" s="82">
        <v>-13909</v>
      </c>
      <c r="L219" s="82" t="s">
        <v>311</v>
      </c>
      <c r="M219" s="83" t="s">
        <v>312</v>
      </c>
      <c r="N219" s="83"/>
      <c r="O219" s="84" t="s">
        <v>313</v>
      </c>
      <c r="P219" s="84" t="s">
        <v>649</v>
      </c>
    </row>
    <row r="220" spans="1:16">
      <c r="A220" s="32" t="str">
        <f t="shared" si="18"/>
        <v> BBS 117 </v>
      </c>
      <c r="B220" s="2" t="str">
        <f t="shared" si="19"/>
        <v>I</v>
      </c>
      <c r="C220" s="32">
        <f t="shared" si="20"/>
        <v>50882.44</v>
      </c>
      <c r="D220" t="str">
        <f t="shared" si="21"/>
        <v>vis</v>
      </c>
      <c r="E220">
        <f>VLOOKUP(C220,'Active 1'!C$21:E$938,3,FALSE)</f>
        <v>44138.966834003317</v>
      </c>
      <c r="F220" s="2" t="s">
        <v>245</v>
      </c>
      <c r="G220" t="str">
        <f t="shared" si="22"/>
        <v>50882.440</v>
      </c>
      <c r="H220" s="32">
        <f t="shared" si="23"/>
        <v>-13859</v>
      </c>
      <c r="I220" s="82" t="s">
        <v>724</v>
      </c>
      <c r="J220" s="83" t="s">
        <v>725</v>
      </c>
      <c r="K220" s="82">
        <v>-13859</v>
      </c>
      <c r="L220" s="82" t="s">
        <v>321</v>
      </c>
      <c r="M220" s="83" t="s">
        <v>312</v>
      </c>
      <c r="N220" s="83"/>
      <c r="O220" s="84" t="s">
        <v>313</v>
      </c>
      <c r="P220" s="84" t="s">
        <v>649</v>
      </c>
    </row>
    <row r="221" spans="1:16">
      <c r="A221" s="32" t="str">
        <f t="shared" si="18"/>
        <v> BBS 117 </v>
      </c>
      <c r="B221" s="2" t="str">
        <f t="shared" si="19"/>
        <v>I</v>
      </c>
      <c r="C221" s="32">
        <f t="shared" si="20"/>
        <v>50882.557999999997</v>
      </c>
      <c r="D221" t="str">
        <f t="shared" si="21"/>
        <v>vis</v>
      </c>
      <c r="E221">
        <f>VLOOKUP(C221,'Active 1'!C$21:E$938,3,FALSE)</f>
        <v>44139.977803613852</v>
      </c>
      <c r="F221" s="2" t="s">
        <v>245</v>
      </c>
      <c r="G221" t="str">
        <f t="shared" si="22"/>
        <v>50882.558</v>
      </c>
      <c r="H221" s="32">
        <f t="shared" si="23"/>
        <v>-13858</v>
      </c>
      <c r="I221" s="82" t="s">
        <v>726</v>
      </c>
      <c r="J221" s="83" t="s">
        <v>727</v>
      </c>
      <c r="K221" s="82">
        <v>-13858</v>
      </c>
      <c r="L221" s="82" t="s">
        <v>311</v>
      </c>
      <c r="M221" s="83" t="s">
        <v>312</v>
      </c>
      <c r="N221" s="83"/>
      <c r="O221" s="84" t="s">
        <v>313</v>
      </c>
      <c r="P221" s="84" t="s">
        <v>649</v>
      </c>
    </row>
    <row r="222" spans="1:16">
      <c r="A222" s="32" t="str">
        <f t="shared" si="18"/>
        <v> BBS 117 </v>
      </c>
      <c r="B222" s="2" t="str">
        <f t="shared" si="19"/>
        <v>I</v>
      </c>
      <c r="C222" s="32">
        <f t="shared" si="20"/>
        <v>50891.428</v>
      </c>
      <c r="D222" t="str">
        <f t="shared" si="21"/>
        <v>vis</v>
      </c>
      <c r="E222">
        <f>VLOOKUP(C222,'Active 1'!C$21:E$938,3,FALSE)</f>
        <v>44215.971875188698</v>
      </c>
      <c r="F222" s="2" t="s">
        <v>245</v>
      </c>
      <c r="G222" t="str">
        <f t="shared" si="22"/>
        <v>50891.428</v>
      </c>
      <c r="H222" s="32">
        <f t="shared" si="23"/>
        <v>-13782</v>
      </c>
      <c r="I222" s="82" t="s">
        <v>728</v>
      </c>
      <c r="J222" s="83" t="s">
        <v>729</v>
      </c>
      <c r="K222" s="82">
        <v>-13782</v>
      </c>
      <c r="L222" s="82" t="s">
        <v>321</v>
      </c>
      <c r="M222" s="83" t="s">
        <v>312</v>
      </c>
      <c r="N222" s="83"/>
      <c r="O222" s="84" t="s">
        <v>313</v>
      </c>
      <c r="P222" s="84" t="s">
        <v>649</v>
      </c>
    </row>
    <row r="223" spans="1:16">
      <c r="A223" s="32" t="str">
        <f t="shared" si="18"/>
        <v> BBS 117 </v>
      </c>
      <c r="B223" s="2" t="str">
        <f t="shared" si="19"/>
        <v>I</v>
      </c>
      <c r="C223" s="32">
        <f t="shared" si="20"/>
        <v>50894.343999999997</v>
      </c>
      <c r="D223" t="str">
        <f t="shared" si="21"/>
        <v>vis</v>
      </c>
      <c r="E223">
        <f>VLOOKUP(C223,'Active 1'!C$21:E$938,3,FALSE)</f>
        <v>44240.954819124658</v>
      </c>
      <c r="F223" s="2" t="s">
        <v>245</v>
      </c>
      <c r="G223" t="str">
        <f t="shared" si="22"/>
        <v>50894.344</v>
      </c>
      <c r="H223" s="32">
        <f t="shared" si="23"/>
        <v>-13757</v>
      </c>
      <c r="I223" s="82" t="s">
        <v>730</v>
      </c>
      <c r="J223" s="83" t="s">
        <v>731</v>
      </c>
      <c r="K223" s="82">
        <v>-13757</v>
      </c>
      <c r="L223" s="82" t="s">
        <v>428</v>
      </c>
      <c r="M223" s="83" t="s">
        <v>312</v>
      </c>
      <c r="N223" s="83"/>
      <c r="O223" s="84" t="s">
        <v>313</v>
      </c>
      <c r="P223" s="84" t="s">
        <v>649</v>
      </c>
    </row>
    <row r="224" spans="1:16">
      <c r="A224" s="32" t="str">
        <f t="shared" si="18"/>
        <v> BBS 117 </v>
      </c>
      <c r="B224" s="2" t="str">
        <f t="shared" si="19"/>
        <v>I</v>
      </c>
      <c r="C224" s="32">
        <f t="shared" si="20"/>
        <v>50894.462</v>
      </c>
      <c r="D224" t="str">
        <f t="shared" si="21"/>
        <v>vis</v>
      </c>
      <c r="E224">
        <f>VLOOKUP(C224,'Active 1'!C$21:E$938,3,FALSE)</f>
        <v>44241.965788735259</v>
      </c>
      <c r="F224" s="2" t="s">
        <v>245</v>
      </c>
      <c r="G224" t="str">
        <f t="shared" si="22"/>
        <v>50894.462</v>
      </c>
      <c r="H224" s="32">
        <f t="shared" si="23"/>
        <v>-13756</v>
      </c>
      <c r="I224" s="82" t="s">
        <v>732</v>
      </c>
      <c r="J224" s="83" t="s">
        <v>733</v>
      </c>
      <c r="K224" s="82">
        <v>-13756</v>
      </c>
      <c r="L224" s="82" t="s">
        <v>321</v>
      </c>
      <c r="M224" s="83" t="s">
        <v>312</v>
      </c>
      <c r="N224" s="83"/>
      <c r="O224" s="84" t="s">
        <v>313</v>
      </c>
      <c r="P224" s="84" t="s">
        <v>649</v>
      </c>
    </row>
    <row r="225" spans="1:16">
      <c r="A225" s="32" t="str">
        <f t="shared" si="18"/>
        <v> BBS 117 </v>
      </c>
      <c r="B225" s="2" t="str">
        <f t="shared" si="19"/>
        <v>I</v>
      </c>
      <c r="C225" s="32">
        <f t="shared" si="20"/>
        <v>50894.578999999998</v>
      </c>
      <c r="D225" t="str">
        <f t="shared" si="21"/>
        <v>vis</v>
      </c>
      <c r="E225">
        <f>VLOOKUP(C225,'Active 1'!C$21:E$938,3,FALSE)</f>
        <v>44242.968190806743</v>
      </c>
      <c r="F225" s="2" t="s">
        <v>245</v>
      </c>
      <c r="G225" t="str">
        <f t="shared" si="22"/>
        <v>50894.579</v>
      </c>
      <c r="H225" s="32">
        <f t="shared" si="23"/>
        <v>-13755</v>
      </c>
      <c r="I225" s="82" t="s">
        <v>734</v>
      </c>
      <c r="J225" s="83" t="s">
        <v>735</v>
      </c>
      <c r="K225" s="82">
        <v>-13755</v>
      </c>
      <c r="L225" s="82" t="s">
        <v>321</v>
      </c>
      <c r="M225" s="83" t="s">
        <v>312</v>
      </c>
      <c r="N225" s="83"/>
      <c r="O225" s="84" t="s">
        <v>313</v>
      </c>
      <c r="P225" s="84" t="s">
        <v>649</v>
      </c>
    </row>
    <row r="226" spans="1:16">
      <c r="A226" s="32" t="str">
        <f t="shared" si="18"/>
        <v> BBS 117 </v>
      </c>
      <c r="B226" s="2" t="str">
        <f t="shared" si="19"/>
        <v>I</v>
      </c>
      <c r="C226" s="32">
        <f t="shared" si="20"/>
        <v>50897.381000000001</v>
      </c>
      <c r="D226" t="str">
        <f t="shared" si="21"/>
        <v>vis</v>
      </c>
      <c r="E226">
        <f>VLOOKUP(C226,'Active 1'!C$21:E$938,3,FALSE)</f>
        <v>44266.974435288474</v>
      </c>
      <c r="F226" s="2" t="s">
        <v>245</v>
      </c>
      <c r="G226" t="str">
        <f t="shared" si="22"/>
        <v>50897.381</v>
      </c>
      <c r="H226" s="32">
        <f t="shared" si="23"/>
        <v>-13731</v>
      </c>
      <c r="I226" s="82" t="s">
        <v>736</v>
      </c>
      <c r="J226" s="83" t="s">
        <v>737</v>
      </c>
      <c r="K226" s="82">
        <v>-13731</v>
      </c>
      <c r="L226" s="82" t="s">
        <v>311</v>
      </c>
      <c r="M226" s="83" t="s">
        <v>312</v>
      </c>
      <c r="N226" s="83"/>
      <c r="O226" s="84" t="s">
        <v>313</v>
      </c>
      <c r="P226" s="84" t="s">
        <v>649</v>
      </c>
    </row>
    <row r="227" spans="1:16">
      <c r="A227" s="32" t="str">
        <f t="shared" si="18"/>
        <v> BBS 117 </v>
      </c>
      <c r="B227" s="2" t="str">
        <f t="shared" si="19"/>
        <v>I</v>
      </c>
      <c r="C227" s="32">
        <f t="shared" si="20"/>
        <v>50897.495999999999</v>
      </c>
      <c r="D227" t="str">
        <f t="shared" si="21"/>
        <v>vis</v>
      </c>
      <c r="E227">
        <f>VLOOKUP(C227,'Active 1'!C$21:E$938,3,FALSE)</f>
        <v>44267.959702281812</v>
      </c>
      <c r="F227" s="2" t="s">
        <v>245</v>
      </c>
      <c r="G227" t="str">
        <f t="shared" si="22"/>
        <v>50897.496</v>
      </c>
      <c r="H227" s="32">
        <f t="shared" si="23"/>
        <v>-13730</v>
      </c>
      <c r="I227" s="82" t="s">
        <v>738</v>
      </c>
      <c r="J227" s="83" t="s">
        <v>739</v>
      </c>
      <c r="K227" s="82">
        <v>-13730</v>
      </c>
      <c r="L227" s="82" t="s">
        <v>345</v>
      </c>
      <c r="M227" s="83" t="s">
        <v>312</v>
      </c>
      <c r="N227" s="83"/>
      <c r="O227" s="84" t="s">
        <v>313</v>
      </c>
      <c r="P227" s="84" t="s">
        <v>649</v>
      </c>
    </row>
    <row r="228" spans="1:16">
      <c r="A228" s="32" t="str">
        <f t="shared" si="18"/>
        <v> BBS 117 </v>
      </c>
      <c r="B228" s="2" t="str">
        <f t="shared" si="19"/>
        <v>I</v>
      </c>
      <c r="C228" s="32">
        <f t="shared" si="20"/>
        <v>50897.612999999998</v>
      </c>
      <c r="D228" t="str">
        <f t="shared" si="21"/>
        <v>vis</v>
      </c>
      <c r="E228">
        <f>VLOOKUP(C228,'Active 1'!C$21:E$938,3,FALSE)</f>
        <v>44268.962104353304</v>
      </c>
      <c r="F228" s="2" t="s">
        <v>245</v>
      </c>
      <c r="G228" t="str">
        <f t="shared" si="22"/>
        <v>50897.613</v>
      </c>
      <c r="H228" s="32">
        <f t="shared" si="23"/>
        <v>-13729</v>
      </c>
      <c r="I228" s="82" t="s">
        <v>740</v>
      </c>
      <c r="J228" s="83" t="s">
        <v>741</v>
      </c>
      <c r="K228" s="82">
        <v>-13729</v>
      </c>
      <c r="L228" s="82" t="s">
        <v>345</v>
      </c>
      <c r="M228" s="83" t="s">
        <v>312</v>
      </c>
      <c r="N228" s="83"/>
      <c r="O228" s="84" t="s">
        <v>313</v>
      </c>
      <c r="P228" s="84" t="s">
        <v>649</v>
      </c>
    </row>
    <row r="229" spans="1:16">
      <c r="A229" s="32" t="str">
        <f t="shared" si="18"/>
        <v> BBS 117 </v>
      </c>
      <c r="B229" s="2" t="str">
        <f t="shared" si="19"/>
        <v>I</v>
      </c>
      <c r="C229" s="32">
        <f t="shared" si="20"/>
        <v>50898.430999999997</v>
      </c>
      <c r="D229" t="str">
        <f t="shared" si="21"/>
        <v>vis</v>
      </c>
      <c r="E229">
        <f>VLOOKUP(C229,'Active 1'!C$21:E$938,3,FALSE)</f>
        <v>44275.970351314769</v>
      </c>
      <c r="F229" s="2" t="s">
        <v>245</v>
      </c>
      <c r="G229" t="str">
        <f t="shared" si="22"/>
        <v>50898.431</v>
      </c>
      <c r="H229" s="32">
        <f t="shared" si="23"/>
        <v>-13722</v>
      </c>
      <c r="I229" s="82" t="s">
        <v>742</v>
      </c>
      <c r="J229" s="83" t="s">
        <v>743</v>
      </c>
      <c r="K229" s="82">
        <v>-13722</v>
      </c>
      <c r="L229" s="82" t="s">
        <v>321</v>
      </c>
      <c r="M229" s="83" t="s">
        <v>312</v>
      </c>
      <c r="N229" s="83"/>
      <c r="O229" s="84" t="s">
        <v>313</v>
      </c>
      <c r="P229" s="84" t="s">
        <v>649</v>
      </c>
    </row>
    <row r="230" spans="1:16">
      <c r="A230" s="32" t="str">
        <f t="shared" si="18"/>
        <v> BBS 117 </v>
      </c>
      <c r="B230" s="2" t="str">
        <f t="shared" si="19"/>
        <v>I</v>
      </c>
      <c r="C230" s="32">
        <f t="shared" si="20"/>
        <v>50900.531999999999</v>
      </c>
      <c r="D230" t="str">
        <f t="shared" si="21"/>
        <v>vis</v>
      </c>
      <c r="E230">
        <f>VLOOKUP(C230,'Active 1'!C$21:E$938,3,FALSE)</f>
        <v>44293.970750906519</v>
      </c>
      <c r="F230" s="2" t="s">
        <v>245</v>
      </c>
      <c r="G230" t="str">
        <f t="shared" si="22"/>
        <v>50900.532</v>
      </c>
      <c r="H230" s="32">
        <f t="shared" si="23"/>
        <v>-13704</v>
      </c>
      <c r="I230" s="82" t="s">
        <v>744</v>
      </c>
      <c r="J230" s="83" t="s">
        <v>745</v>
      </c>
      <c r="K230" s="82">
        <v>-13704</v>
      </c>
      <c r="L230" s="82" t="s">
        <v>321</v>
      </c>
      <c r="M230" s="83" t="s">
        <v>312</v>
      </c>
      <c r="N230" s="83"/>
      <c r="O230" s="84" t="s">
        <v>313</v>
      </c>
      <c r="P230" s="84" t="s">
        <v>649</v>
      </c>
    </row>
    <row r="231" spans="1:16">
      <c r="A231" s="32" t="str">
        <f t="shared" si="18"/>
        <v> BBS 117 </v>
      </c>
      <c r="B231" s="2" t="str">
        <f t="shared" si="19"/>
        <v>I</v>
      </c>
      <c r="C231" s="32">
        <f t="shared" si="20"/>
        <v>50912.32</v>
      </c>
      <c r="D231" t="str">
        <f t="shared" si="21"/>
        <v>vis</v>
      </c>
      <c r="E231">
        <f>VLOOKUP(C231,'Active 1'!C$21:E$938,3,FALSE)</f>
        <v>44394.964901495478</v>
      </c>
      <c r="F231" s="2" t="s">
        <v>245</v>
      </c>
      <c r="G231" t="str">
        <f t="shared" si="22"/>
        <v>50912.320</v>
      </c>
      <c r="H231" s="32">
        <f t="shared" si="23"/>
        <v>-13603</v>
      </c>
      <c r="I231" s="82" t="s">
        <v>746</v>
      </c>
      <c r="J231" s="83" t="s">
        <v>747</v>
      </c>
      <c r="K231" s="82">
        <v>-13603</v>
      </c>
      <c r="L231" s="82" t="s">
        <v>321</v>
      </c>
      <c r="M231" s="83" t="s">
        <v>312</v>
      </c>
      <c r="N231" s="83"/>
      <c r="O231" s="84" t="s">
        <v>313</v>
      </c>
      <c r="P231" s="84" t="s">
        <v>649</v>
      </c>
    </row>
    <row r="232" spans="1:16">
      <c r="A232" s="32" t="str">
        <f t="shared" si="18"/>
        <v> BBS 117 </v>
      </c>
      <c r="B232" s="2" t="str">
        <f t="shared" si="19"/>
        <v>I</v>
      </c>
      <c r="C232" s="32">
        <f t="shared" si="20"/>
        <v>50912.320299999999</v>
      </c>
      <c r="D232" t="str">
        <f t="shared" si="21"/>
        <v>vis</v>
      </c>
      <c r="E232">
        <f>VLOOKUP(C232,'Active 1'!C$21:E$938,3,FALSE)</f>
        <v>44394.967471757198</v>
      </c>
      <c r="F232" s="2" t="s">
        <v>245</v>
      </c>
      <c r="G232" t="str">
        <f t="shared" si="22"/>
        <v>50912.3203</v>
      </c>
      <c r="H232" s="32">
        <f t="shared" si="23"/>
        <v>-13603</v>
      </c>
      <c r="I232" s="82" t="s">
        <v>748</v>
      </c>
      <c r="J232" s="83" t="s">
        <v>749</v>
      </c>
      <c r="K232" s="82">
        <v>-13603</v>
      </c>
      <c r="L232" s="82" t="s">
        <v>517</v>
      </c>
      <c r="M232" s="83" t="s">
        <v>265</v>
      </c>
      <c r="N232" s="83" t="s">
        <v>266</v>
      </c>
      <c r="O232" s="84" t="s">
        <v>750</v>
      </c>
      <c r="P232" s="84" t="s">
        <v>649</v>
      </c>
    </row>
    <row r="233" spans="1:16">
      <c r="A233" s="32" t="str">
        <f t="shared" si="18"/>
        <v> BBS 117 </v>
      </c>
      <c r="B233" s="2" t="str">
        <f t="shared" si="19"/>
        <v>II</v>
      </c>
      <c r="C233" s="32">
        <f t="shared" si="20"/>
        <v>50912.378499999999</v>
      </c>
      <c r="D233" t="str">
        <f t="shared" si="21"/>
        <v>vis</v>
      </c>
      <c r="E233">
        <f>VLOOKUP(C233,'Active 1'!C$21:E$938,3,FALSE)</f>
        <v>44395.466102531223</v>
      </c>
      <c r="F233" s="2" t="s">
        <v>245</v>
      </c>
      <c r="G233" t="str">
        <f t="shared" si="22"/>
        <v>50912.3785</v>
      </c>
      <c r="H233" s="32">
        <f t="shared" si="23"/>
        <v>-13602.5</v>
      </c>
      <c r="I233" s="82" t="s">
        <v>751</v>
      </c>
      <c r="J233" s="83" t="s">
        <v>752</v>
      </c>
      <c r="K233" s="82">
        <v>-13602.5</v>
      </c>
      <c r="L233" s="82" t="s">
        <v>753</v>
      </c>
      <c r="M233" s="83" t="s">
        <v>265</v>
      </c>
      <c r="N233" s="83" t="s">
        <v>266</v>
      </c>
      <c r="O233" s="84" t="s">
        <v>750</v>
      </c>
      <c r="P233" s="84" t="s">
        <v>649</v>
      </c>
    </row>
    <row r="234" spans="1:16">
      <c r="A234" s="32" t="str">
        <f t="shared" si="18"/>
        <v> BBS 117 </v>
      </c>
      <c r="B234" s="2" t="str">
        <f t="shared" si="19"/>
        <v>I</v>
      </c>
      <c r="C234" s="32">
        <f t="shared" si="20"/>
        <v>50912.438000000002</v>
      </c>
      <c r="D234" t="str">
        <f t="shared" si="21"/>
        <v>vis</v>
      </c>
      <c r="E234">
        <f>VLOOKUP(C234,'Active 1'!C$21:E$938,3,FALSE)</f>
        <v>44395.975871106071</v>
      </c>
      <c r="F234" s="2" t="s">
        <v>245</v>
      </c>
      <c r="G234" t="str">
        <f t="shared" si="22"/>
        <v>50912.438</v>
      </c>
      <c r="H234" s="32">
        <f t="shared" si="23"/>
        <v>-13602</v>
      </c>
      <c r="I234" s="82" t="s">
        <v>754</v>
      </c>
      <c r="J234" s="83" t="s">
        <v>755</v>
      </c>
      <c r="K234" s="82">
        <v>-13602</v>
      </c>
      <c r="L234" s="82" t="s">
        <v>311</v>
      </c>
      <c r="M234" s="83" t="s">
        <v>312</v>
      </c>
      <c r="N234" s="83"/>
      <c r="O234" s="84" t="s">
        <v>313</v>
      </c>
      <c r="P234" s="84" t="s">
        <v>649</v>
      </c>
    </row>
    <row r="235" spans="1:16">
      <c r="A235" s="32" t="str">
        <f t="shared" si="18"/>
        <v> BBS 117 </v>
      </c>
      <c r="B235" s="2" t="str">
        <f t="shared" si="19"/>
        <v>I</v>
      </c>
      <c r="C235" s="32">
        <f t="shared" si="20"/>
        <v>50923.41</v>
      </c>
      <c r="D235" t="str">
        <f t="shared" si="21"/>
        <v>vis</v>
      </c>
      <c r="E235">
        <f>VLOOKUP(C235,'Active 1'!C$21:E$938,3,FALSE)</f>
        <v>44489.978909811711</v>
      </c>
      <c r="F235" s="2" t="s">
        <v>245</v>
      </c>
      <c r="G235" t="str">
        <f t="shared" si="22"/>
        <v>50923.410</v>
      </c>
      <c r="H235" s="32">
        <f t="shared" si="23"/>
        <v>-13508</v>
      </c>
      <c r="I235" s="82" t="s">
        <v>756</v>
      </c>
      <c r="J235" s="83" t="s">
        <v>757</v>
      </c>
      <c r="K235" s="82">
        <v>-13508</v>
      </c>
      <c r="L235" s="82" t="s">
        <v>311</v>
      </c>
      <c r="M235" s="83" t="s">
        <v>312</v>
      </c>
      <c r="N235" s="83"/>
      <c r="O235" s="84" t="s">
        <v>313</v>
      </c>
      <c r="P235" s="84" t="s">
        <v>649</v>
      </c>
    </row>
    <row r="236" spans="1:16">
      <c r="A236" s="32" t="str">
        <f t="shared" si="18"/>
        <v> BBS 117 </v>
      </c>
      <c r="B236" s="2" t="str">
        <f t="shared" si="19"/>
        <v>I</v>
      </c>
      <c r="C236" s="32">
        <f t="shared" si="20"/>
        <v>50923.525999999998</v>
      </c>
      <c r="D236" t="str">
        <f t="shared" si="21"/>
        <v>vis</v>
      </c>
      <c r="E236">
        <f>VLOOKUP(C236,'Active 1'!C$21:E$938,3,FALSE)</f>
        <v>44490.972744344101</v>
      </c>
      <c r="F236" s="2" t="s">
        <v>245</v>
      </c>
      <c r="G236" t="str">
        <f t="shared" si="22"/>
        <v>50923.526</v>
      </c>
      <c r="H236" s="32">
        <f t="shared" si="23"/>
        <v>-13507</v>
      </c>
      <c r="I236" s="82" t="s">
        <v>758</v>
      </c>
      <c r="J236" s="83" t="s">
        <v>759</v>
      </c>
      <c r="K236" s="82">
        <v>-13507</v>
      </c>
      <c r="L236" s="82" t="s">
        <v>311</v>
      </c>
      <c r="M236" s="83" t="s">
        <v>312</v>
      </c>
      <c r="N236" s="83"/>
      <c r="O236" s="84" t="s">
        <v>313</v>
      </c>
      <c r="P236" s="84" t="s">
        <v>649</v>
      </c>
    </row>
    <row r="237" spans="1:16">
      <c r="A237" s="32" t="str">
        <f t="shared" si="18"/>
        <v>BAVM 128 </v>
      </c>
      <c r="B237" s="2" t="str">
        <f t="shared" si="19"/>
        <v>I</v>
      </c>
      <c r="C237" s="32">
        <f t="shared" si="20"/>
        <v>50925.392800000001</v>
      </c>
      <c r="D237" t="str">
        <f t="shared" si="21"/>
        <v>vis</v>
      </c>
      <c r="E237">
        <f>VLOOKUP(C237,'Active 1'!C$21:E$938,3,FALSE)</f>
        <v>44506.966626285037</v>
      </c>
      <c r="F237" s="2" t="s">
        <v>245</v>
      </c>
      <c r="G237" t="str">
        <f t="shared" si="22"/>
        <v>50925.3928</v>
      </c>
      <c r="H237" s="32">
        <f t="shared" si="23"/>
        <v>-13491</v>
      </c>
      <c r="I237" s="82" t="s">
        <v>760</v>
      </c>
      <c r="J237" s="83" t="s">
        <v>761</v>
      </c>
      <c r="K237" s="82">
        <v>-13491</v>
      </c>
      <c r="L237" s="82" t="s">
        <v>753</v>
      </c>
      <c r="M237" s="83" t="s">
        <v>265</v>
      </c>
      <c r="N237" s="83" t="s">
        <v>289</v>
      </c>
      <c r="O237" s="84" t="s">
        <v>762</v>
      </c>
      <c r="P237" s="85" t="s">
        <v>763</v>
      </c>
    </row>
    <row r="238" spans="1:16">
      <c r="A238" s="32" t="str">
        <f t="shared" si="18"/>
        <v> BBS 118 </v>
      </c>
      <c r="B238" s="2" t="str">
        <f t="shared" si="19"/>
        <v>I</v>
      </c>
      <c r="C238" s="32">
        <f t="shared" si="20"/>
        <v>50925.392999999996</v>
      </c>
      <c r="D238" t="str">
        <f t="shared" si="21"/>
        <v>vis</v>
      </c>
      <c r="E238">
        <f>VLOOKUP(C238,'Active 1'!C$21:E$938,3,FALSE)</f>
        <v>44506.968339792809</v>
      </c>
      <c r="F238" s="2" t="s">
        <v>245</v>
      </c>
      <c r="G238" t="str">
        <f t="shared" si="22"/>
        <v>50925.393</v>
      </c>
      <c r="H238" s="32">
        <f t="shared" si="23"/>
        <v>-13491</v>
      </c>
      <c r="I238" s="82" t="s">
        <v>764</v>
      </c>
      <c r="J238" s="83" t="s">
        <v>761</v>
      </c>
      <c r="K238" s="82">
        <v>-13491</v>
      </c>
      <c r="L238" s="82" t="s">
        <v>321</v>
      </c>
      <c r="M238" s="83" t="s">
        <v>312</v>
      </c>
      <c r="N238" s="83"/>
      <c r="O238" s="84" t="s">
        <v>313</v>
      </c>
      <c r="P238" s="84" t="s">
        <v>765</v>
      </c>
    </row>
    <row r="239" spans="1:16">
      <c r="A239" s="32" t="str">
        <f t="shared" si="18"/>
        <v> BBS 117 </v>
      </c>
      <c r="B239" s="2" t="str">
        <f t="shared" si="19"/>
        <v>I</v>
      </c>
      <c r="C239" s="32">
        <f t="shared" si="20"/>
        <v>50926.326000000001</v>
      </c>
      <c r="D239" t="str">
        <f t="shared" si="21"/>
        <v>vis</v>
      </c>
      <c r="E239">
        <f>VLOOKUP(C239,'Active 1'!C$21:E$938,3,FALSE)</f>
        <v>44514.961853747678</v>
      </c>
      <c r="F239" s="2" t="s">
        <v>245</v>
      </c>
      <c r="G239" t="str">
        <f t="shared" si="22"/>
        <v>50926.326</v>
      </c>
      <c r="H239" s="32">
        <f t="shared" si="23"/>
        <v>-13483</v>
      </c>
      <c r="I239" s="82" t="s">
        <v>766</v>
      </c>
      <c r="J239" s="83" t="s">
        <v>767</v>
      </c>
      <c r="K239" s="82">
        <v>-13483</v>
      </c>
      <c r="L239" s="82" t="s">
        <v>345</v>
      </c>
      <c r="M239" s="83" t="s">
        <v>312</v>
      </c>
      <c r="N239" s="83"/>
      <c r="O239" s="84" t="s">
        <v>313</v>
      </c>
      <c r="P239" s="84" t="s">
        <v>649</v>
      </c>
    </row>
    <row r="240" spans="1:16">
      <c r="A240" s="32" t="str">
        <f t="shared" si="18"/>
        <v> BBS 117 </v>
      </c>
      <c r="B240" s="2" t="str">
        <f t="shared" si="19"/>
        <v>I</v>
      </c>
      <c r="C240" s="32">
        <f t="shared" si="20"/>
        <v>50926.442999999999</v>
      </c>
      <c r="D240" t="str">
        <f t="shared" si="21"/>
        <v>vis</v>
      </c>
      <c r="E240">
        <f>VLOOKUP(C240,'Active 1'!C$21:E$938,3,FALSE)</f>
        <v>44515.96425581917</v>
      </c>
      <c r="F240" s="2" t="s">
        <v>245</v>
      </c>
      <c r="G240" t="str">
        <f t="shared" si="22"/>
        <v>50926.443</v>
      </c>
      <c r="H240" s="32">
        <f t="shared" si="23"/>
        <v>-13482</v>
      </c>
      <c r="I240" s="82" t="s">
        <v>768</v>
      </c>
      <c r="J240" s="83" t="s">
        <v>769</v>
      </c>
      <c r="K240" s="82">
        <v>-13482</v>
      </c>
      <c r="L240" s="82" t="s">
        <v>321</v>
      </c>
      <c r="M240" s="83" t="s">
        <v>312</v>
      </c>
      <c r="N240" s="83"/>
      <c r="O240" s="84" t="s">
        <v>313</v>
      </c>
      <c r="P240" s="84" t="s">
        <v>649</v>
      </c>
    </row>
    <row r="241" spans="1:16">
      <c r="A241" s="32" t="str">
        <f t="shared" si="18"/>
        <v>BAVM 118 </v>
      </c>
      <c r="B241" s="2" t="str">
        <f t="shared" si="19"/>
        <v>I</v>
      </c>
      <c r="C241" s="32">
        <f t="shared" si="20"/>
        <v>50927.377399999998</v>
      </c>
      <c r="D241" t="str">
        <f t="shared" si="21"/>
        <v>vis</v>
      </c>
      <c r="E241">
        <f>VLOOKUP(C241,'Active 1'!C$21:E$938,3,FALSE)</f>
        <v>44523.969764328678</v>
      </c>
      <c r="F241" s="2" t="s">
        <v>245</v>
      </c>
      <c r="G241" t="str">
        <f t="shared" si="22"/>
        <v>50927.3774</v>
      </c>
      <c r="H241" s="32">
        <f t="shared" si="23"/>
        <v>-13474</v>
      </c>
      <c r="I241" s="82" t="s">
        <v>770</v>
      </c>
      <c r="J241" s="83" t="s">
        <v>771</v>
      </c>
      <c r="K241" s="82">
        <v>-13474</v>
      </c>
      <c r="L241" s="82" t="s">
        <v>772</v>
      </c>
      <c r="M241" s="83" t="s">
        <v>265</v>
      </c>
      <c r="N241" s="83" t="s">
        <v>773</v>
      </c>
      <c r="O241" s="84" t="s">
        <v>774</v>
      </c>
      <c r="P241" s="85" t="s">
        <v>775</v>
      </c>
    </row>
    <row r="242" spans="1:16">
      <c r="A242" s="32" t="str">
        <f t="shared" si="18"/>
        <v>IBVS 4877 </v>
      </c>
      <c r="B242" s="2" t="str">
        <f t="shared" si="19"/>
        <v>I</v>
      </c>
      <c r="C242" s="32">
        <f t="shared" si="20"/>
        <v>50927.493799999997</v>
      </c>
      <c r="D242" t="str">
        <f t="shared" si="21"/>
        <v>vis</v>
      </c>
      <c r="E242">
        <f>VLOOKUP(C242,'Active 1'!C$21:E$938,3,FALSE)</f>
        <v>44524.967025876736</v>
      </c>
      <c r="F242" s="2" t="s">
        <v>245</v>
      </c>
      <c r="G242" t="str">
        <f t="shared" si="22"/>
        <v>50927.4938</v>
      </c>
      <c r="H242" s="32">
        <f t="shared" si="23"/>
        <v>-13473</v>
      </c>
      <c r="I242" s="82" t="s">
        <v>776</v>
      </c>
      <c r="J242" s="83" t="s">
        <v>777</v>
      </c>
      <c r="K242" s="82" t="s">
        <v>778</v>
      </c>
      <c r="L242" s="82" t="s">
        <v>517</v>
      </c>
      <c r="M242" s="83" t="s">
        <v>265</v>
      </c>
      <c r="N242" s="83" t="s">
        <v>266</v>
      </c>
      <c r="O242" s="84" t="s">
        <v>300</v>
      </c>
      <c r="P242" s="85" t="s">
        <v>301</v>
      </c>
    </row>
    <row r="243" spans="1:16">
      <c r="A243" s="32" t="str">
        <f t="shared" si="18"/>
        <v> BBS 117 </v>
      </c>
      <c r="B243" s="2" t="str">
        <f t="shared" si="19"/>
        <v>I</v>
      </c>
      <c r="C243" s="32">
        <f t="shared" si="20"/>
        <v>50928.427000000003</v>
      </c>
      <c r="D243" t="str">
        <f t="shared" si="21"/>
        <v>vis</v>
      </c>
      <c r="E243">
        <f>VLOOKUP(C243,'Active 1'!C$21:E$938,3,FALSE)</f>
        <v>44532.962253339436</v>
      </c>
      <c r="F243" s="2" t="s">
        <v>245</v>
      </c>
      <c r="G243" t="str">
        <f t="shared" si="22"/>
        <v>50928.427</v>
      </c>
      <c r="H243" s="32">
        <f t="shared" si="23"/>
        <v>-13465</v>
      </c>
      <c r="I243" s="82" t="s">
        <v>779</v>
      </c>
      <c r="J243" s="83" t="s">
        <v>780</v>
      </c>
      <c r="K243" s="82" t="s">
        <v>781</v>
      </c>
      <c r="L243" s="82" t="s">
        <v>345</v>
      </c>
      <c r="M243" s="83" t="s">
        <v>312</v>
      </c>
      <c r="N243" s="83"/>
      <c r="O243" s="84" t="s">
        <v>313</v>
      </c>
      <c r="P243" s="84" t="s">
        <v>649</v>
      </c>
    </row>
    <row r="244" spans="1:16">
      <c r="A244" s="32" t="str">
        <f t="shared" si="18"/>
        <v> BBS 117 </v>
      </c>
      <c r="B244" s="2" t="str">
        <f t="shared" si="19"/>
        <v>I</v>
      </c>
      <c r="C244" s="32">
        <f t="shared" si="20"/>
        <v>50933.33</v>
      </c>
      <c r="D244" t="str">
        <f t="shared" si="21"/>
        <v>vis</v>
      </c>
      <c r="E244">
        <f>VLOOKUP(C244,'Active 1'!C$21:E$938,3,FALSE)</f>
        <v>44574.968897412851</v>
      </c>
      <c r="F244" s="2" t="s">
        <v>245</v>
      </c>
      <c r="G244" t="str">
        <f t="shared" si="22"/>
        <v>50933.330</v>
      </c>
      <c r="H244" s="32">
        <f t="shared" si="23"/>
        <v>-13423</v>
      </c>
      <c r="I244" s="82" t="s">
        <v>782</v>
      </c>
      <c r="J244" s="83" t="s">
        <v>783</v>
      </c>
      <c r="K244" s="82" t="s">
        <v>784</v>
      </c>
      <c r="L244" s="82" t="s">
        <v>321</v>
      </c>
      <c r="M244" s="83" t="s">
        <v>312</v>
      </c>
      <c r="N244" s="83"/>
      <c r="O244" s="84" t="s">
        <v>313</v>
      </c>
      <c r="P244" s="84" t="s">
        <v>649</v>
      </c>
    </row>
    <row r="245" spans="1:16">
      <c r="A245" s="32" t="str">
        <f t="shared" si="18"/>
        <v> BBS 117 </v>
      </c>
      <c r="B245" s="2" t="str">
        <f t="shared" si="19"/>
        <v>I</v>
      </c>
      <c r="C245" s="32">
        <f t="shared" si="20"/>
        <v>50933.446000000004</v>
      </c>
      <c r="D245" t="str">
        <f t="shared" si="21"/>
        <v>vis</v>
      </c>
      <c r="E245">
        <f>VLOOKUP(C245,'Active 1'!C$21:E$938,3,FALSE)</f>
        <v>44575.962731945299</v>
      </c>
      <c r="F245" s="2" t="s">
        <v>245</v>
      </c>
      <c r="G245" t="str">
        <f t="shared" si="22"/>
        <v>50933.446</v>
      </c>
      <c r="H245" s="32">
        <f t="shared" si="23"/>
        <v>-13422</v>
      </c>
      <c r="I245" s="82" t="s">
        <v>785</v>
      </c>
      <c r="J245" s="83" t="s">
        <v>786</v>
      </c>
      <c r="K245" s="82" t="s">
        <v>787</v>
      </c>
      <c r="L245" s="82" t="s">
        <v>345</v>
      </c>
      <c r="M245" s="83" t="s">
        <v>312</v>
      </c>
      <c r="N245" s="83"/>
      <c r="O245" s="84" t="s">
        <v>313</v>
      </c>
      <c r="P245" s="84" t="s">
        <v>649</v>
      </c>
    </row>
    <row r="246" spans="1:16">
      <c r="A246" s="32" t="str">
        <f t="shared" si="18"/>
        <v> BBS 117 </v>
      </c>
      <c r="B246" s="2" t="str">
        <f t="shared" si="19"/>
        <v>I</v>
      </c>
      <c r="C246" s="32">
        <f t="shared" si="20"/>
        <v>50934.497000000003</v>
      </c>
      <c r="D246" t="str">
        <f t="shared" si="21"/>
        <v>vis</v>
      </c>
      <c r="E246">
        <f>VLOOKUP(C246,'Active 1'!C$21:E$938,3,FALSE)</f>
        <v>44584.967215510696</v>
      </c>
      <c r="F246" s="2" t="s">
        <v>245</v>
      </c>
      <c r="G246" t="str">
        <f t="shared" si="22"/>
        <v>50934.497</v>
      </c>
      <c r="H246" s="32">
        <f t="shared" si="23"/>
        <v>-13413</v>
      </c>
      <c r="I246" s="82" t="s">
        <v>788</v>
      </c>
      <c r="J246" s="83" t="s">
        <v>789</v>
      </c>
      <c r="K246" s="82" t="s">
        <v>790</v>
      </c>
      <c r="L246" s="82" t="s">
        <v>321</v>
      </c>
      <c r="M246" s="83" t="s">
        <v>312</v>
      </c>
      <c r="N246" s="83"/>
      <c r="O246" s="84" t="s">
        <v>313</v>
      </c>
      <c r="P246" s="84" t="s">
        <v>649</v>
      </c>
    </row>
    <row r="247" spans="1:16">
      <c r="A247" s="32" t="str">
        <f t="shared" si="18"/>
        <v>BAVM 118 </v>
      </c>
      <c r="B247" s="2" t="str">
        <f t="shared" si="19"/>
        <v>I</v>
      </c>
      <c r="C247" s="32">
        <f t="shared" si="20"/>
        <v>50943.3678</v>
      </c>
      <c r="D247" t="str">
        <f t="shared" si="21"/>
        <v>vis</v>
      </c>
      <c r="E247">
        <f>VLOOKUP(C247,'Active 1'!C$21:E$938,3,FALSE)</f>
        <v>44660.968141116755</v>
      </c>
      <c r="F247" s="2" t="s">
        <v>245</v>
      </c>
      <c r="G247" t="str">
        <f t="shared" si="22"/>
        <v>50943.3678</v>
      </c>
      <c r="H247" s="32">
        <f t="shared" si="23"/>
        <v>-13337</v>
      </c>
      <c r="I247" s="82" t="s">
        <v>791</v>
      </c>
      <c r="J247" s="83" t="s">
        <v>792</v>
      </c>
      <c r="K247" s="82" t="s">
        <v>793</v>
      </c>
      <c r="L247" s="82" t="s">
        <v>794</v>
      </c>
      <c r="M247" s="83" t="s">
        <v>265</v>
      </c>
      <c r="N247" s="83" t="s">
        <v>289</v>
      </c>
      <c r="O247" s="84" t="s">
        <v>795</v>
      </c>
      <c r="P247" s="85" t="s">
        <v>775</v>
      </c>
    </row>
    <row r="248" spans="1:16">
      <c r="A248" s="32" t="str">
        <f t="shared" si="18"/>
        <v> BBS 118 </v>
      </c>
      <c r="B248" s="2" t="str">
        <f t="shared" si="19"/>
        <v>I</v>
      </c>
      <c r="C248" s="32">
        <f t="shared" si="20"/>
        <v>50943.368000000002</v>
      </c>
      <c r="D248" t="str">
        <f t="shared" si="21"/>
        <v>vis</v>
      </c>
      <c r="E248">
        <f>VLOOKUP(C248,'Active 1'!C$21:E$938,3,FALSE)</f>
        <v>44660.969854624585</v>
      </c>
      <c r="F248" s="2" t="s">
        <v>245</v>
      </c>
      <c r="G248" t="str">
        <f t="shared" si="22"/>
        <v>50943.368</v>
      </c>
      <c r="H248" s="32">
        <f t="shared" si="23"/>
        <v>-13337</v>
      </c>
      <c r="I248" s="82" t="s">
        <v>796</v>
      </c>
      <c r="J248" s="83" t="s">
        <v>792</v>
      </c>
      <c r="K248" s="82" t="s">
        <v>793</v>
      </c>
      <c r="L248" s="82" t="s">
        <v>321</v>
      </c>
      <c r="M248" s="83" t="s">
        <v>312</v>
      </c>
      <c r="N248" s="83"/>
      <c r="O248" s="84" t="s">
        <v>313</v>
      </c>
      <c r="P248" s="84" t="s">
        <v>765</v>
      </c>
    </row>
    <row r="249" spans="1:16">
      <c r="A249" s="32" t="str">
        <f t="shared" si="18"/>
        <v>BAVM 118 </v>
      </c>
      <c r="B249" s="2" t="str">
        <f t="shared" si="19"/>
        <v>II</v>
      </c>
      <c r="C249" s="32">
        <f t="shared" si="20"/>
        <v>50943.426200000002</v>
      </c>
      <c r="D249" t="str">
        <f t="shared" si="21"/>
        <v>vis</v>
      </c>
      <c r="E249">
        <f>VLOOKUP(C249,'Active 1'!C$21:E$938,3,FALSE)</f>
        <v>44661.468485398611</v>
      </c>
      <c r="F249" s="2" t="s">
        <v>245</v>
      </c>
      <c r="G249" t="str">
        <f t="shared" si="22"/>
        <v>50943.4262</v>
      </c>
      <c r="H249" s="32">
        <f t="shared" si="23"/>
        <v>-13336.5</v>
      </c>
      <c r="I249" s="82" t="s">
        <v>797</v>
      </c>
      <c r="J249" s="83" t="s">
        <v>798</v>
      </c>
      <c r="K249" s="82" t="s">
        <v>799</v>
      </c>
      <c r="L249" s="82" t="s">
        <v>794</v>
      </c>
      <c r="M249" s="83" t="s">
        <v>265</v>
      </c>
      <c r="N249" s="83" t="s">
        <v>289</v>
      </c>
      <c r="O249" s="84" t="s">
        <v>795</v>
      </c>
      <c r="P249" s="85" t="s">
        <v>775</v>
      </c>
    </row>
    <row r="250" spans="1:16">
      <c r="A250" s="32" t="str">
        <f t="shared" si="18"/>
        <v>BAVM 118 </v>
      </c>
      <c r="B250" s="2" t="str">
        <f t="shared" si="19"/>
        <v>I</v>
      </c>
      <c r="C250" s="32">
        <f t="shared" si="20"/>
        <v>50943.484299999996</v>
      </c>
      <c r="D250" t="str">
        <f t="shared" si="21"/>
        <v>vis</v>
      </c>
      <c r="E250">
        <f>VLOOKUP(C250,'Active 1'!C$21:E$938,3,FALSE)</f>
        <v>44661.966259418688</v>
      </c>
      <c r="F250" s="2" t="s">
        <v>245</v>
      </c>
      <c r="G250" t="str">
        <f t="shared" si="22"/>
        <v>50943.4843</v>
      </c>
      <c r="H250" s="32">
        <f t="shared" si="23"/>
        <v>-13336</v>
      </c>
      <c r="I250" s="82" t="s">
        <v>800</v>
      </c>
      <c r="J250" s="83" t="s">
        <v>801</v>
      </c>
      <c r="K250" s="82" t="s">
        <v>802</v>
      </c>
      <c r="L250" s="82" t="s">
        <v>753</v>
      </c>
      <c r="M250" s="83" t="s">
        <v>265</v>
      </c>
      <c r="N250" s="83" t="s">
        <v>289</v>
      </c>
      <c r="O250" s="84" t="s">
        <v>795</v>
      </c>
      <c r="P250" s="85" t="s">
        <v>775</v>
      </c>
    </row>
    <row r="251" spans="1:16">
      <c r="A251" s="32" t="str">
        <f t="shared" si="18"/>
        <v> BBS 118 </v>
      </c>
      <c r="B251" s="2" t="str">
        <f t="shared" si="19"/>
        <v>I</v>
      </c>
      <c r="C251" s="32">
        <f t="shared" si="20"/>
        <v>50944.415999999997</v>
      </c>
      <c r="D251" t="str">
        <f t="shared" si="21"/>
        <v>vis</v>
      </c>
      <c r="E251">
        <f>VLOOKUP(C251,'Active 1'!C$21:E$938,3,FALSE)</f>
        <v>44669.948635572728</v>
      </c>
      <c r="F251" s="2" t="s">
        <v>245</v>
      </c>
      <c r="G251" t="str">
        <f t="shared" si="22"/>
        <v>50944.416</v>
      </c>
      <c r="H251" s="32">
        <f t="shared" si="23"/>
        <v>-13328</v>
      </c>
      <c r="I251" s="82" t="s">
        <v>803</v>
      </c>
      <c r="J251" s="83" t="s">
        <v>804</v>
      </c>
      <c r="K251" s="82" t="s">
        <v>805</v>
      </c>
      <c r="L251" s="82" t="s">
        <v>428</v>
      </c>
      <c r="M251" s="83" t="s">
        <v>312</v>
      </c>
      <c r="N251" s="83"/>
      <c r="O251" s="84" t="s">
        <v>313</v>
      </c>
      <c r="P251" s="84" t="s">
        <v>765</v>
      </c>
    </row>
    <row r="252" spans="1:16">
      <c r="A252" s="32" t="str">
        <f t="shared" si="18"/>
        <v> BBS 118 </v>
      </c>
      <c r="B252" s="2" t="str">
        <f t="shared" si="19"/>
        <v>I</v>
      </c>
      <c r="C252" s="32">
        <f t="shared" si="20"/>
        <v>50945.351000000002</v>
      </c>
      <c r="D252" t="str">
        <f t="shared" si="21"/>
        <v>vis</v>
      </c>
      <c r="E252">
        <f>VLOOKUP(C252,'Active 1'!C$21:E$938,3,FALSE)</f>
        <v>44677.959284605742</v>
      </c>
      <c r="F252" s="2" t="s">
        <v>245</v>
      </c>
      <c r="G252" t="str">
        <f t="shared" si="22"/>
        <v>50945.351</v>
      </c>
      <c r="H252" s="32">
        <f t="shared" si="23"/>
        <v>-13320</v>
      </c>
      <c r="I252" s="82" t="s">
        <v>806</v>
      </c>
      <c r="J252" s="83" t="s">
        <v>807</v>
      </c>
      <c r="K252" s="82" t="s">
        <v>808</v>
      </c>
      <c r="L252" s="82" t="s">
        <v>345</v>
      </c>
      <c r="M252" s="83" t="s">
        <v>312</v>
      </c>
      <c r="N252" s="83"/>
      <c r="O252" s="84" t="s">
        <v>313</v>
      </c>
      <c r="P252" s="84" t="s">
        <v>765</v>
      </c>
    </row>
    <row r="253" spans="1:16">
      <c r="A253" s="32" t="str">
        <f t="shared" si="18"/>
        <v>BAVM 118 </v>
      </c>
      <c r="B253" s="2" t="str">
        <f t="shared" si="19"/>
        <v>I</v>
      </c>
      <c r="C253" s="32">
        <f t="shared" si="20"/>
        <v>50946.402399999999</v>
      </c>
      <c r="D253" t="str">
        <f t="shared" si="21"/>
        <v>vis</v>
      </c>
      <c r="E253">
        <f>VLOOKUP(C253,'Active 1'!C$21:E$938,3,FALSE)</f>
        <v>44686.967195186749</v>
      </c>
      <c r="F253" s="2" t="s">
        <v>245</v>
      </c>
      <c r="G253" t="str">
        <f t="shared" si="22"/>
        <v>50946.4024</v>
      </c>
      <c r="H253" s="32">
        <f t="shared" si="23"/>
        <v>-13311</v>
      </c>
      <c r="I253" s="82" t="s">
        <v>809</v>
      </c>
      <c r="J253" s="83" t="s">
        <v>810</v>
      </c>
      <c r="K253" s="82" t="s">
        <v>811</v>
      </c>
      <c r="L253" s="82" t="s">
        <v>517</v>
      </c>
      <c r="M253" s="83" t="s">
        <v>265</v>
      </c>
      <c r="N253" s="83" t="s">
        <v>289</v>
      </c>
      <c r="O253" s="84" t="s">
        <v>812</v>
      </c>
      <c r="P253" s="85" t="s">
        <v>775</v>
      </c>
    </row>
    <row r="254" spans="1:16">
      <c r="A254" s="32" t="str">
        <f t="shared" si="18"/>
        <v>BAVM 128 </v>
      </c>
      <c r="B254" s="2" t="str">
        <f t="shared" si="19"/>
        <v>I</v>
      </c>
      <c r="C254" s="32">
        <f t="shared" si="20"/>
        <v>50947.453000000001</v>
      </c>
      <c r="D254" t="str">
        <f t="shared" si="21"/>
        <v>vis</v>
      </c>
      <c r="E254">
        <f>VLOOKUP(C254,'Active 1'!C$21:E$938,3,FALSE)</f>
        <v>44695.968251736544</v>
      </c>
      <c r="F254" s="2" t="s">
        <v>245</v>
      </c>
      <c r="G254" t="str">
        <f t="shared" si="22"/>
        <v>50947.4530</v>
      </c>
      <c r="H254" s="32">
        <f t="shared" si="23"/>
        <v>-13302</v>
      </c>
      <c r="I254" s="82" t="s">
        <v>813</v>
      </c>
      <c r="J254" s="83" t="s">
        <v>814</v>
      </c>
      <c r="K254" s="82" t="s">
        <v>815</v>
      </c>
      <c r="L254" s="82" t="s">
        <v>794</v>
      </c>
      <c r="M254" s="83" t="s">
        <v>265</v>
      </c>
      <c r="N254" s="83" t="s">
        <v>289</v>
      </c>
      <c r="O254" s="84" t="s">
        <v>762</v>
      </c>
      <c r="P254" s="85" t="s">
        <v>763</v>
      </c>
    </row>
    <row r="255" spans="1:16">
      <c r="A255" s="32" t="str">
        <f t="shared" si="18"/>
        <v>BAVM 118 </v>
      </c>
      <c r="B255" s="2" t="str">
        <f t="shared" si="19"/>
        <v>I</v>
      </c>
      <c r="C255" s="32">
        <f t="shared" si="20"/>
        <v>50948.386599999998</v>
      </c>
      <c r="D255" t="str">
        <f t="shared" si="21"/>
        <v>vis</v>
      </c>
      <c r="E255">
        <f>VLOOKUP(C255,'Active 1'!C$21:E$938,3,FALSE)</f>
        <v>44703.966906214788</v>
      </c>
      <c r="F255" s="2" t="s">
        <v>245</v>
      </c>
      <c r="G255" t="str">
        <f t="shared" si="22"/>
        <v>50948.3866</v>
      </c>
      <c r="H255" s="32">
        <f t="shared" si="23"/>
        <v>-13294</v>
      </c>
      <c r="I255" s="82" t="s">
        <v>816</v>
      </c>
      <c r="J255" s="83" t="s">
        <v>817</v>
      </c>
      <c r="K255" s="82" t="s">
        <v>818</v>
      </c>
      <c r="L255" s="82" t="s">
        <v>517</v>
      </c>
      <c r="M255" s="83" t="s">
        <v>265</v>
      </c>
      <c r="N255" s="83" t="s">
        <v>289</v>
      </c>
      <c r="O255" s="84" t="s">
        <v>812</v>
      </c>
      <c r="P255" s="85" t="s">
        <v>775</v>
      </c>
    </row>
    <row r="256" spans="1:16">
      <c r="A256" s="32" t="str">
        <f t="shared" si="18"/>
        <v> BBS 118 </v>
      </c>
      <c r="B256" s="2" t="str">
        <f t="shared" si="19"/>
        <v>I</v>
      </c>
      <c r="C256" s="32">
        <f t="shared" si="20"/>
        <v>50948.387000000002</v>
      </c>
      <c r="D256" t="str">
        <f t="shared" si="21"/>
        <v>vis</v>
      </c>
      <c r="E256">
        <f>VLOOKUP(C256,'Active 1'!C$21:E$938,3,FALSE)</f>
        <v>44703.970333230449</v>
      </c>
      <c r="F256" s="2" t="s">
        <v>245</v>
      </c>
      <c r="G256" t="str">
        <f t="shared" si="22"/>
        <v>50948.387</v>
      </c>
      <c r="H256" s="32">
        <f t="shared" si="23"/>
        <v>-13294</v>
      </c>
      <c r="I256" s="82" t="s">
        <v>819</v>
      </c>
      <c r="J256" s="83" t="s">
        <v>820</v>
      </c>
      <c r="K256" s="82" t="s">
        <v>818</v>
      </c>
      <c r="L256" s="82" t="s">
        <v>321</v>
      </c>
      <c r="M256" s="83" t="s">
        <v>312</v>
      </c>
      <c r="N256" s="83"/>
      <c r="O256" s="84" t="s">
        <v>313</v>
      </c>
      <c r="P256" s="84" t="s">
        <v>765</v>
      </c>
    </row>
    <row r="257" spans="1:16">
      <c r="A257" s="32" t="str">
        <f t="shared" si="18"/>
        <v> BBS 118 </v>
      </c>
      <c r="B257" s="2" t="str">
        <f t="shared" si="19"/>
        <v>I</v>
      </c>
      <c r="C257" s="32">
        <f t="shared" si="20"/>
        <v>50948.502999999997</v>
      </c>
      <c r="D257" t="str">
        <f t="shared" si="21"/>
        <v>vis</v>
      </c>
      <c r="E257">
        <f>VLOOKUP(C257,'Active 1'!C$21:E$938,3,FALSE)</f>
        <v>44704.964167762839</v>
      </c>
      <c r="F257" s="2" t="s">
        <v>245</v>
      </c>
      <c r="G257" t="str">
        <f t="shared" si="22"/>
        <v>50948.503</v>
      </c>
      <c r="H257" s="32">
        <f t="shared" si="23"/>
        <v>-13293</v>
      </c>
      <c r="I257" s="82" t="s">
        <v>821</v>
      </c>
      <c r="J257" s="83" t="s">
        <v>822</v>
      </c>
      <c r="K257" s="82" t="s">
        <v>823</v>
      </c>
      <c r="L257" s="82" t="s">
        <v>321</v>
      </c>
      <c r="M257" s="83" t="s">
        <v>312</v>
      </c>
      <c r="N257" s="83"/>
      <c r="O257" s="84" t="s">
        <v>313</v>
      </c>
      <c r="P257" s="84" t="s">
        <v>765</v>
      </c>
    </row>
    <row r="258" spans="1:16">
      <c r="A258" s="32" t="str">
        <f t="shared" si="18"/>
        <v> BBS 118 </v>
      </c>
      <c r="B258" s="2" t="str">
        <f t="shared" si="19"/>
        <v>I</v>
      </c>
      <c r="C258" s="32">
        <f t="shared" si="20"/>
        <v>50949.436999999998</v>
      </c>
      <c r="D258" t="str">
        <f t="shared" si="21"/>
        <v>vis</v>
      </c>
      <c r="E258">
        <f>VLOOKUP(C258,'Active 1'!C$21:E$938,3,FALSE)</f>
        <v>44712.966249256744</v>
      </c>
      <c r="F258" s="2" t="s">
        <v>245</v>
      </c>
      <c r="G258" t="str">
        <f t="shared" si="22"/>
        <v>50949.437</v>
      </c>
      <c r="H258" s="32">
        <f t="shared" si="23"/>
        <v>-13285</v>
      </c>
      <c r="I258" s="82" t="s">
        <v>824</v>
      </c>
      <c r="J258" s="83" t="s">
        <v>825</v>
      </c>
      <c r="K258" s="82" t="s">
        <v>826</v>
      </c>
      <c r="L258" s="82" t="s">
        <v>321</v>
      </c>
      <c r="M258" s="83" t="s">
        <v>312</v>
      </c>
      <c r="N258" s="83"/>
      <c r="O258" s="84" t="s">
        <v>313</v>
      </c>
      <c r="P258" s="84" t="s">
        <v>765</v>
      </c>
    </row>
    <row r="259" spans="1:16">
      <c r="A259" s="32" t="str">
        <f t="shared" si="18"/>
        <v> BBS 118 </v>
      </c>
      <c r="B259" s="2" t="str">
        <f t="shared" si="19"/>
        <v>I</v>
      </c>
      <c r="C259" s="32">
        <f t="shared" si="20"/>
        <v>50950.37</v>
      </c>
      <c r="D259" t="str">
        <f t="shared" si="21"/>
        <v>vis</v>
      </c>
      <c r="E259">
        <f>VLOOKUP(C259,'Active 1'!C$21:E$938,3,FALSE)</f>
        <v>44720.959763211613</v>
      </c>
      <c r="F259" s="2" t="s">
        <v>245</v>
      </c>
      <c r="G259" t="str">
        <f t="shared" si="22"/>
        <v>50950.37</v>
      </c>
      <c r="H259" s="32">
        <f t="shared" si="23"/>
        <v>-13277</v>
      </c>
      <c r="I259" s="82" t="s">
        <v>827</v>
      </c>
      <c r="J259" s="83" t="s">
        <v>828</v>
      </c>
      <c r="K259" s="82" t="s">
        <v>829</v>
      </c>
      <c r="L259" s="82" t="s">
        <v>830</v>
      </c>
      <c r="M259" s="83" t="s">
        <v>312</v>
      </c>
      <c r="N259" s="83"/>
      <c r="O259" s="84" t="s">
        <v>313</v>
      </c>
      <c r="P259" s="84" t="s">
        <v>765</v>
      </c>
    </row>
    <row r="260" spans="1:16">
      <c r="A260" s="32" t="str">
        <f t="shared" si="18"/>
        <v> BBS 118 </v>
      </c>
      <c r="B260" s="2" t="str">
        <f t="shared" si="19"/>
        <v>I</v>
      </c>
      <c r="C260" s="32">
        <f t="shared" si="20"/>
        <v>50950.487000000001</v>
      </c>
      <c r="D260" t="str">
        <f t="shared" si="21"/>
        <v>vis</v>
      </c>
      <c r="E260">
        <f>VLOOKUP(C260,'Active 1'!C$21:E$938,3,FALSE)</f>
        <v>44721.962165283105</v>
      </c>
      <c r="F260" s="2" t="s">
        <v>245</v>
      </c>
      <c r="G260" t="str">
        <f t="shared" si="22"/>
        <v>50950.487</v>
      </c>
      <c r="H260" s="32">
        <f t="shared" si="23"/>
        <v>-13276</v>
      </c>
      <c r="I260" s="82" t="s">
        <v>831</v>
      </c>
      <c r="J260" s="83" t="s">
        <v>832</v>
      </c>
      <c r="K260" s="82" t="s">
        <v>833</v>
      </c>
      <c r="L260" s="82" t="s">
        <v>345</v>
      </c>
      <c r="M260" s="83" t="s">
        <v>312</v>
      </c>
      <c r="N260" s="83"/>
      <c r="O260" s="84" t="s">
        <v>313</v>
      </c>
      <c r="P260" s="84" t="s">
        <v>765</v>
      </c>
    </row>
    <row r="261" spans="1:16">
      <c r="A261" s="32" t="str">
        <f t="shared" si="18"/>
        <v>BAVM 128 </v>
      </c>
      <c r="B261" s="2" t="str">
        <f t="shared" si="19"/>
        <v>I</v>
      </c>
      <c r="C261" s="32">
        <f t="shared" si="20"/>
        <v>50950.4876</v>
      </c>
      <c r="D261" t="str">
        <f t="shared" si="21"/>
        <v>vis</v>
      </c>
      <c r="E261">
        <f>VLOOKUP(C261,'Active 1'!C$21:E$938,3,FALSE)</f>
        <v>44721.967305806538</v>
      </c>
      <c r="F261" s="2" t="s">
        <v>245</v>
      </c>
      <c r="G261" t="str">
        <f t="shared" si="22"/>
        <v>50950.4876</v>
      </c>
      <c r="H261" s="32">
        <f t="shared" si="23"/>
        <v>-13276</v>
      </c>
      <c r="I261" s="82" t="s">
        <v>834</v>
      </c>
      <c r="J261" s="83" t="s">
        <v>835</v>
      </c>
      <c r="K261" s="82" t="s">
        <v>833</v>
      </c>
      <c r="L261" s="82" t="s">
        <v>517</v>
      </c>
      <c r="M261" s="83" t="s">
        <v>265</v>
      </c>
      <c r="N261" s="83" t="s">
        <v>289</v>
      </c>
      <c r="O261" s="84" t="s">
        <v>762</v>
      </c>
      <c r="P261" s="85" t="s">
        <v>763</v>
      </c>
    </row>
    <row r="262" spans="1:16">
      <c r="A262" s="32" t="str">
        <f t="shared" si="18"/>
        <v> BBS 118 </v>
      </c>
      <c r="B262" s="2" t="str">
        <f t="shared" si="19"/>
        <v>I</v>
      </c>
      <c r="C262" s="32">
        <f t="shared" si="20"/>
        <v>50952.353999999999</v>
      </c>
      <c r="D262" t="str">
        <f t="shared" si="21"/>
        <v>vis</v>
      </c>
      <c r="E262">
        <f>VLOOKUP(C262,'Active 1'!C$21:E$938,3,FALSE)</f>
        <v>44737.957760731813</v>
      </c>
      <c r="F262" s="2" t="s">
        <v>245</v>
      </c>
      <c r="G262" t="str">
        <f t="shared" si="22"/>
        <v>50952.354</v>
      </c>
      <c r="H262" s="32">
        <f t="shared" si="23"/>
        <v>-13260</v>
      </c>
      <c r="I262" s="82" t="s">
        <v>836</v>
      </c>
      <c r="J262" s="83" t="s">
        <v>837</v>
      </c>
      <c r="K262" s="82" t="s">
        <v>838</v>
      </c>
      <c r="L262" s="82" t="s">
        <v>345</v>
      </c>
      <c r="M262" s="83" t="s">
        <v>312</v>
      </c>
      <c r="N262" s="83"/>
      <c r="O262" s="84" t="s">
        <v>313</v>
      </c>
      <c r="P262" s="84" t="s">
        <v>765</v>
      </c>
    </row>
    <row r="263" spans="1:16">
      <c r="A263" s="32" t="str">
        <f t="shared" si="18"/>
        <v> BBS 118 </v>
      </c>
      <c r="B263" s="2" t="str">
        <f t="shared" si="19"/>
        <v>I</v>
      </c>
      <c r="C263" s="32">
        <f t="shared" si="20"/>
        <v>50952.470999999998</v>
      </c>
      <c r="D263" t="str">
        <f t="shared" si="21"/>
        <v>vis</v>
      </c>
      <c r="E263">
        <f>VLOOKUP(C263,'Active 1'!C$21:E$938,3,FALSE)</f>
        <v>44738.960162803305</v>
      </c>
      <c r="F263" s="2" t="s">
        <v>245</v>
      </c>
      <c r="G263" t="str">
        <f t="shared" si="22"/>
        <v>50952.471</v>
      </c>
      <c r="H263" s="32">
        <f t="shared" si="23"/>
        <v>-13259</v>
      </c>
      <c r="I263" s="82" t="s">
        <v>839</v>
      </c>
      <c r="J263" s="83" t="s">
        <v>840</v>
      </c>
      <c r="K263" s="82" t="s">
        <v>841</v>
      </c>
      <c r="L263" s="82" t="s">
        <v>345</v>
      </c>
      <c r="M263" s="83" t="s">
        <v>312</v>
      </c>
      <c r="N263" s="83"/>
      <c r="O263" s="84" t="s">
        <v>313</v>
      </c>
      <c r="P263" s="84" t="s">
        <v>765</v>
      </c>
    </row>
    <row r="264" spans="1:16">
      <c r="A264" s="32" t="str">
        <f t="shared" si="18"/>
        <v> BBS 118 </v>
      </c>
      <c r="B264" s="2" t="str">
        <f t="shared" si="19"/>
        <v>I</v>
      </c>
      <c r="C264" s="32">
        <f t="shared" si="20"/>
        <v>50953.404999999999</v>
      </c>
      <c r="D264" t="str">
        <f t="shared" si="21"/>
        <v>vis</v>
      </c>
      <c r="E264">
        <f>VLOOKUP(C264,'Active 1'!C$21:E$938,3,FALSE)</f>
        <v>44746.96224429721</v>
      </c>
      <c r="F264" s="2" t="s">
        <v>245</v>
      </c>
      <c r="G264" t="str">
        <f t="shared" si="22"/>
        <v>50953.405</v>
      </c>
      <c r="H264" s="32">
        <f t="shared" si="23"/>
        <v>-13251</v>
      </c>
      <c r="I264" s="82" t="s">
        <v>842</v>
      </c>
      <c r="J264" s="83" t="s">
        <v>843</v>
      </c>
      <c r="K264" s="82" t="s">
        <v>844</v>
      </c>
      <c r="L264" s="82" t="s">
        <v>345</v>
      </c>
      <c r="M264" s="83" t="s">
        <v>312</v>
      </c>
      <c r="N264" s="83"/>
      <c r="O264" s="84" t="s">
        <v>313</v>
      </c>
      <c r="P264" s="84" t="s">
        <v>765</v>
      </c>
    </row>
    <row r="265" spans="1:16">
      <c r="A265" s="32" t="str">
        <f t="shared" si="18"/>
        <v>BAVM 128 </v>
      </c>
      <c r="B265" s="2" t="str">
        <f t="shared" si="19"/>
        <v>I</v>
      </c>
      <c r="C265" s="32">
        <f t="shared" si="20"/>
        <v>50953.405500000001</v>
      </c>
      <c r="D265" t="str">
        <f t="shared" si="21"/>
        <v>vis</v>
      </c>
      <c r="E265">
        <f>VLOOKUP(C265,'Active 1'!C$21:E$938,3,FALSE)</f>
        <v>44746.966528066769</v>
      </c>
      <c r="F265" s="2" t="s">
        <v>245</v>
      </c>
      <c r="G265" t="str">
        <f t="shared" si="22"/>
        <v>50953.4055</v>
      </c>
      <c r="H265" s="32">
        <f t="shared" si="23"/>
        <v>-13251</v>
      </c>
      <c r="I265" s="82" t="s">
        <v>845</v>
      </c>
      <c r="J265" s="83" t="s">
        <v>843</v>
      </c>
      <c r="K265" s="82" t="s">
        <v>844</v>
      </c>
      <c r="L265" s="82" t="s">
        <v>753</v>
      </c>
      <c r="M265" s="83" t="s">
        <v>265</v>
      </c>
      <c r="N265" s="83" t="s">
        <v>289</v>
      </c>
      <c r="O265" s="84" t="s">
        <v>762</v>
      </c>
      <c r="P265" s="85" t="s">
        <v>763</v>
      </c>
    </row>
    <row r="266" spans="1:16">
      <c r="A266" s="32" t="str">
        <f t="shared" si="18"/>
        <v> BBS 118 </v>
      </c>
      <c r="B266" s="2" t="str">
        <f t="shared" si="19"/>
        <v>I</v>
      </c>
      <c r="C266" s="32">
        <f t="shared" si="20"/>
        <v>50957.375</v>
      </c>
      <c r="D266" t="str">
        <f t="shared" si="21"/>
        <v>vis</v>
      </c>
      <c r="E266">
        <f>VLOOKUP(C266,'Active 1'!C$21:E$938,3,FALSE)</f>
        <v>44780.97537441583</v>
      </c>
      <c r="F266" s="2" t="s">
        <v>245</v>
      </c>
      <c r="G266" t="str">
        <f t="shared" si="22"/>
        <v>50957.375</v>
      </c>
      <c r="H266" s="32">
        <f t="shared" si="23"/>
        <v>-13217</v>
      </c>
      <c r="I266" s="82" t="s">
        <v>846</v>
      </c>
      <c r="J266" s="83" t="s">
        <v>847</v>
      </c>
      <c r="K266" s="82" t="s">
        <v>848</v>
      </c>
      <c r="L266" s="82" t="s">
        <v>311</v>
      </c>
      <c r="M266" s="83" t="s">
        <v>312</v>
      </c>
      <c r="N266" s="83"/>
      <c r="O266" s="84" t="s">
        <v>313</v>
      </c>
      <c r="P266" s="84" t="s">
        <v>765</v>
      </c>
    </row>
    <row r="267" spans="1:16">
      <c r="A267" s="32" t="str">
        <f t="shared" ref="A267:A330" si="24">P267</f>
        <v> BBS 118 </v>
      </c>
      <c r="B267" s="2" t="str">
        <f t="shared" ref="B267:B330" si="25">IF(H267=INT(H267),"I","II")</f>
        <v>I</v>
      </c>
      <c r="C267" s="32">
        <f t="shared" ref="C267:C330" si="26">1*G267</f>
        <v>50961.457999999999</v>
      </c>
      <c r="D267" t="str">
        <f t="shared" ref="D267:D330" si="27">VLOOKUP(F267,I$1:J$5,2,FALSE)</f>
        <v>vis</v>
      </c>
      <c r="E267">
        <f>VLOOKUP(C267,'Active 1'!C$21:E$938,3,FALSE)</f>
        <v>44815.956636449642</v>
      </c>
      <c r="F267" s="2" t="s">
        <v>245</v>
      </c>
      <c r="G267" t="str">
        <f t="shared" ref="G267:G330" si="28">MID(I267,3,LEN(I267)-3)</f>
        <v>50961.458</v>
      </c>
      <c r="H267" s="32">
        <f t="shared" ref="H267:H330" si="29">1*K267</f>
        <v>-13182</v>
      </c>
      <c r="I267" s="82" t="s">
        <v>849</v>
      </c>
      <c r="J267" s="83" t="s">
        <v>850</v>
      </c>
      <c r="K267" s="82" t="s">
        <v>851</v>
      </c>
      <c r="L267" s="82" t="s">
        <v>345</v>
      </c>
      <c r="M267" s="83" t="s">
        <v>312</v>
      </c>
      <c r="N267" s="83"/>
      <c r="O267" s="84" t="s">
        <v>313</v>
      </c>
      <c r="P267" s="84" t="s">
        <v>765</v>
      </c>
    </row>
    <row r="268" spans="1:16">
      <c r="A268" s="32" t="str">
        <f t="shared" si="24"/>
        <v> BBS 118 </v>
      </c>
      <c r="B268" s="2" t="str">
        <f t="shared" si="25"/>
        <v>I</v>
      </c>
      <c r="C268" s="32">
        <f t="shared" si="26"/>
        <v>50973.366000000002</v>
      </c>
      <c r="D268" t="str">
        <f t="shared" si="27"/>
        <v>vis</v>
      </c>
      <c r="E268">
        <f>VLOOKUP(C268,'Active 1'!C$21:E$938,3,FALSE)</f>
        <v>44917.97889172734</v>
      </c>
      <c r="F268" s="2" t="s">
        <v>245</v>
      </c>
      <c r="G268" t="str">
        <f t="shared" si="28"/>
        <v>50973.366</v>
      </c>
      <c r="H268" s="32">
        <f t="shared" si="29"/>
        <v>-13080</v>
      </c>
      <c r="I268" s="82" t="s">
        <v>852</v>
      </c>
      <c r="J268" s="83" t="s">
        <v>853</v>
      </c>
      <c r="K268" s="82" t="s">
        <v>854</v>
      </c>
      <c r="L268" s="82" t="s">
        <v>311</v>
      </c>
      <c r="M268" s="83" t="s">
        <v>312</v>
      </c>
      <c r="N268" s="83"/>
      <c r="O268" s="84" t="s">
        <v>313</v>
      </c>
      <c r="P268" s="84" t="s">
        <v>765</v>
      </c>
    </row>
    <row r="269" spans="1:16">
      <c r="A269" s="32" t="str">
        <f t="shared" si="24"/>
        <v> BBS 118 </v>
      </c>
      <c r="B269" s="2" t="str">
        <f t="shared" si="25"/>
        <v>I</v>
      </c>
      <c r="C269" s="32">
        <f t="shared" si="26"/>
        <v>50983.400999999998</v>
      </c>
      <c r="D269" t="str">
        <f t="shared" si="27"/>
        <v>vis</v>
      </c>
      <c r="E269">
        <f>VLOOKUP(C269,'Active 1'!C$21:E$938,3,FALSE)</f>
        <v>45003.954146321819</v>
      </c>
      <c r="F269" s="2" t="s">
        <v>245</v>
      </c>
      <c r="G269" t="str">
        <f t="shared" si="28"/>
        <v>50983.401</v>
      </c>
      <c r="H269" s="32">
        <f t="shared" si="29"/>
        <v>-12994</v>
      </c>
      <c r="I269" s="82" t="s">
        <v>855</v>
      </c>
      <c r="J269" s="83" t="s">
        <v>856</v>
      </c>
      <c r="K269" s="82" t="s">
        <v>857</v>
      </c>
      <c r="L269" s="82" t="s">
        <v>428</v>
      </c>
      <c r="M269" s="83" t="s">
        <v>312</v>
      </c>
      <c r="N269" s="83"/>
      <c r="O269" s="84" t="s">
        <v>313</v>
      </c>
      <c r="P269" s="84" t="s">
        <v>765</v>
      </c>
    </row>
    <row r="270" spans="1:16">
      <c r="A270" s="32" t="str">
        <f t="shared" si="24"/>
        <v> BBS 118 </v>
      </c>
      <c r="B270" s="2" t="str">
        <f t="shared" si="25"/>
        <v>I</v>
      </c>
      <c r="C270" s="32">
        <f t="shared" si="26"/>
        <v>50985.385999999999</v>
      </c>
      <c r="D270" t="str">
        <f t="shared" si="27"/>
        <v>vis</v>
      </c>
      <c r="E270">
        <f>VLOOKUP(C270,'Active 1'!C$21:E$938,3,FALSE)</f>
        <v>45020.960711381129</v>
      </c>
      <c r="F270" s="2" t="s">
        <v>245</v>
      </c>
      <c r="G270" t="str">
        <f t="shared" si="28"/>
        <v>50985.386</v>
      </c>
      <c r="H270" s="32">
        <f t="shared" si="29"/>
        <v>-12977</v>
      </c>
      <c r="I270" s="82" t="s">
        <v>858</v>
      </c>
      <c r="J270" s="83" t="s">
        <v>859</v>
      </c>
      <c r="K270" s="82" t="s">
        <v>860</v>
      </c>
      <c r="L270" s="82" t="s">
        <v>345</v>
      </c>
      <c r="M270" s="83" t="s">
        <v>312</v>
      </c>
      <c r="N270" s="83"/>
      <c r="O270" s="84" t="s">
        <v>313</v>
      </c>
      <c r="P270" s="84" t="s">
        <v>765</v>
      </c>
    </row>
    <row r="271" spans="1:16">
      <c r="A271" s="32" t="str">
        <f t="shared" si="24"/>
        <v>IBVS 4877 </v>
      </c>
      <c r="B271" s="2" t="str">
        <f t="shared" si="25"/>
        <v>I</v>
      </c>
      <c r="C271" s="32">
        <f t="shared" si="26"/>
        <v>51300.412499999999</v>
      </c>
      <c r="D271" t="str">
        <f t="shared" si="27"/>
        <v>vis</v>
      </c>
      <c r="E271">
        <f>VLOOKUP(C271,'Active 1'!C$21:E$938,3,FALSE)</f>
        <v>47719.962559066029</v>
      </c>
      <c r="F271" s="2" t="s">
        <v>245</v>
      </c>
      <c r="G271" t="str">
        <f t="shared" si="28"/>
        <v>51300.4125</v>
      </c>
      <c r="H271" s="32">
        <f t="shared" si="29"/>
        <v>-10278</v>
      </c>
      <c r="I271" s="82" t="s">
        <v>861</v>
      </c>
      <c r="J271" s="83" t="s">
        <v>862</v>
      </c>
      <c r="K271" s="82" t="s">
        <v>863</v>
      </c>
      <c r="L271" s="82" t="s">
        <v>864</v>
      </c>
      <c r="M271" s="83" t="s">
        <v>265</v>
      </c>
      <c r="N271" s="83" t="s">
        <v>266</v>
      </c>
      <c r="O271" s="84" t="s">
        <v>865</v>
      </c>
      <c r="P271" s="85" t="s">
        <v>301</v>
      </c>
    </row>
    <row r="272" spans="1:16">
      <c r="A272" s="32" t="str">
        <f t="shared" si="24"/>
        <v>IBVS 4877 </v>
      </c>
      <c r="B272" s="2" t="str">
        <f t="shared" si="25"/>
        <v>I</v>
      </c>
      <c r="C272" s="32">
        <f t="shared" si="26"/>
        <v>51301.345999999998</v>
      </c>
      <c r="D272" t="str">
        <f t="shared" si="27"/>
        <v>vis</v>
      </c>
      <c r="E272">
        <f>VLOOKUP(C272,'Active 1'!C$21:E$938,3,FALSE)</f>
        <v>47727.960356790383</v>
      </c>
      <c r="F272" s="2" t="s">
        <v>245</v>
      </c>
      <c r="G272" t="str">
        <f t="shared" si="28"/>
        <v>51301.3460</v>
      </c>
      <c r="H272" s="32">
        <f t="shared" si="29"/>
        <v>-10270</v>
      </c>
      <c r="I272" s="82" t="s">
        <v>866</v>
      </c>
      <c r="J272" s="83" t="s">
        <v>867</v>
      </c>
      <c r="K272" s="82" t="s">
        <v>868</v>
      </c>
      <c r="L272" s="82" t="s">
        <v>869</v>
      </c>
      <c r="M272" s="83" t="s">
        <v>265</v>
      </c>
      <c r="N272" s="83" t="s">
        <v>870</v>
      </c>
      <c r="O272" s="84" t="s">
        <v>865</v>
      </c>
      <c r="P272" s="85" t="s">
        <v>301</v>
      </c>
    </row>
    <row r="273" spans="1:16">
      <c r="A273" s="32" t="str">
        <f t="shared" si="24"/>
        <v>IBVS 4877 </v>
      </c>
      <c r="B273" s="2" t="str">
        <f t="shared" si="25"/>
        <v>I</v>
      </c>
      <c r="C273" s="32">
        <f t="shared" si="26"/>
        <v>51301.462899999999</v>
      </c>
      <c r="D273" t="str">
        <f t="shared" si="27"/>
        <v>vis</v>
      </c>
      <c r="E273">
        <f>VLOOKUP(C273,'Active 1'!C$21:E$938,3,FALSE)</f>
        <v>47728.961902107985</v>
      </c>
      <c r="F273" s="2" t="s">
        <v>245</v>
      </c>
      <c r="G273" t="str">
        <f t="shared" si="28"/>
        <v>51301.4629</v>
      </c>
      <c r="H273" s="32">
        <f t="shared" si="29"/>
        <v>-10269</v>
      </c>
      <c r="I273" s="82" t="s">
        <v>871</v>
      </c>
      <c r="J273" s="83" t="s">
        <v>872</v>
      </c>
      <c r="K273" s="82" t="s">
        <v>873</v>
      </c>
      <c r="L273" s="82" t="s">
        <v>864</v>
      </c>
      <c r="M273" s="83" t="s">
        <v>265</v>
      </c>
      <c r="N273" s="83" t="s">
        <v>870</v>
      </c>
      <c r="O273" s="84" t="s">
        <v>865</v>
      </c>
      <c r="P273" s="85" t="s">
        <v>301</v>
      </c>
    </row>
    <row r="274" spans="1:16">
      <c r="A274" s="32" t="str">
        <f t="shared" si="24"/>
        <v>BAVM 128 </v>
      </c>
      <c r="B274" s="2" t="str">
        <f t="shared" si="25"/>
        <v>I</v>
      </c>
      <c r="C274" s="32">
        <f t="shared" si="26"/>
        <v>51302.3966</v>
      </c>
      <c r="D274" t="str">
        <f t="shared" si="27"/>
        <v>vis</v>
      </c>
      <c r="E274">
        <f>VLOOKUP(C274,'Active 1'!C$21:E$938,3,FALSE)</f>
        <v>47736.961413340177</v>
      </c>
      <c r="F274" s="2" t="s">
        <v>245</v>
      </c>
      <c r="G274" t="str">
        <f t="shared" si="28"/>
        <v>51302.3966</v>
      </c>
      <c r="H274" s="32">
        <f t="shared" si="29"/>
        <v>-10261</v>
      </c>
      <c r="I274" s="82" t="s">
        <v>874</v>
      </c>
      <c r="J274" s="83" t="s">
        <v>875</v>
      </c>
      <c r="K274" s="82" t="s">
        <v>876</v>
      </c>
      <c r="L274" s="82" t="s">
        <v>877</v>
      </c>
      <c r="M274" s="83" t="s">
        <v>265</v>
      </c>
      <c r="N274" s="83" t="s">
        <v>289</v>
      </c>
      <c r="O274" s="84" t="s">
        <v>795</v>
      </c>
      <c r="P274" s="85" t="s">
        <v>763</v>
      </c>
    </row>
    <row r="275" spans="1:16">
      <c r="A275" s="32" t="str">
        <f t="shared" si="24"/>
        <v>BAVM 128 </v>
      </c>
      <c r="B275" s="2" t="str">
        <f t="shared" si="25"/>
        <v>II</v>
      </c>
      <c r="C275" s="32">
        <f t="shared" si="26"/>
        <v>51302.4548</v>
      </c>
      <c r="D275" t="str">
        <f t="shared" si="27"/>
        <v>vis</v>
      </c>
      <c r="E275">
        <f>VLOOKUP(C275,'Active 1'!C$21:E$938,3,FALSE)</f>
        <v>47737.460044114203</v>
      </c>
      <c r="F275" s="2" t="s">
        <v>245</v>
      </c>
      <c r="G275" t="str">
        <f t="shared" si="28"/>
        <v>51302.4548</v>
      </c>
      <c r="H275" s="32">
        <f t="shared" si="29"/>
        <v>-10260.5</v>
      </c>
      <c r="I275" s="82" t="s">
        <v>878</v>
      </c>
      <c r="J275" s="83" t="s">
        <v>879</v>
      </c>
      <c r="K275" s="82" t="s">
        <v>880</v>
      </c>
      <c r="L275" s="82" t="s">
        <v>881</v>
      </c>
      <c r="M275" s="83" t="s">
        <v>265</v>
      </c>
      <c r="N275" s="83" t="s">
        <v>289</v>
      </c>
      <c r="O275" s="84" t="s">
        <v>795</v>
      </c>
      <c r="P275" s="85" t="s">
        <v>763</v>
      </c>
    </row>
    <row r="276" spans="1:16">
      <c r="A276" s="32" t="str">
        <f t="shared" si="24"/>
        <v>BAVM 152 </v>
      </c>
      <c r="B276" s="2" t="str">
        <f t="shared" si="25"/>
        <v>I</v>
      </c>
      <c r="C276" s="32">
        <f t="shared" si="26"/>
        <v>51616.488400000002</v>
      </c>
      <c r="D276" t="str">
        <f t="shared" si="27"/>
        <v>vis</v>
      </c>
      <c r="E276">
        <f>VLOOKUP(C276,'Active 1'!C$21:E$938,3,FALSE)</f>
        <v>50427.955182253841</v>
      </c>
      <c r="F276" s="2" t="s">
        <v>245</v>
      </c>
      <c r="G276" t="str">
        <f t="shared" si="28"/>
        <v>51616.4884</v>
      </c>
      <c r="H276" s="32">
        <f t="shared" si="29"/>
        <v>-7570</v>
      </c>
      <c r="I276" s="82" t="s">
        <v>882</v>
      </c>
      <c r="J276" s="83" t="s">
        <v>883</v>
      </c>
      <c r="K276" s="82" t="s">
        <v>884</v>
      </c>
      <c r="L276" s="82" t="s">
        <v>885</v>
      </c>
      <c r="M276" s="83" t="s">
        <v>265</v>
      </c>
      <c r="N276" s="83" t="s">
        <v>245</v>
      </c>
      <c r="O276" s="84" t="s">
        <v>812</v>
      </c>
      <c r="P276" s="85" t="s">
        <v>886</v>
      </c>
    </row>
    <row r="277" spans="1:16">
      <c r="A277" s="32" t="str">
        <f t="shared" si="24"/>
        <v>BAVM 152 </v>
      </c>
      <c r="B277" s="2" t="str">
        <f t="shared" si="25"/>
        <v>I</v>
      </c>
      <c r="C277" s="32">
        <f t="shared" si="26"/>
        <v>51669.357499999998</v>
      </c>
      <c r="D277" t="str">
        <f t="shared" si="27"/>
        <v>vis</v>
      </c>
      <c r="E277">
        <f>VLOOKUP(C277,'Active 1'!C$21:E$938,3,FALSE)</f>
        <v>50880.913262242124</v>
      </c>
      <c r="F277" s="2" t="s">
        <v>245</v>
      </c>
      <c r="G277" t="str">
        <f t="shared" si="28"/>
        <v>51669.3575</v>
      </c>
      <c r="H277" s="32">
        <f t="shared" si="29"/>
        <v>-7117</v>
      </c>
      <c r="I277" s="82" t="s">
        <v>887</v>
      </c>
      <c r="J277" s="83" t="s">
        <v>888</v>
      </c>
      <c r="K277" s="82" t="s">
        <v>889</v>
      </c>
      <c r="L277" s="82" t="s">
        <v>890</v>
      </c>
      <c r="M277" s="83" t="s">
        <v>265</v>
      </c>
      <c r="N277" s="83" t="s">
        <v>289</v>
      </c>
      <c r="O277" s="84" t="s">
        <v>774</v>
      </c>
      <c r="P277" s="85" t="s">
        <v>886</v>
      </c>
    </row>
    <row r="278" spans="1:16">
      <c r="A278" s="32" t="str">
        <f t="shared" si="24"/>
        <v>BAVM 152 </v>
      </c>
      <c r="B278" s="2" t="str">
        <f t="shared" si="25"/>
        <v>I</v>
      </c>
      <c r="C278" s="32">
        <f t="shared" si="26"/>
        <v>51674.381399999998</v>
      </c>
      <c r="D278" t="str">
        <f t="shared" si="27"/>
        <v>vis</v>
      </c>
      <c r="E278">
        <f>VLOOKUP(C278,'Active 1'!C$21:E$938,3,FALSE)</f>
        <v>50923.955721789447</v>
      </c>
      <c r="F278" s="2" t="s">
        <v>245</v>
      </c>
      <c r="G278" t="str">
        <f t="shared" si="28"/>
        <v>51674.3814</v>
      </c>
      <c r="H278" s="32">
        <f t="shared" si="29"/>
        <v>-7074</v>
      </c>
      <c r="I278" s="82" t="s">
        <v>891</v>
      </c>
      <c r="J278" s="83" t="s">
        <v>892</v>
      </c>
      <c r="K278" s="82" t="s">
        <v>893</v>
      </c>
      <c r="L278" s="82" t="s">
        <v>894</v>
      </c>
      <c r="M278" s="83" t="s">
        <v>265</v>
      </c>
      <c r="N278" s="83" t="s">
        <v>773</v>
      </c>
      <c r="O278" s="84" t="s">
        <v>795</v>
      </c>
      <c r="P278" s="85" t="s">
        <v>886</v>
      </c>
    </row>
    <row r="279" spans="1:16">
      <c r="A279" s="32" t="str">
        <f t="shared" si="24"/>
        <v>BAVM 152 </v>
      </c>
      <c r="B279" s="2" t="str">
        <f t="shared" si="25"/>
        <v>II</v>
      </c>
      <c r="C279" s="32">
        <f t="shared" si="26"/>
        <v>52001.371099999997</v>
      </c>
      <c r="D279" t="str">
        <f t="shared" si="27"/>
        <v>vis</v>
      </c>
      <c r="E279">
        <f>VLOOKUP(C279,'Active 1'!C$21:E$938,3,FALSE)</f>
        <v>53725.452752908815</v>
      </c>
      <c r="F279" s="2" t="s">
        <v>245</v>
      </c>
      <c r="G279" t="str">
        <f t="shared" si="28"/>
        <v>52001.3711</v>
      </c>
      <c r="H279" s="32">
        <f t="shared" si="29"/>
        <v>-4272.5</v>
      </c>
      <c r="I279" s="82" t="s">
        <v>895</v>
      </c>
      <c r="J279" s="83" t="s">
        <v>896</v>
      </c>
      <c r="K279" s="82" t="s">
        <v>897</v>
      </c>
      <c r="L279" s="82" t="s">
        <v>885</v>
      </c>
      <c r="M279" s="83" t="s">
        <v>265</v>
      </c>
      <c r="N279" s="83" t="s">
        <v>245</v>
      </c>
      <c r="O279" s="84" t="s">
        <v>898</v>
      </c>
      <c r="P279" s="85" t="s">
        <v>886</v>
      </c>
    </row>
    <row r="280" spans="1:16">
      <c r="A280" s="32" t="str">
        <f t="shared" si="24"/>
        <v>BAVM 152 </v>
      </c>
      <c r="B280" s="2" t="str">
        <f t="shared" si="25"/>
        <v>I</v>
      </c>
      <c r="C280" s="32">
        <f t="shared" si="26"/>
        <v>52001.429199999999</v>
      </c>
      <c r="D280" t="str">
        <f t="shared" si="27"/>
        <v>vis</v>
      </c>
      <c r="E280">
        <f>VLOOKUP(C280,'Active 1'!C$21:E$938,3,FALSE)</f>
        <v>53725.950526928958</v>
      </c>
      <c r="F280" s="2" t="s">
        <v>245</v>
      </c>
      <c r="G280" t="str">
        <f t="shared" si="28"/>
        <v>52001.4292</v>
      </c>
      <c r="H280" s="32">
        <f t="shared" si="29"/>
        <v>-4272</v>
      </c>
      <c r="I280" s="82" t="s">
        <v>899</v>
      </c>
      <c r="J280" s="83" t="s">
        <v>900</v>
      </c>
      <c r="K280" s="82" t="s">
        <v>901</v>
      </c>
      <c r="L280" s="82" t="s">
        <v>902</v>
      </c>
      <c r="M280" s="83" t="s">
        <v>265</v>
      </c>
      <c r="N280" s="83" t="s">
        <v>245</v>
      </c>
      <c r="O280" s="84" t="s">
        <v>898</v>
      </c>
      <c r="P280" s="85" t="s">
        <v>886</v>
      </c>
    </row>
    <row r="281" spans="1:16">
      <c r="A281" s="32" t="str">
        <f t="shared" si="24"/>
        <v>BAVM 152 </v>
      </c>
      <c r="B281" s="2" t="str">
        <f t="shared" si="25"/>
        <v>II</v>
      </c>
      <c r="C281" s="32">
        <f t="shared" si="26"/>
        <v>52001.487800000003</v>
      </c>
      <c r="D281" t="str">
        <f t="shared" si="27"/>
        <v>vis</v>
      </c>
      <c r="E281">
        <f>VLOOKUP(C281,'Active 1'!C$21:E$938,3,FALSE)</f>
        <v>53726.452584718652</v>
      </c>
      <c r="F281" s="2" t="s">
        <v>245</v>
      </c>
      <c r="G281" t="str">
        <f t="shared" si="28"/>
        <v>52001.4878</v>
      </c>
      <c r="H281" s="32">
        <f t="shared" si="29"/>
        <v>-4271.5</v>
      </c>
      <c r="I281" s="82" t="s">
        <v>903</v>
      </c>
      <c r="J281" s="83" t="s">
        <v>904</v>
      </c>
      <c r="K281" s="82" t="s">
        <v>905</v>
      </c>
      <c r="L281" s="82" t="s">
        <v>906</v>
      </c>
      <c r="M281" s="83" t="s">
        <v>265</v>
      </c>
      <c r="N281" s="83" t="s">
        <v>245</v>
      </c>
      <c r="O281" s="84" t="s">
        <v>898</v>
      </c>
      <c r="P281" s="85" t="s">
        <v>886</v>
      </c>
    </row>
    <row r="282" spans="1:16">
      <c r="A282" s="32" t="str">
        <f t="shared" si="24"/>
        <v>BAVM 152 </v>
      </c>
      <c r="B282" s="2" t="str">
        <f t="shared" si="25"/>
        <v>I</v>
      </c>
      <c r="C282" s="32">
        <f t="shared" si="26"/>
        <v>52001.546000000002</v>
      </c>
      <c r="D282" t="str">
        <f t="shared" si="27"/>
        <v>vis</v>
      </c>
      <c r="E282">
        <f>VLOOKUP(C282,'Active 1'!C$21:E$938,3,FALSE)</f>
        <v>53726.951215492678</v>
      </c>
      <c r="F282" s="2" t="s">
        <v>245</v>
      </c>
      <c r="G282" t="str">
        <f t="shared" si="28"/>
        <v>52001.5460</v>
      </c>
      <c r="H282" s="32">
        <f t="shared" si="29"/>
        <v>-4271</v>
      </c>
      <c r="I282" s="82" t="s">
        <v>907</v>
      </c>
      <c r="J282" s="83" t="s">
        <v>908</v>
      </c>
      <c r="K282" s="82" t="s">
        <v>909</v>
      </c>
      <c r="L282" s="82" t="s">
        <v>910</v>
      </c>
      <c r="M282" s="83" t="s">
        <v>265</v>
      </c>
      <c r="N282" s="83" t="s">
        <v>245</v>
      </c>
      <c r="O282" s="84" t="s">
        <v>898</v>
      </c>
      <c r="P282" s="85" t="s">
        <v>886</v>
      </c>
    </row>
    <row r="283" spans="1:16">
      <c r="A283" s="32" t="str">
        <f t="shared" si="24"/>
        <v>BAVM 152 </v>
      </c>
      <c r="B283" s="2" t="str">
        <f t="shared" si="25"/>
        <v>II</v>
      </c>
      <c r="C283" s="32">
        <f t="shared" si="26"/>
        <v>52001.604099999997</v>
      </c>
      <c r="D283" t="str">
        <f t="shared" si="27"/>
        <v>vis</v>
      </c>
      <c r="E283">
        <f>VLOOKUP(C283,'Active 1'!C$21:E$938,3,FALSE)</f>
        <v>53727.448989512755</v>
      </c>
      <c r="F283" s="2" t="s">
        <v>245</v>
      </c>
      <c r="G283" t="str">
        <f t="shared" si="28"/>
        <v>52001.6041</v>
      </c>
      <c r="H283" s="32">
        <f t="shared" si="29"/>
        <v>-4270.5</v>
      </c>
      <c r="I283" s="82" t="s">
        <v>911</v>
      </c>
      <c r="J283" s="83" t="s">
        <v>912</v>
      </c>
      <c r="K283" s="82" t="s">
        <v>913</v>
      </c>
      <c r="L283" s="82" t="s">
        <v>914</v>
      </c>
      <c r="M283" s="83" t="s">
        <v>265</v>
      </c>
      <c r="N283" s="83" t="s">
        <v>245</v>
      </c>
      <c r="O283" s="84" t="s">
        <v>898</v>
      </c>
      <c r="P283" s="85" t="s">
        <v>886</v>
      </c>
    </row>
    <row r="284" spans="1:16">
      <c r="A284" s="32" t="str">
        <f t="shared" si="24"/>
        <v>IBVS 5645 </v>
      </c>
      <c r="B284" s="2" t="str">
        <f t="shared" si="25"/>
        <v>II</v>
      </c>
      <c r="C284" s="32">
        <f t="shared" si="26"/>
        <v>52395.416599999997</v>
      </c>
      <c r="D284" t="str">
        <f t="shared" si="27"/>
        <v>vis</v>
      </c>
      <c r="E284">
        <f>VLOOKUP(C284,'Active 1'!C$21:E$938,3,FALSE)</f>
        <v>57101.452970579143</v>
      </c>
      <c r="F284" s="2" t="s">
        <v>245</v>
      </c>
      <c r="G284" t="str">
        <f t="shared" si="28"/>
        <v>52395.4166</v>
      </c>
      <c r="H284" s="32">
        <f t="shared" si="29"/>
        <v>-896.5</v>
      </c>
      <c r="I284" s="82" t="s">
        <v>915</v>
      </c>
      <c r="J284" s="83" t="s">
        <v>916</v>
      </c>
      <c r="K284" s="82" t="s">
        <v>917</v>
      </c>
      <c r="L284" s="82" t="s">
        <v>918</v>
      </c>
      <c r="M284" s="83" t="s">
        <v>265</v>
      </c>
      <c r="N284" s="83" t="s">
        <v>870</v>
      </c>
      <c r="O284" s="84" t="s">
        <v>919</v>
      </c>
      <c r="P284" s="85" t="s">
        <v>920</v>
      </c>
    </row>
    <row r="285" spans="1:16">
      <c r="A285" s="32" t="str">
        <f t="shared" si="24"/>
        <v> BBS 129 </v>
      </c>
      <c r="B285" s="2" t="str">
        <f t="shared" si="25"/>
        <v>I</v>
      </c>
      <c r="C285" s="32">
        <f t="shared" si="26"/>
        <v>52647.705000000002</v>
      </c>
      <c r="D285" t="str">
        <f t="shared" si="27"/>
        <v>vis</v>
      </c>
      <c r="E285">
        <f>VLOOKUP(C285,'Active 1'!C$21:E$938,3,FALSE)</f>
        <v>59262.943695167334</v>
      </c>
      <c r="F285" s="2" t="s">
        <v>245</v>
      </c>
      <c r="G285" t="str">
        <f t="shared" si="28"/>
        <v>52647.705</v>
      </c>
      <c r="H285" s="32">
        <f t="shared" si="29"/>
        <v>1265</v>
      </c>
      <c r="I285" s="82" t="s">
        <v>921</v>
      </c>
      <c r="J285" s="83" t="s">
        <v>922</v>
      </c>
      <c r="K285" s="82" t="s">
        <v>923</v>
      </c>
      <c r="L285" s="82" t="s">
        <v>428</v>
      </c>
      <c r="M285" s="83" t="s">
        <v>312</v>
      </c>
      <c r="N285" s="83"/>
      <c r="O285" s="84" t="s">
        <v>313</v>
      </c>
      <c r="P285" s="84" t="s">
        <v>924</v>
      </c>
    </row>
    <row r="286" spans="1:16">
      <c r="A286" s="32" t="str">
        <f t="shared" si="24"/>
        <v>IBVS 5443 </v>
      </c>
      <c r="B286" s="2" t="str">
        <f t="shared" si="25"/>
        <v>I</v>
      </c>
      <c r="C286" s="32">
        <f t="shared" si="26"/>
        <v>52759.406199999998</v>
      </c>
      <c r="D286" t="str">
        <f t="shared" si="27"/>
        <v>vis</v>
      </c>
      <c r="E286">
        <f>VLOOKUP(C286,'Active 1'!C$21:E$938,3,FALSE)</f>
        <v>60219.948090634411</v>
      </c>
      <c r="F286" s="2" t="s">
        <v>245</v>
      </c>
      <c r="G286" t="str">
        <f t="shared" si="28"/>
        <v>52759.4062</v>
      </c>
      <c r="H286" s="32">
        <f t="shared" si="29"/>
        <v>2222</v>
      </c>
      <c r="I286" s="82" t="s">
        <v>925</v>
      </c>
      <c r="J286" s="83" t="s">
        <v>926</v>
      </c>
      <c r="K286" s="82" t="s">
        <v>927</v>
      </c>
      <c r="L286" s="82" t="s">
        <v>910</v>
      </c>
      <c r="M286" s="83" t="s">
        <v>265</v>
      </c>
      <c r="N286" s="83" t="s">
        <v>284</v>
      </c>
      <c r="O286" s="84" t="s">
        <v>928</v>
      </c>
      <c r="P286" s="85" t="s">
        <v>929</v>
      </c>
    </row>
    <row r="287" spans="1:16">
      <c r="A287" s="32" t="str">
        <f t="shared" si="24"/>
        <v>BAVM 172 </v>
      </c>
      <c r="B287" s="2" t="str">
        <f t="shared" si="25"/>
        <v>I</v>
      </c>
      <c r="C287" s="32">
        <f t="shared" si="26"/>
        <v>52764.424899999998</v>
      </c>
      <c r="D287" t="str">
        <f t="shared" si="27"/>
        <v>vis</v>
      </c>
      <c r="E287">
        <f>VLOOKUP(C287,'Active 1'!C$21:E$938,3,FALSE)</f>
        <v>60262.945998978554</v>
      </c>
      <c r="F287" s="2" t="s">
        <v>245</v>
      </c>
      <c r="G287" t="str">
        <f t="shared" si="28"/>
        <v>52764.4249</v>
      </c>
      <c r="H287" s="32">
        <f t="shared" si="29"/>
        <v>2265</v>
      </c>
      <c r="I287" s="82" t="s">
        <v>930</v>
      </c>
      <c r="J287" s="83" t="s">
        <v>931</v>
      </c>
      <c r="K287" s="82" t="s">
        <v>932</v>
      </c>
      <c r="L287" s="82" t="s">
        <v>933</v>
      </c>
      <c r="M287" s="83" t="s">
        <v>265</v>
      </c>
      <c r="N287" s="83" t="s">
        <v>289</v>
      </c>
      <c r="O287" s="84" t="s">
        <v>934</v>
      </c>
      <c r="P287" s="85" t="s">
        <v>935</v>
      </c>
    </row>
    <row r="288" spans="1:16">
      <c r="A288" s="32" t="str">
        <f t="shared" si="24"/>
        <v>BAVM 158 </v>
      </c>
      <c r="B288" s="2" t="str">
        <f t="shared" si="25"/>
        <v>II</v>
      </c>
      <c r="C288" s="32">
        <f t="shared" si="26"/>
        <v>52764.483999999997</v>
      </c>
      <c r="D288" t="str">
        <f t="shared" si="27"/>
        <v>vis</v>
      </c>
      <c r="E288">
        <f>VLOOKUP(C288,'Active 1'!C$21:E$938,3,FALSE)</f>
        <v>60263.45234053774</v>
      </c>
      <c r="F288" s="2" t="s">
        <v>245</v>
      </c>
      <c r="G288" t="str">
        <f t="shared" si="28"/>
        <v>52764.4840</v>
      </c>
      <c r="H288" s="32">
        <f t="shared" si="29"/>
        <v>2265.5</v>
      </c>
      <c r="I288" s="82" t="s">
        <v>936</v>
      </c>
      <c r="J288" s="83" t="s">
        <v>937</v>
      </c>
      <c r="K288" s="82" t="s">
        <v>938</v>
      </c>
      <c r="L288" s="82" t="s">
        <v>939</v>
      </c>
      <c r="M288" s="83" t="s">
        <v>265</v>
      </c>
      <c r="N288" s="83" t="s">
        <v>289</v>
      </c>
      <c r="O288" s="84" t="s">
        <v>934</v>
      </c>
      <c r="P288" s="85" t="s">
        <v>940</v>
      </c>
    </row>
    <row r="289" spans="1:16">
      <c r="A289" s="32" t="str">
        <f t="shared" si="24"/>
        <v>BAVM 158 </v>
      </c>
      <c r="B289" s="2" t="str">
        <f t="shared" si="25"/>
        <v>I</v>
      </c>
      <c r="C289" s="32">
        <f t="shared" si="26"/>
        <v>52764.541899999997</v>
      </c>
      <c r="D289" t="str">
        <f t="shared" si="27"/>
        <v>vis</v>
      </c>
      <c r="E289">
        <f>VLOOKUP(C289,'Active 1'!C$21:E$938,3,FALSE)</f>
        <v>60263.948401050046</v>
      </c>
      <c r="F289" s="2" t="s">
        <v>245</v>
      </c>
      <c r="G289" t="str">
        <f t="shared" si="28"/>
        <v>52764.5419</v>
      </c>
      <c r="H289" s="32">
        <f t="shared" si="29"/>
        <v>2266</v>
      </c>
      <c r="I289" s="82" t="s">
        <v>941</v>
      </c>
      <c r="J289" s="83" t="s">
        <v>942</v>
      </c>
      <c r="K289" s="82" t="s">
        <v>943</v>
      </c>
      <c r="L289" s="82" t="s">
        <v>906</v>
      </c>
      <c r="M289" s="83" t="s">
        <v>265</v>
      </c>
      <c r="N289" s="83" t="s">
        <v>289</v>
      </c>
      <c r="O289" s="84" t="s">
        <v>934</v>
      </c>
      <c r="P289" s="85" t="s">
        <v>940</v>
      </c>
    </row>
    <row r="290" spans="1:16">
      <c r="A290" s="32" t="str">
        <f t="shared" si="24"/>
        <v>IBVS 5676 </v>
      </c>
      <c r="B290" s="2" t="str">
        <f t="shared" si="25"/>
        <v>II</v>
      </c>
      <c r="C290" s="32">
        <f t="shared" si="26"/>
        <v>52983.6829</v>
      </c>
      <c r="D290" t="str">
        <f t="shared" si="27"/>
        <v>vis</v>
      </c>
      <c r="E290">
        <f>VLOOKUP(C290,'Active 1'!C$21:E$938,3,FALSE)</f>
        <v>62141.447480979914</v>
      </c>
      <c r="F290" s="2" t="s">
        <v>245</v>
      </c>
      <c r="G290" t="str">
        <f t="shared" si="28"/>
        <v>52983.6829</v>
      </c>
      <c r="H290" s="32">
        <f t="shared" si="29"/>
        <v>4143.5</v>
      </c>
      <c r="I290" s="82" t="s">
        <v>944</v>
      </c>
      <c r="J290" s="83" t="s">
        <v>945</v>
      </c>
      <c r="K290" s="82" t="s">
        <v>946</v>
      </c>
      <c r="L290" s="82" t="s">
        <v>906</v>
      </c>
      <c r="M290" s="83" t="s">
        <v>265</v>
      </c>
      <c r="N290" s="83" t="s">
        <v>266</v>
      </c>
      <c r="O290" s="84" t="s">
        <v>947</v>
      </c>
      <c r="P290" s="85" t="s">
        <v>948</v>
      </c>
    </row>
    <row r="291" spans="1:16">
      <c r="A291" s="32" t="str">
        <f t="shared" si="24"/>
        <v> BBS 130 </v>
      </c>
      <c r="B291" s="2" t="str">
        <f t="shared" si="25"/>
        <v>I</v>
      </c>
      <c r="C291" s="32">
        <f t="shared" si="26"/>
        <v>52997.63</v>
      </c>
      <c r="D291" t="str">
        <f t="shared" si="27"/>
        <v>vis</v>
      </c>
      <c r="E291">
        <f>VLOOKUP(C291,'Active 1'!C$21:E$938,3,FALSE)</f>
        <v>62260.9398051807</v>
      </c>
      <c r="F291" s="2" t="s">
        <v>245</v>
      </c>
      <c r="G291" t="str">
        <f t="shared" si="28"/>
        <v>52997.630</v>
      </c>
      <c r="H291" s="32">
        <f t="shared" si="29"/>
        <v>4263</v>
      </c>
      <c r="I291" s="82" t="s">
        <v>949</v>
      </c>
      <c r="J291" s="83" t="s">
        <v>950</v>
      </c>
      <c r="K291" s="82" t="s">
        <v>951</v>
      </c>
      <c r="L291" s="82" t="s">
        <v>428</v>
      </c>
      <c r="M291" s="83" t="s">
        <v>312</v>
      </c>
      <c r="N291" s="83"/>
      <c r="O291" s="84" t="s">
        <v>313</v>
      </c>
      <c r="P291" s="84" t="s">
        <v>952</v>
      </c>
    </row>
    <row r="292" spans="1:16">
      <c r="A292" s="32" t="str">
        <f t="shared" si="24"/>
        <v>IBVS 5603 </v>
      </c>
      <c r="B292" s="2" t="str">
        <f t="shared" si="25"/>
        <v>I</v>
      </c>
      <c r="C292" s="32">
        <f t="shared" si="26"/>
        <v>53112.716200000003</v>
      </c>
      <c r="D292" t="str">
        <f t="shared" si="27"/>
        <v>vis</v>
      </c>
      <c r="E292">
        <f>VLOOKUP(C292,'Active 1'!C$21:E$938,3,FALSE)</f>
        <v>63246.945320408937</v>
      </c>
      <c r="F292" s="2" t="s">
        <v>245</v>
      </c>
      <c r="G292" t="str">
        <f t="shared" si="28"/>
        <v>53112.7162</v>
      </c>
      <c r="H292" s="32">
        <f t="shared" si="29"/>
        <v>5249</v>
      </c>
      <c r="I292" s="82" t="s">
        <v>953</v>
      </c>
      <c r="J292" s="83" t="s">
        <v>954</v>
      </c>
      <c r="K292" s="82" t="s">
        <v>955</v>
      </c>
      <c r="L292" s="82" t="s">
        <v>902</v>
      </c>
      <c r="M292" s="83" t="s">
        <v>265</v>
      </c>
      <c r="N292" s="83" t="s">
        <v>266</v>
      </c>
      <c r="O292" s="84" t="s">
        <v>956</v>
      </c>
      <c r="P292" s="85" t="s">
        <v>957</v>
      </c>
    </row>
    <row r="293" spans="1:16">
      <c r="A293" s="32" t="str">
        <f t="shared" si="24"/>
        <v>IBVS 5603 </v>
      </c>
      <c r="B293" s="2" t="str">
        <f t="shared" si="25"/>
        <v>II</v>
      </c>
      <c r="C293" s="32">
        <f t="shared" si="26"/>
        <v>53112.7745</v>
      </c>
      <c r="D293" t="str">
        <f t="shared" si="27"/>
        <v>vis</v>
      </c>
      <c r="E293">
        <f>VLOOKUP(C293,'Active 1'!C$21:E$938,3,FALSE)</f>
        <v>63247.444807936852</v>
      </c>
      <c r="F293" s="2" t="s">
        <v>245</v>
      </c>
      <c r="G293" t="str">
        <f t="shared" si="28"/>
        <v>53112.7745</v>
      </c>
      <c r="H293" s="32">
        <f t="shared" si="29"/>
        <v>5249.5</v>
      </c>
      <c r="I293" s="82" t="s">
        <v>958</v>
      </c>
      <c r="J293" s="83" t="s">
        <v>959</v>
      </c>
      <c r="K293" s="82" t="s">
        <v>960</v>
      </c>
      <c r="L293" s="82" t="s">
        <v>933</v>
      </c>
      <c r="M293" s="83" t="s">
        <v>265</v>
      </c>
      <c r="N293" s="83" t="s">
        <v>266</v>
      </c>
      <c r="O293" s="84" t="s">
        <v>956</v>
      </c>
      <c r="P293" s="85" t="s">
        <v>957</v>
      </c>
    </row>
    <row r="294" spans="1:16">
      <c r="A294" s="32" t="str">
        <f t="shared" si="24"/>
        <v>IBVS 5603 </v>
      </c>
      <c r="B294" s="2" t="str">
        <f t="shared" si="25"/>
        <v>I</v>
      </c>
      <c r="C294" s="32">
        <f t="shared" si="26"/>
        <v>53112.832900000001</v>
      </c>
      <c r="D294" t="str">
        <f t="shared" si="27"/>
        <v>vis</v>
      </c>
      <c r="E294">
        <f>VLOOKUP(C294,'Active 1'!C$21:E$938,3,FALSE)</f>
        <v>63247.945152218708</v>
      </c>
      <c r="F294" s="2" t="s">
        <v>245</v>
      </c>
      <c r="G294" t="str">
        <f t="shared" si="28"/>
        <v>53112.8329</v>
      </c>
      <c r="H294" s="32">
        <f t="shared" si="29"/>
        <v>5250</v>
      </c>
      <c r="I294" s="82" t="s">
        <v>961</v>
      </c>
      <c r="J294" s="83" t="s">
        <v>962</v>
      </c>
      <c r="K294" s="82" t="s">
        <v>963</v>
      </c>
      <c r="L294" s="82" t="s">
        <v>902</v>
      </c>
      <c r="M294" s="83" t="s">
        <v>265</v>
      </c>
      <c r="N294" s="83" t="s">
        <v>266</v>
      </c>
      <c r="O294" s="84" t="s">
        <v>956</v>
      </c>
      <c r="P294" s="85" t="s">
        <v>957</v>
      </c>
    </row>
    <row r="295" spans="1:16">
      <c r="A295" s="32" t="str">
        <f t="shared" si="24"/>
        <v>IBVS 5676 </v>
      </c>
      <c r="B295" s="2" t="str">
        <f t="shared" si="25"/>
        <v>II</v>
      </c>
      <c r="C295" s="32">
        <f t="shared" si="26"/>
        <v>53360.686900000001</v>
      </c>
      <c r="D295" t="str">
        <f t="shared" si="27"/>
        <v>vis</v>
      </c>
      <c r="E295">
        <f>VLOOKUP(C295,'Active 1'!C$21:E$938,3,FALSE)</f>
        <v>65371.443981542885</v>
      </c>
      <c r="F295" s="2" t="s">
        <v>245</v>
      </c>
      <c r="G295" t="str">
        <f t="shared" si="28"/>
        <v>53360.6869</v>
      </c>
      <c r="H295" s="32">
        <f t="shared" si="29"/>
        <v>7373.5</v>
      </c>
      <c r="I295" s="82" t="s">
        <v>964</v>
      </c>
      <c r="J295" s="83" t="s">
        <v>965</v>
      </c>
      <c r="K295" s="82" t="s">
        <v>966</v>
      </c>
      <c r="L295" s="82" t="s">
        <v>902</v>
      </c>
      <c r="M295" s="83" t="s">
        <v>265</v>
      </c>
      <c r="N295" s="83" t="s">
        <v>266</v>
      </c>
      <c r="O295" s="84" t="s">
        <v>947</v>
      </c>
      <c r="P295" s="85" t="s">
        <v>948</v>
      </c>
    </row>
    <row r="296" spans="1:16">
      <c r="A296" s="32" t="str">
        <f t="shared" si="24"/>
        <v>IBVS 5676 </v>
      </c>
      <c r="B296" s="2" t="str">
        <f t="shared" si="25"/>
        <v>I</v>
      </c>
      <c r="C296" s="32">
        <f t="shared" si="26"/>
        <v>53360.745300000002</v>
      </c>
      <c r="D296" t="str">
        <f t="shared" si="27"/>
        <v>vis</v>
      </c>
      <c r="E296">
        <f>VLOOKUP(C296,'Active 1'!C$21:E$938,3,FALSE)</f>
        <v>65371.944325824741</v>
      </c>
      <c r="F296" s="2" t="s">
        <v>245</v>
      </c>
      <c r="G296" t="str">
        <f t="shared" si="28"/>
        <v>53360.7453</v>
      </c>
      <c r="H296" s="32">
        <f t="shared" si="29"/>
        <v>7374</v>
      </c>
      <c r="I296" s="82" t="s">
        <v>967</v>
      </c>
      <c r="J296" s="83" t="s">
        <v>968</v>
      </c>
      <c r="K296" s="82" t="s">
        <v>969</v>
      </c>
      <c r="L296" s="82" t="s">
        <v>902</v>
      </c>
      <c r="M296" s="83" t="s">
        <v>265</v>
      </c>
      <c r="N296" s="83" t="s">
        <v>266</v>
      </c>
      <c r="O296" s="84" t="s">
        <v>947</v>
      </c>
      <c r="P296" s="85" t="s">
        <v>948</v>
      </c>
    </row>
    <row r="297" spans="1:16">
      <c r="A297" s="32" t="str">
        <f t="shared" si="24"/>
        <v>OEJV 0003 </v>
      </c>
      <c r="B297" s="2" t="str">
        <f t="shared" si="25"/>
        <v>I</v>
      </c>
      <c r="C297" s="32">
        <f t="shared" si="26"/>
        <v>53370.665999999997</v>
      </c>
      <c r="D297" t="str">
        <f t="shared" si="27"/>
        <v>vis</v>
      </c>
      <c r="E297">
        <f>VLOOKUP(C297,'Active 1'!C$21:E$938,3,FALSE)</f>
        <v>65456.940310703205</v>
      </c>
      <c r="F297" s="2" t="s">
        <v>245</v>
      </c>
      <c r="G297" t="str">
        <f t="shared" si="28"/>
        <v>53370.666</v>
      </c>
      <c r="H297" s="32">
        <f t="shared" si="29"/>
        <v>7459</v>
      </c>
      <c r="I297" s="82" t="s">
        <v>970</v>
      </c>
      <c r="J297" s="83" t="s">
        <v>971</v>
      </c>
      <c r="K297" s="82" t="s">
        <v>972</v>
      </c>
      <c r="L297" s="82" t="s">
        <v>428</v>
      </c>
      <c r="M297" s="83" t="s">
        <v>312</v>
      </c>
      <c r="N297" s="83"/>
      <c r="O297" s="84" t="s">
        <v>313</v>
      </c>
      <c r="P297" s="85" t="s">
        <v>973</v>
      </c>
    </row>
    <row r="298" spans="1:16">
      <c r="A298" s="32" t="str">
        <f t="shared" si="24"/>
        <v>IBVS 5741 </v>
      </c>
      <c r="B298" s="2" t="str">
        <f t="shared" si="25"/>
        <v>I</v>
      </c>
      <c r="C298" s="32">
        <f t="shared" si="26"/>
        <v>53410.701399999998</v>
      </c>
      <c r="D298" t="str">
        <f t="shared" si="27"/>
        <v>vis</v>
      </c>
      <c r="E298">
        <f>VLOOKUP(C298,'Active 1'!C$21:E$938,3,FALSE)</f>
        <v>65799.94516449426</v>
      </c>
      <c r="F298" s="2" t="s">
        <v>245</v>
      </c>
      <c r="G298" t="str">
        <f t="shared" si="28"/>
        <v>53410.7014</v>
      </c>
      <c r="H298" s="32">
        <f t="shared" si="29"/>
        <v>7802</v>
      </c>
      <c r="I298" s="82" t="s">
        <v>974</v>
      </c>
      <c r="J298" s="83" t="s">
        <v>975</v>
      </c>
      <c r="K298" s="82" t="s">
        <v>976</v>
      </c>
      <c r="L298" s="82" t="s">
        <v>910</v>
      </c>
      <c r="M298" s="83" t="s">
        <v>265</v>
      </c>
      <c r="N298" s="83" t="s">
        <v>266</v>
      </c>
      <c r="O298" s="84" t="s">
        <v>977</v>
      </c>
      <c r="P298" s="85" t="s">
        <v>978</v>
      </c>
    </row>
    <row r="299" spans="1:16">
      <c r="A299" s="32" t="str">
        <f t="shared" si="24"/>
        <v>BAVM 173 </v>
      </c>
      <c r="B299" s="2" t="str">
        <f t="shared" si="25"/>
        <v>I</v>
      </c>
      <c r="C299" s="32">
        <f t="shared" si="26"/>
        <v>53491.354500000001</v>
      </c>
      <c r="D299" t="str">
        <f t="shared" si="27"/>
        <v>vis</v>
      </c>
      <c r="E299">
        <f>VLOOKUP(C299,'Active 1'!C$21:E$938,3,FALSE)</f>
        <v>66490.943750078397</v>
      </c>
      <c r="F299" s="2" t="s">
        <v>245</v>
      </c>
      <c r="G299" t="str">
        <f t="shared" si="28"/>
        <v>53491.3545</v>
      </c>
      <c r="H299" s="32">
        <f t="shared" si="29"/>
        <v>8493</v>
      </c>
      <c r="I299" s="82" t="s">
        <v>979</v>
      </c>
      <c r="J299" s="83" t="s">
        <v>980</v>
      </c>
      <c r="K299" s="82" t="s">
        <v>981</v>
      </c>
      <c r="L299" s="82" t="s">
        <v>902</v>
      </c>
      <c r="M299" s="83" t="s">
        <v>265</v>
      </c>
      <c r="N299" s="83" t="s">
        <v>773</v>
      </c>
      <c r="O299" s="84" t="s">
        <v>982</v>
      </c>
      <c r="P299" s="85" t="s">
        <v>983</v>
      </c>
    </row>
    <row r="300" spans="1:16">
      <c r="A300" s="32" t="str">
        <f t="shared" si="24"/>
        <v>IBVS 5653 </v>
      </c>
      <c r="B300" s="2" t="str">
        <f t="shared" si="25"/>
        <v>II</v>
      </c>
      <c r="C300" s="32">
        <f t="shared" si="26"/>
        <v>53548.371599999999</v>
      </c>
      <c r="D300" t="str">
        <f t="shared" si="27"/>
        <v>vis</v>
      </c>
      <c r="E300">
        <f>VLOOKUP(C300,'Active 1'!C$21:E$938,3,FALSE)</f>
        <v>66979.439982140233</v>
      </c>
      <c r="F300" s="2" t="s">
        <v>245</v>
      </c>
      <c r="G300" t="str">
        <f t="shared" si="28"/>
        <v>53548.3716</v>
      </c>
      <c r="H300" s="32">
        <f t="shared" si="29"/>
        <v>8981.5</v>
      </c>
      <c r="I300" s="82" t="s">
        <v>984</v>
      </c>
      <c r="J300" s="83" t="s">
        <v>985</v>
      </c>
      <c r="K300" s="82" t="s">
        <v>986</v>
      </c>
      <c r="L300" s="82" t="s">
        <v>987</v>
      </c>
      <c r="M300" s="83" t="s">
        <v>265</v>
      </c>
      <c r="N300" s="83" t="s">
        <v>266</v>
      </c>
      <c r="O300" s="84" t="s">
        <v>750</v>
      </c>
      <c r="P300" s="85" t="s">
        <v>988</v>
      </c>
    </row>
    <row r="301" spans="1:16">
      <c r="A301" s="32" t="str">
        <f t="shared" si="24"/>
        <v>IBVS 5653 </v>
      </c>
      <c r="B301" s="2" t="str">
        <f t="shared" si="25"/>
        <v>I</v>
      </c>
      <c r="C301" s="32">
        <f t="shared" si="26"/>
        <v>53548.430800000002</v>
      </c>
      <c r="D301" t="str">
        <f t="shared" si="27"/>
        <v>vis</v>
      </c>
      <c r="E301">
        <f>VLOOKUP(C301,'Active 1'!C$21:E$938,3,FALSE)</f>
        <v>66979.947180453368</v>
      </c>
      <c r="F301" s="2" t="s">
        <v>245</v>
      </c>
      <c r="G301" t="str">
        <f t="shared" si="28"/>
        <v>53548.4308</v>
      </c>
      <c r="H301" s="32">
        <f t="shared" si="29"/>
        <v>8982</v>
      </c>
      <c r="I301" s="82" t="s">
        <v>989</v>
      </c>
      <c r="J301" s="83" t="s">
        <v>990</v>
      </c>
      <c r="K301" s="82" t="s">
        <v>991</v>
      </c>
      <c r="L301" s="82" t="s">
        <v>894</v>
      </c>
      <c r="M301" s="83" t="s">
        <v>265</v>
      </c>
      <c r="N301" s="83" t="s">
        <v>266</v>
      </c>
      <c r="O301" s="84" t="s">
        <v>750</v>
      </c>
      <c r="P301" s="85" t="s">
        <v>988</v>
      </c>
    </row>
    <row r="302" spans="1:16">
      <c r="A302" s="32" t="str">
        <f t="shared" si="24"/>
        <v>IBVS 5713 </v>
      </c>
      <c r="B302" s="2" t="str">
        <f t="shared" si="25"/>
        <v>II</v>
      </c>
      <c r="C302" s="32">
        <f t="shared" si="26"/>
        <v>53555.375</v>
      </c>
      <c r="D302" t="str">
        <f t="shared" si="27"/>
        <v>vis</v>
      </c>
      <c r="E302">
        <f>VLOOKUP(C302,'Active 1'!C$21:E$938,3,FALSE)</f>
        <v>67039.441885281965</v>
      </c>
      <c r="F302" s="2" t="s">
        <v>245</v>
      </c>
      <c r="G302" t="str">
        <f t="shared" si="28"/>
        <v>53555.3750</v>
      </c>
      <c r="H302" s="32">
        <f t="shared" si="29"/>
        <v>9041.5</v>
      </c>
      <c r="I302" s="82" t="s">
        <v>992</v>
      </c>
      <c r="J302" s="83" t="s">
        <v>993</v>
      </c>
      <c r="K302" s="82" t="s">
        <v>994</v>
      </c>
      <c r="L302" s="82" t="s">
        <v>914</v>
      </c>
      <c r="M302" s="83" t="s">
        <v>265</v>
      </c>
      <c r="N302" s="83" t="s">
        <v>266</v>
      </c>
      <c r="O302" s="84" t="s">
        <v>750</v>
      </c>
      <c r="P302" s="85" t="s">
        <v>995</v>
      </c>
    </row>
    <row r="303" spans="1:16">
      <c r="A303" s="32" t="str">
        <f t="shared" si="24"/>
        <v>IBVS 5677 </v>
      </c>
      <c r="B303" s="2" t="str">
        <f t="shared" si="25"/>
        <v>I</v>
      </c>
      <c r="C303" s="32">
        <f t="shared" si="26"/>
        <v>53731.9133</v>
      </c>
      <c r="D303" t="str">
        <f t="shared" si="27"/>
        <v>vis</v>
      </c>
      <c r="E303">
        <f>VLOOKUP(C303,'Active 1'!C$21:E$938,3,FALSE)</f>
        <v>68551.940668359428</v>
      </c>
      <c r="F303" s="2" t="s">
        <v>245</v>
      </c>
      <c r="G303" t="str">
        <f t="shared" si="28"/>
        <v>53731.9133</v>
      </c>
      <c r="H303" s="32">
        <f t="shared" si="29"/>
        <v>10554</v>
      </c>
      <c r="I303" s="82" t="s">
        <v>996</v>
      </c>
      <c r="J303" s="83" t="s">
        <v>997</v>
      </c>
      <c r="K303" s="82" t="s">
        <v>998</v>
      </c>
      <c r="L303" s="82" t="s">
        <v>914</v>
      </c>
      <c r="M303" s="83" t="s">
        <v>265</v>
      </c>
      <c r="N303" s="83" t="s">
        <v>266</v>
      </c>
      <c r="O303" s="84" t="s">
        <v>956</v>
      </c>
      <c r="P303" s="85" t="s">
        <v>999</v>
      </c>
    </row>
    <row r="304" spans="1:16">
      <c r="A304" s="32" t="str">
        <f t="shared" si="24"/>
        <v>IBVS 5814 </v>
      </c>
      <c r="B304" s="2" t="str">
        <f t="shared" si="25"/>
        <v>I</v>
      </c>
      <c r="C304" s="32">
        <f t="shared" si="26"/>
        <v>53773.932399999998</v>
      </c>
      <c r="D304" t="str">
        <f t="shared" si="27"/>
        <v>vis</v>
      </c>
      <c r="E304">
        <f>VLOOKUP(C304,'Active 1'!C$21:E$938,3,FALSE)</f>
        <v>68911.940949408963</v>
      </c>
      <c r="F304" s="2" t="s">
        <v>245</v>
      </c>
      <c r="G304" t="str">
        <f t="shared" si="28"/>
        <v>53773.9324</v>
      </c>
      <c r="H304" s="32">
        <f t="shared" si="29"/>
        <v>10914</v>
      </c>
      <c r="I304" s="82" t="s">
        <v>1000</v>
      </c>
      <c r="J304" s="83" t="s">
        <v>1001</v>
      </c>
      <c r="K304" s="82" t="s">
        <v>1002</v>
      </c>
      <c r="L304" s="82" t="s">
        <v>914</v>
      </c>
      <c r="M304" s="83" t="s">
        <v>1003</v>
      </c>
      <c r="N304" s="83" t="s">
        <v>245</v>
      </c>
      <c r="O304" s="84" t="s">
        <v>956</v>
      </c>
      <c r="P304" s="85" t="s">
        <v>1004</v>
      </c>
    </row>
    <row r="305" spans="1:16">
      <c r="A305" s="32" t="str">
        <f t="shared" si="24"/>
        <v>IBVS 5814 </v>
      </c>
      <c r="B305" s="2" t="str">
        <f t="shared" si="25"/>
        <v>I</v>
      </c>
      <c r="C305" s="32">
        <f t="shared" si="26"/>
        <v>53861.588600000003</v>
      </c>
      <c r="D305" t="str">
        <f t="shared" si="27"/>
        <v>vis</v>
      </c>
      <c r="E305">
        <f>VLOOKUP(C305,'Active 1'!C$21:E$938,3,FALSE)</f>
        <v>69662.938867873119</v>
      </c>
      <c r="F305" s="2" t="s">
        <v>245</v>
      </c>
      <c r="G305" t="str">
        <f t="shared" si="28"/>
        <v>53861.5886</v>
      </c>
      <c r="H305" s="32">
        <f t="shared" si="29"/>
        <v>11665</v>
      </c>
      <c r="I305" s="82" t="s">
        <v>1005</v>
      </c>
      <c r="J305" s="83" t="s">
        <v>1006</v>
      </c>
      <c r="K305" s="82" t="s">
        <v>1007</v>
      </c>
      <c r="L305" s="82" t="s">
        <v>987</v>
      </c>
      <c r="M305" s="83" t="s">
        <v>1003</v>
      </c>
      <c r="N305" s="83" t="s">
        <v>245</v>
      </c>
      <c r="O305" s="84" t="s">
        <v>956</v>
      </c>
      <c r="P305" s="85" t="s">
        <v>1004</v>
      </c>
    </row>
    <row r="306" spans="1:16">
      <c r="A306" s="32" t="str">
        <f t="shared" si="24"/>
        <v>OEJV 0074 </v>
      </c>
      <c r="B306" s="2" t="str">
        <f t="shared" si="25"/>
        <v>I</v>
      </c>
      <c r="C306" s="32">
        <f t="shared" si="26"/>
        <v>54213.49755</v>
      </c>
      <c r="D306" t="str">
        <f t="shared" si="27"/>
        <v>vis</v>
      </c>
      <c r="E306">
        <f>VLOOKUP(C306,'Active 1'!C$21:E$938,3,FALSE)</f>
        <v>72677.932547029792</v>
      </c>
      <c r="F306" s="2" t="s">
        <v>245</v>
      </c>
      <c r="G306" t="str">
        <f t="shared" si="28"/>
        <v>54213.49755</v>
      </c>
      <c r="H306" s="32">
        <f t="shared" si="29"/>
        <v>14680</v>
      </c>
      <c r="I306" s="82" t="s">
        <v>1008</v>
      </c>
      <c r="J306" s="83" t="s">
        <v>1009</v>
      </c>
      <c r="K306" s="82" t="s">
        <v>1010</v>
      </c>
      <c r="L306" s="82" t="s">
        <v>1011</v>
      </c>
      <c r="M306" s="83" t="s">
        <v>1003</v>
      </c>
      <c r="N306" s="83" t="s">
        <v>170</v>
      </c>
      <c r="O306" s="84" t="s">
        <v>1012</v>
      </c>
      <c r="P306" s="85" t="s">
        <v>1013</v>
      </c>
    </row>
    <row r="307" spans="1:16">
      <c r="A307" s="32" t="str">
        <f t="shared" si="24"/>
        <v>OEJV 0074 </v>
      </c>
      <c r="B307" s="2" t="str">
        <f t="shared" si="25"/>
        <v>I</v>
      </c>
      <c r="C307" s="32">
        <f t="shared" si="26"/>
        <v>54216.415739999997</v>
      </c>
      <c r="D307" t="str">
        <f t="shared" si="27"/>
        <v>vis</v>
      </c>
      <c r="E307">
        <f>VLOOKUP(C307,'Active 1'!C$21:E$938,3,FALSE)</f>
        <v>72702.934253876316</v>
      </c>
      <c r="F307" s="2" t="s">
        <v>245</v>
      </c>
      <c r="G307" t="str">
        <f t="shared" si="28"/>
        <v>54216.41574</v>
      </c>
      <c r="H307" s="32">
        <f t="shared" si="29"/>
        <v>14705</v>
      </c>
      <c r="I307" s="82" t="s">
        <v>1014</v>
      </c>
      <c r="J307" s="83" t="s">
        <v>1015</v>
      </c>
      <c r="K307" s="82" t="s">
        <v>1016</v>
      </c>
      <c r="L307" s="82" t="s">
        <v>1017</v>
      </c>
      <c r="M307" s="83" t="s">
        <v>1003</v>
      </c>
      <c r="N307" s="83" t="s">
        <v>170</v>
      </c>
      <c r="O307" s="84" t="s">
        <v>1012</v>
      </c>
      <c r="P307" s="85" t="s">
        <v>1013</v>
      </c>
    </row>
    <row r="308" spans="1:16">
      <c r="A308" s="32" t="str">
        <f t="shared" si="24"/>
        <v>OEJV 0074 </v>
      </c>
      <c r="B308" s="2" t="str">
        <f t="shared" si="25"/>
        <v>II</v>
      </c>
      <c r="C308" s="32">
        <f t="shared" si="26"/>
        <v>54237.366929999997</v>
      </c>
      <c r="D308" t="str">
        <f t="shared" si="27"/>
        <v>vis</v>
      </c>
      <c r="E308">
        <f>VLOOKUP(C308,'Active 1'!C$21:E$938,3,FALSE)</f>
        <v>72882.434392820796</v>
      </c>
      <c r="F308" s="2" t="s">
        <v>245</v>
      </c>
      <c r="G308" t="str">
        <f t="shared" si="28"/>
        <v>54237.36693</v>
      </c>
      <c r="H308" s="32">
        <f t="shared" si="29"/>
        <v>14884.5</v>
      </c>
      <c r="I308" s="82" t="s">
        <v>1018</v>
      </c>
      <c r="J308" s="83" t="s">
        <v>1019</v>
      </c>
      <c r="K308" s="82" t="s">
        <v>1020</v>
      </c>
      <c r="L308" s="82" t="s">
        <v>1021</v>
      </c>
      <c r="M308" s="83" t="s">
        <v>1003</v>
      </c>
      <c r="N308" s="83" t="s">
        <v>870</v>
      </c>
      <c r="O308" s="84" t="s">
        <v>1012</v>
      </c>
      <c r="P308" s="85" t="s">
        <v>1013</v>
      </c>
    </row>
    <row r="309" spans="1:16">
      <c r="A309" s="32" t="str">
        <f t="shared" si="24"/>
        <v>OEJV 0074 </v>
      </c>
      <c r="B309" s="2" t="str">
        <f t="shared" si="25"/>
        <v>I</v>
      </c>
      <c r="C309" s="32">
        <f t="shared" si="26"/>
        <v>54239.409729999999</v>
      </c>
      <c r="D309" t="str">
        <f t="shared" si="27"/>
        <v>vis</v>
      </c>
      <c r="E309">
        <f>VLOOKUP(C309,'Active 1'!C$21:E$938,3,FALSE)</f>
        <v>72899.936161638529</v>
      </c>
      <c r="F309" s="2" t="s">
        <v>245</v>
      </c>
      <c r="G309" t="str">
        <f t="shared" si="28"/>
        <v>54239.40973</v>
      </c>
      <c r="H309" s="32">
        <f t="shared" si="29"/>
        <v>14902</v>
      </c>
      <c r="I309" s="82" t="s">
        <v>1022</v>
      </c>
      <c r="J309" s="83" t="s">
        <v>1023</v>
      </c>
      <c r="K309" s="82" t="s">
        <v>1024</v>
      </c>
      <c r="L309" s="82" t="s">
        <v>1025</v>
      </c>
      <c r="M309" s="83" t="s">
        <v>1003</v>
      </c>
      <c r="N309" s="83" t="s">
        <v>870</v>
      </c>
      <c r="O309" s="84" t="s">
        <v>1026</v>
      </c>
      <c r="P309" s="85" t="s">
        <v>1013</v>
      </c>
    </row>
    <row r="310" spans="1:16">
      <c r="A310" s="32" t="str">
        <f t="shared" si="24"/>
        <v>IBVS 5870 </v>
      </c>
      <c r="B310" s="2" t="str">
        <f t="shared" si="25"/>
        <v>I</v>
      </c>
      <c r="C310" s="32">
        <f t="shared" si="26"/>
        <v>54498.876900000003</v>
      </c>
      <c r="D310" t="str">
        <f t="shared" si="27"/>
        <v>vis</v>
      </c>
      <c r="E310">
        <f>VLOOKUP(C310,'Active 1'!C$21:E$938,3,FALSE)</f>
        <v>75122.931278695614</v>
      </c>
      <c r="F310" s="2" t="s">
        <v>245</v>
      </c>
      <c r="G310" t="str">
        <f t="shared" si="28"/>
        <v>54498.8769</v>
      </c>
      <c r="H310" s="32">
        <f t="shared" si="29"/>
        <v>17125</v>
      </c>
      <c r="I310" s="82" t="s">
        <v>1027</v>
      </c>
      <c r="J310" s="83" t="s">
        <v>1028</v>
      </c>
      <c r="K310" s="82" t="s">
        <v>1029</v>
      </c>
      <c r="L310" s="82" t="s">
        <v>1030</v>
      </c>
      <c r="M310" s="83" t="s">
        <v>1003</v>
      </c>
      <c r="N310" s="83" t="s">
        <v>245</v>
      </c>
      <c r="O310" s="84" t="s">
        <v>956</v>
      </c>
      <c r="P310" s="85" t="s">
        <v>1031</v>
      </c>
    </row>
    <row r="311" spans="1:16">
      <c r="A311" s="32" t="str">
        <f t="shared" si="24"/>
        <v>IBVS 5870 </v>
      </c>
      <c r="B311" s="2" t="str">
        <f t="shared" si="25"/>
        <v>II</v>
      </c>
      <c r="C311" s="32">
        <f t="shared" si="26"/>
        <v>54498.935299999997</v>
      </c>
      <c r="D311" t="str">
        <f t="shared" si="27"/>
        <v>vis</v>
      </c>
      <c r="E311">
        <f>VLOOKUP(C311,'Active 1'!C$21:E$938,3,FALSE)</f>
        <v>75123.431622977412</v>
      </c>
      <c r="F311" s="2" t="s">
        <v>245</v>
      </c>
      <c r="G311" t="str">
        <f t="shared" si="28"/>
        <v>54498.9353</v>
      </c>
      <c r="H311" s="32">
        <f t="shared" si="29"/>
        <v>17125.5</v>
      </c>
      <c r="I311" s="82" t="s">
        <v>1032</v>
      </c>
      <c r="J311" s="83" t="s">
        <v>1033</v>
      </c>
      <c r="K311" s="82" t="s">
        <v>1034</v>
      </c>
      <c r="L311" s="82" t="s">
        <v>1030</v>
      </c>
      <c r="M311" s="83" t="s">
        <v>1003</v>
      </c>
      <c r="N311" s="83" t="s">
        <v>245</v>
      </c>
      <c r="O311" s="84" t="s">
        <v>956</v>
      </c>
      <c r="P311" s="85" t="s">
        <v>1031</v>
      </c>
    </row>
    <row r="312" spans="1:16">
      <c r="A312" s="32" t="str">
        <f t="shared" si="24"/>
        <v>IBVS 5875 </v>
      </c>
      <c r="B312" s="2" t="str">
        <f t="shared" si="25"/>
        <v>I</v>
      </c>
      <c r="C312" s="32">
        <f t="shared" si="26"/>
        <v>54554.902199999997</v>
      </c>
      <c r="D312" t="str">
        <f t="shared" si="27"/>
        <v>vis</v>
      </c>
      <c r="E312">
        <f>VLOOKUP(C312,'Active 1'!C$21:E$938,3,FALSE)</f>
        <v>75602.930225505115</v>
      </c>
      <c r="F312" s="2" t="s">
        <v>245</v>
      </c>
      <c r="G312" t="str">
        <f t="shared" si="28"/>
        <v>54554.9022</v>
      </c>
      <c r="H312" s="32">
        <f t="shared" si="29"/>
        <v>17605</v>
      </c>
      <c r="I312" s="82" t="s">
        <v>1035</v>
      </c>
      <c r="J312" s="83" t="s">
        <v>1036</v>
      </c>
      <c r="K312" s="82" t="s">
        <v>1037</v>
      </c>
      <c r="L312" s="82" t="s">
        <v>1038</v>
      </c>
      <c r="M312" s="83" t="s">
        <v>1003</v>
      </c>
      <c r="N312" s="83" t="s">
        <v>1039</v>
      </c>
      <c r="O312" s="84" t="s">
        <v>1040</v>
      </c>
      <c r="P312" s="85" t="s">
        <v>1041</v>
      </c>
    </row>
    <row r="313" spans="1:16">
      <c r="A313" s="32" t="str">
        <f t="shared" si="24"/>
        <v>IBVS 5938 </v>
      </c>
      <c r="B313" s="2" t="str">
        <f t="shared" si="25"/>
        <v>II</v>
      </c>
      <c r="C313" s="32">
        <f t="shared" si="26"/>
        <v>54841.8577</v>
      </c>
      <c r="D313" t="str">
        <f t="shared" si="27"/>
        <v>vis</v>
      </c>
      <c r="E313">
        <f>VLOOKUP(C313,'Active 1'!C$21:E$938,3,FALSE)</f>
        <v>78061.432683880383</v>
      </c>
      <c r="F313" s="2" t="s">
        <v>245</v>
      </c>
      <c r="G313" t="str">
        <f t="shared" si="28"/>
        <v>54841.8577</v>
      </c>
      <c r="H313" s="32">
        <f t="shared" si="29"/>
        <v>20063.5</v>
      </c>
      <c r="I313" s="82" t="s">
        <v>1042</v>
      </c>
      <c r="J313" s="83" t="s">
        <v>1043</v>
      </c>
      <c r="K313" s="82" t="s">
        <v>1044</v>
      </c>
      <c r="L313" s="82" t="s">
        <v>1045</v>
      </c>
      <c r="M313" s="83" t="s">
        <v>1003</v>
      </c>
      <c r="N313" s="83" t="s">
        <v>245</v>
      </c>
      <c r="O313" s="84" t="s">
        <v>956</v>
      </c>
      <c r="P313" s="85" t="s">
        <v>1046</v>
      </c>
    </row>
    <row r="314" spans="1:16">
      <c r="A314" s="32" t="str">
        <f t="shared" si="24"/>
        <v>IBVS 5938 </v>
      </c>
      <c r="B314" s="2" t="str">
        <f t="shared" si="25"/>
        <v>I</v>
      </c>
      <c r="C314" s="32">
        <f t="shared" si="26"/>
        <v>54841.9159</v>
      </c>
      <c r="D314" t="str">
        <f t="shared" si="27"/>
        <v>vis</v>
      </c>
      <c r="E314">
        <f>VLOOKUP(C314,'Active 1'!C$21:E$938,3,FALSE)</f>
        <v>78061.931314654401</v>
      </c>
      <c r="F314" s="2" t="s">
        <v>245</v>
      </c>
      <c r="G314" t="str">
        <f t="shared" si="28"/>
        <v>54841.9159</v>
      </c>
      <c r="H314" s="32">
        <f t="shared" si="29"/>
        <v>20064</v>
      </c>
      <c r="I314" s="82" t="s">
        <v>1047</v>
      </c>
      <c r="J314" s="83" t="s">
        <v>1048</v>
      </c>
      <c r="K314" s="82" t="s">
        <v>1049</v>
      </c>
      <c r="L314" s="82" t="s">
        <v>1050</v>
      </c>
      <c r="M314" s="83" t="s">
        <v>1003</v>
      </c>
      <c r="N314" s="83" t="s">
        <v>245</v>
      </c>
      <c r="O314" s="84" t="s">
        <v>956</v>
      </c>
      <c r="P314" s="85" t="s">
        <v>1046</v>
      </c>
    </row>
    <row r="315" spans="1:16">
      <c r="A315" s="32" t="str">
        <f t="shared" si="24"/>
        <v>IBVS 5938 </v>
      </c>
      <c r="B315" s="2" t="str">
        <f t="shared" si="25"/>
        <v>II</v>
      </c>
      <c r="C315" s="32">
        <f t="shared" si="26"/>
        <v>54841.974300000002</v>
      </c>
      <c r="D315" t="str">
        <f t="shared" si="27"/>
        <v>vis</v>
      </c>
      <c r="E315">
        <f>VLOOKUP(C315,'Active 1'!C$21:E$938,3,FALSE)</f>
        <v>78062.431658936257</v>
      </c>
      <c r="F315" s="2" t="s">
        <v>245</v>
      </c>
      <c r="G315" t="str">
        <f t="shared" si="28"/>
        <v>54841.9743</v>
      </c>
      <c r="H315" s="32">
        <f t="shared" si="29"/>
        <v>20064.5</v>
      </c>
      <c r="I315" s="82" t="s">
        <v>1051</v>
      </c>
      <c r="J315" s="83" t="s">
        <v>1052</v>
      </c>
      <c r="K315" s="82" t="s">
        <v>1053</v>
      </c>
      <c r="L315" s="82" t="s">
        <v>1054</v>
      </c>
      <c r="M315" s="83" t="s">
        <v>1003</v>
      </c>
      <c r="N315" s="83" t="s">
        <v>245</v>
      </c>
      <c r="O315" s="84" t="s">
        <v>956</v>
      </c>
      <c r="P315" s="85" t="s">
        <v>1046</v>
      </c>
    </row>
    <row r="316" spans="1:16">
      <c r="A316" s="32" t="str">
        <f t="shared" si="24"/>
        <v>IBVS 5898 </v>
      </c>
      <c r="B316" s="2" t="str">
        <f t="shared" si="25"/>
        <v>II</v>
      </c>
      <c r="C316" s="32">
        <f t="shared" si="26"/>
        <v>54925.428099999997</v>
      </c>
      <c r="D316" t="str">
        <f t="shared" si="27"/>
        <v>vis</v>
      </c>
      <c r="E316">
        <f>VLOOKUP(C316,'Active 1'!C$21:E$938,3,FALSE)</f>
        <v>78777.425351201251</v>
      </c>
      <c r="F316" s="2" t="s">
        <v>245</v>
      </c>
      <c r="G316" t="str">
        <f t="shared" si="28"/>
        <v>54925.4281</v>
      </c>
      <c r="H316" s="32">
        <f t="shared" si="29"/>
        <v>20779.5</v>
      </c>
      <c r="I316" s="82" t="s">
        <v>1055</v>
      </c>
      <c r="J316" s="83" t="s">
        <v>1056</v>
      </c>
      <c r="K316" s="82" t="s">
        <v>1057</v>
      </c>
      <c r="L316" s="82" t="s">
        <v>1058</v>
      </c>
      <c r="M316" s="83" t="s">
        <v>1003</v>
      </c>
      <c r="N316" s="83" t="s">
        <v>245</v>
      </c>
      <c r="O316" s="84" t="s">
        <v>1059</v>
      </c>
      <c r="P316" s="85" t="s">
        <v>1060</v>
      </c>
    </row>
    <row r="317" spans="1:16">
      <c r="A317" s="32" t="str">
        <f t="shared" si="24"/>
        <v>IBVS 5898 </v>
      </c>
      <c r="B317" s="2" t="str">
        <f t="shared" si="25"/>
        <v>I</v>
      </c>
      <c r="C317" s="32">
        <f t="shared" si="26"/>
        <v>54925.487000000001</v>
      </c>
      <c r="D317" t="str">
        <f t="shared" si="27"/>
        <v>vis</v>
      </c>
      <c r="E317">
        <f>VLOOKUP(C317,'Active 1'!C$21:E$938,3,FALSE)</f>
        <v>78777.929979252658</v>
      </c>
      <c r="F317" s="2" t="s">
        <v>245</v>
      </c>
      <c r="G317" t="str">
        <f t="shared" si="28"/>
        <v>54925.4870</v>
      </c>
      <c r="H317" s="32">
        <f t="shared" si="29"/>
        <v>20780</v>
      </c>
      <c r="I317" s="82" t="s">
        <v>1061</v>
      </c>
      <c r="J317" s="83" t="s">
        <v>1062</v>
      </c>
      <c r="K317" s="82" t="s">
        <v>1063</v>
      </c>
      <c r="L317" s="82" t="s">
        <v>1030</v>
      </c>
      <c r="M317" s="83" t="s">
        <v>1003</v>
      </c>
      <c r="N317" s="83" t="s">
        <v>245</v>
      </c>
      <c r="O317" s="84" t="s">
        <v>1059</v>
      </c>
      <c r="P317" s="85" t="s">
        <v>1060</v>
      </c>
    </row>
    <row r="318" spans="1:16">
      <c r="A318" s="32" t="str">
        <f t="shared" si="24"/>
        <v>IBVS 5898 </v>
      </c>
      <c r="B318" s="2" t="str">
        <f t="shared" si="25"/>
        <v>I</v>
      </c>
      <c r="C318" s="32">
        <f t="shared" si="26"/>
        <v>54947.429799999998</v>
      </c>
      <c r="D318" t="str">
        <f t="shared" si="27"/>
        <v>vis</v>
      </c>
      <c r="E318">
        <f>VLOOKUP(C318,'Active 1'!C$21:E$938,3,FALSE)</f>
        <v>78965.925775616997</v>
      </c>
      <c r="F318" s="2" t="s">
        <v>245</v>
      </c>
      <c r="G318" t="str">
        <f t="shared" si="28"/>
        <v>54947.4298</v>
      </c>
      <c r="H318" s="32">
        <f t="shared" si="29"/>
        <v>20968</v>
      </c>
      <c r="I318" s="82" t="s">
        <v>1064</v>
      </c>
      <c r="J318" s="83" t="s">
        <v>1065</v>
      </c>
      <c r="K318" s="82" t="s">
        <v>1066</v>
      </c>
      <c r="L318" s="82" t="s">
        <v>1067</v>
      </c>
      <c r="M318" s="83" t="s">
        <v>1003</v>
      </c>
      <c r="N318" s="83" t="s">
        <v>870</v>
      </c>
      <c r="O318" s="84" t="s">
        <v>1059</v>
      </c>
      <c r="P318" s="85" t="s">
        <v>1060</v>
      </c>
    </row>
    <row r="319" spans="1:16">
      <c r="A319" s="32" t="str">
        <f t="shared" si="24"/>
        <v>IBVS 5992 </v>
      </c>
      <c r="B319" s="2" t="str">
        <f t="shared" si="25"/>
        <v>I</v>
      </c>
      <c r="C319" s="32">
        <f t="shared" si="26"/>
        <v>55616.932800000002</v>
      </c>
      <c r="D319" t="str">
        <f t="shared" si="27"/>
        <v>vis</v>
      </c>
      <c r="E319">
        <f>VLOOKUP(C319,'Active 1'!C$21:E$938,3,FALSE)</f>
        <v>84701.918887404725</v>
      </c>
      <c r="F319" s="2" t="s">
        <v>245</v>
      </c>
      <c r="G319" t="str">
        <f t="shared" si="28"/>
        <v>55616.9328</v>
      </c>
      <c r="H319" s="32">
        <f t="shared" si="29"/>
        <v>26704</v>
      </c>
      <c r="I319" s="82" t="s">
        <v>1068</v>
      </c>
      <c r="J319" s="83" t="s">
        <v>1069</v>
      </c>
      <c r="K319" s="82" t="s">
        <v>1070</v>
      </c>
      <c r="L319" s="82" t="s">
        <v>1071</v>
      </c>
      <c r="M319" s="83" t="s">
        <v>1003</v>
      </c>
      <c r="N319" s="83" t="s">
        <v>245</v>
      </c>
      <c r="O319" s="84" t="s">
        <v>1072</v>
      </c>
      <c r="P319" s="85" t="s">
        <v>1073</v>
      </c>
    </row>
    <row r="320" spans="1:16">
      <c r="A320" s="32" t="str">
        <f t="shared" si="24"/>
        <v>OEJV 0160 </v>
      </c>
      <c r="B320" s="2" t="str">
        <f t="shared" si="25"/>
        <v>II</v>
      </c>
      <c r="C320" s="32">
        <f t="shared" si="26"/>
        <v>55661.461649999997</v>
      </c>
      <c r="D320" t="str">
        <f t="shared" si="27"/>
        <v>vis</v>
      </c>
      <c r="E320">
        <f>VLOOKUP(C320,'Active 1'!C$21:E$938,3,FALSE)</f>
        <v>85083.421549641935</v>
      </c>
      <c r="F320" s="2" t="s">
        <v>245</v>
      </c>
      <c r="G320" t="str">
        <f t="shared" si="28"/>
        <v>55661.46165</v>
      </c>
      <c r="H320" s="32">
        <f t="shared" si="29"/>
        <v>27085.5</v>
      </c>
      <c r="I320" s="82" t="s">
        <v>1074</v>
      </c>
      <c r="J320" s="83" t="s">
        <v>1075</v>
      </c>
      <c r="K320" s="82" t="s">
        <v>1076</v>
      </c>
      <c r="L320" s="82" t="s">
        <v>1077</v>
      </c>
      <c r="M320" s="83" t="s">
        <v>1003</v>
      </c>
      <c r="N320" s="83" t="s">
        <v>257</v>
      </c>
      <c r="O320" s="84" t="s">
        <v>1078</v>
      </c>
      <c r="P320" s="85" t="s">
        <v>1079</v>
      </c>
    </row>
    <row r="321" spans="1:16">
      <c r="A321" s="32" t="str">
        <f t="shared" si="24"/>
        <v>OEJV 0160 </v>
      </c>
      <c r="B321" s="2" t="str">
        <f t="shared" si="25"/>
        <v>I</v>
      </c>
      <c r="C321" s="32">
        <f t="shared" si="26"/>
        <v>55661.519650000002</v>
      </c>
      <c r="D321" t="str">
        <f t="shared" si="27"/>
        <v>vis</v>
      </c>
      <c r="E321">
        <f>VLOOKUP(C321,'Active 1'!C$21:E$938,3,FALSE)</f>
        <v>85083.918466908188</v>
      </c>
      <c r="F321" s="2" t="s">
        <v>245</v>
      </c>
      <c r="G321" t="str">
        <f t="shared" si="28"/>
        <v>55661.51965</v>
      </c>
      <c r="H321" s="32">
        <f t="shared" si="29"/>
        <v>27086</v>
      </c>
      <c r="I321" s="82" t="s">
        <v>1080</v>
      </c>
      <c r="J321" s="83" t="s">
        <v>1081</v>
      </c>
      <c r="K321" s="82" t="s">
        <v>1082</v>
      </c>
      <c r="L321" s="82" t="s">
        <v>1083</v>
      </c>
      <c r="M321" s="83" t="s">
        <v>1003</v>
      </c>
      <c r="N321" s="83" t="s">
        <v>257</v>
      </c>
      <c r="O321" s="84" t="s">
        <v>1078</v>
      </c>
      <c r="P321" s="85" t="s">
        <v>1079</v>
      </c>
    </row>
    <row r="322" spans="1:16">
      <c r="A322" s="32" t="str">
        <f t="shared" si="24"/>
        <v>OEJV 0160 </v>
      </c>
      <c r="B322" s="2" t="str">
        <f t="shared" si="25"/>
        <v>I</v>
      </c>
      <c r="C322" s="32">
        <f t="shared" si="26"/>
        <v>55676.343209999999</v>
      </c>
      <c r="D322" t="str">
        <f t="shared" si="27"/>
        <v>vis</v>
      </c>
      <c r="E322">
        <f>VLOOKUP(C322,'Active 1'!C$21:E$938,3,FALSE)</f>
        <v>85210.919896404637</v>
      </c>
      <c r="F322" s="2" t="s">
        <v>245</v>
      </c>
      <c r="G322" t="str">
        <f t="shared" si="28"/>
        <v>55676.34321</v>
      </c>
      <c r="H322" s="32">
        <f t="shared" si="29"/>
        <v>27213</v>
      </c>
      <c r="I322" s="82" t="s">
        <v>1084</v>
      </c>
      <c r="J322" s="83" t="s">
        <v>1085</v>
      </c>
      <c r="K322" s="82" t="s">
        <v>1086</v>
      </c>
      <c r="L322" s="82" t="s">
        <v>1087</v>
      </c>
      <c r="M322" s="83" t="s">
        <v>1003</v>
      </c>
      <c r="N322" s="83" t="s">
        <v>870</v>
      </c>
      <c r="O322" s="84" t="s">
        <v>1012</v>
      </c>
      <c r="P322" s="85" t="s">
        <v>1079</v>
      </c>
    </row>
    <row r="323" spans="1:16">
      <c r="A323" s="32" t="str">
        <f t="shared" si="24"/>
        <v>OEJV 0160 </v>
      </c>
      <c r="B323" s="2" t="str">
        <f t="shared" si="25"/>
        <v>II</v>
      </c>
      <c r="C323" s="32">
        <f t="shared" si="26"/>
        <v>55676.401700000002</v>
      </c>
      <c r="D323" t="str">
        <f t="shared" si="27"/>
        <v>vis</v>
      </c>
      <c r="E323">
        <f>VLOOKUP(C323,'Active 1'!C$21:E$938,3,FALSE)</f>
        <v>85211.421011765022</v>
      </c>
      <c r="F323" s="2" t="s">
        <v>245</v>
      </c>
      <c r="G323" t="str">
        <f t="shared" si="28"/>
        <v>55676.4017</v>
      </c>
      <c r="H323" s="32">
        <f t="shared" si="29"/>
        <v>27213.5</v>
      </c>
      <c r="I323" s="82" t="s">
        <v>1088</v>
      </c>
      <c r="J323" s="83" t="s">
        <v>1089</v>
      </c>
      <c r="K323" s="82" t="s">
        <v>1090</v>
      </c>
      <c r="L323" s="82" t="s">
        <v>1091</v>
      </c>
      <c r="M323" s="83" t="s">
        <v>1003</v>
      </c>
      <c r="N323" s="83" t="s">
        <v>870</v>
      </c>
      <c r="O323" s="84" t="s">
        <v>1012</v>
      </c>
      <c r="P323" s="85" t="s">
        <v>1079</v>
      </c>
    </row>
    <row r="324" spans="1:16">
      <c r="A324" s="32" t="str">
        <f t="shared" si="24"/>
        <v>OEJV 0160 </v>
      </c>
      <c r="B324" s="2" t="str">
        <f t="shared" si="25"/>
        <v>I</v>
      </c>
      <c r="C324" s="32">
        <f t="shared" si="26"/>
        <v>56005.492469999997</v>
      </c>
      <c r="D324" t="str">
        <f t="shared" si="27"/>
        <v>vis</v>
      </c>
      <c r="E324">
        <f>VLOOKUP(C324,'Active 1'!C$21:E$938,3,FALSE)</f>
        <v>88030.919042203837</v>
      </c>
      <c r="F324" s="2" t="s">
        <v>245</v>
      </c>
      <c r="G324" t="str">
        <f t="shared" si="28"/>
        <v>56005.49247</v>
      </c>
      <c r="H324" s="32">
        <f t="shared" si="29"/>
        <v>30033</v>
      </c>
      <c r="I324" s="82" t="s">
        <v>1092</v>
      </c>
      <c r="J324" s="83" t="s">
        <v>1093</v>
      </c>
      <c r="K324" s="82" t="s">
        <v>1094</v>
      </c>
      <c r="L324" s="82" t="s">
        <v>1095</v>
      </c>
      <c r="M324" s="83" t="s">
        <v>1003</v>
      </c>
      <c r="N324" s="83" t="s">
        <v>257</v>
      </c>
      <c r="O324" s="84" t="s">
        <v>1012</v>
      </c>
      <c r="P324" s="85" t="s">
        <v>1079</v>
      </c>
    </row>
    <row r="325" spans="1:16">
      <c r="A325" s="32" t="str">
        <f t="shared" si="24"/>
        <v>OEJV 0160 </v>
      </c>
      <c r="B325" s="2" t="str">
        <f t="shared" si="25"/>
        <v>II</v>
      </c>
      <c r="C325" s="32">
        <f t="shared" si="26"/>
        <v>56007.41822</v>
      </c>
      <c r="D325" t="str">
        <f t="shared" si="27"/>
        <v>vis</v>
      </c>
      <c r="E325">
        <f>VLOOKUP(C325,'Active 1'!C$21:E$938,3,FALSE)</f>
        <v>88047.417980573096</v>
      </c>
      <c r="F325" s="2" t="s">
        <v>245</v>
      </c>
      <c r="G325" t="str">
        <f t="shared" si="28"/>
        <v>56007.41822</v>
      </c>
      <c r="H325" s="32">
        <f t="shared" si="29"/>
        <v>30049.5</v>
      </c>
      <c r="I325" s="82" t="s">
        <v>1096</v>
      </c>
      <c r="J325" s="83" t="s">
        <v>1097</v>
      </c>
      <c r="K325" s="82" t="s">
        <v>1098</v>
      </c>
      <c r="L325" s="82" t="s">
        <v>1099</v>
      </c>
      <c r="M325" s="83" t="s">
        <v>1003</v>
      </c>
      <c r="N325" s="83" t="s">
        <v>257</v>
      </c>
      <c r="O325" s="84" t="s">
        <v>1012</v>
      </c>
      <c r="P325" s="85" t="s">
        <v>1079</v>
      </c>
    </row>
    <row r="326" spans="1:16">
      <c r="A326" s="32" t="str">
        <f t="shared" si="24"/>
        <v>OEJV 0160 </v>
      </c>
      <c r="B326" s="2" t="str">
        <f t="shared" si="25"/>
        <v>I</v>
      </c>
      <c r="C326" s="32">
        <f t="shared" si="26"/>
        <v>56007.476719999999</v>
      </c>
      <c r="D326" t="str">
        <f t="shared" si="27"/>
        <v>vis</v>
      </c>
      <c r="E326">
        <f>VLOOKUP(C326,'Active 1'!C$21:E$938,3,FALSE)</f>
        <v>88047.919181608842</v>
      </c>
      <c r="F326" s="2" t="s">
        <v>245</v>
      </c>
      <c r="G326" t="str">
        <f t="shared" si="28"/>
        <v>56007.47672</v>
      </c>
      <c r="H326" s="32">
        <f t="shared" si="29"/>
        <v>30050</v>
      </c>
      <c r="I326" s="82" t="s">
        <v>1100</v>
      </c>
      <c r="J326" s="83" t="s">
        <v>1101</v>
      </c>
      <c r="K326" s="82" t="s">
        <v>1102</v>
      </c>
      <c r="L326" s="82" t="s">
        <v>1103</v>
      </c>
      <c r="M326" s="83" t="s">
        <v>1003</v>
      </c>
      <c r="N326" s="83" t="s">
        <v>257</v>
      </c>
      <c r="O326" s="84" t="s">
        <v>1012</v>
      </c>
      <c r="P326" s="85" t="s">
        <v>1079</v>
      </c>
    </row>
    <row r="327" spans="1:16">
      <c r="A327" s="32" t="str">
        <f t="shared" si="24"/>
        <v>OEJV 0160 </v>
      </c>
      <c r="B327" s="2" t="str">
        <f t="shared" si="25"/>
        <v>II</v>
      </c>
      <c r="C327" s="32">
        <f t="shared" si="26"/>
        <v>56007.534720000003</v>
      </c>
      <c r="D327" t="str">
        <f t="shared" si="27"/>
        <v>vis</v>
      </c>
      <c r="E327">
        <f>VLOOKUP(C327,'Active 1'!C$21:E$938,3,FALSE)</f>
        <v>88048.41609887511</v>
      </c>
      <c r="F327" s="2" t="s">
        <v>245</v>
      </c>
      <c r="G327" t="str">
        <f t="shared" si="28"/>
        <v>56007.53472</v>
      </c>
      <c r="H327" s="32">
        <f t="shared" si="29"/>
        <v>30050.5</v>
      </c>
      <c r="I327" s="82" t="s">
        <v>1104</v>
      </c>
      <c r="J327" s="83" t="s">
        <v>1105</v>
      </c>
      <c r="K327" s="82" t="s">
        <v>1106</v>
      </c>
      <c r="L327" s="82" t="s">
        <v>1107</v>
      </c>
      <c r="M327" s="83" t="s">
        <v>1003</v>
      </c>
      <c r="N327" s="83" t="s">
        <v>257</v>
      </c>
      <c r="O327" s="84" t="s">
        <v>1012</v>
      </c>
      <c r="P327" s="85" t="s">
        <v>1079</v>
      </c>
    </row>
    <row r="328" spans="1:16">
      <c r="A328" s="32" t="str">
        <f t="shared" si="24"/>
        <v>OEJV 0160 </v>
      </c>
      <c r="B328" s="2" t="str">
        <f t="shared" si="25"/>
        <v>I</v>
      </c>
      <c r="C328" s="32">
        <f t="shared" si="26"/>
        <v>56007.593220000002</v>
      </c>
      <c r="D328" t="str">
        <f t="shared" si="27"/>
        <v>vis</v>
      </c>
      <c r="E328">
        <f>VLOOKUP(C328,'Active 1'!C$21:E$938,3,FALSE)</f>
        <v>88048.917299910856</v>
      </c>
      <c r="F328" s="2" t="s">
        <v>245</v>
      </c>
      <c r="G328" t="str">
        <f t="shared" si="28"/>
        <v>56007.59322</v>
      </c>
      <c r="H328" s="32">
        <f t="shared" si="29"/>
        <v>30051</v>
      </c>
      <c r="I328" s="82" t="s">
        <v>1108</v>
      </c>
      <c r="J328" s="83" t="s">
        <v>1109</v>
      </c>
      <c r="K328" s="82" t="s">
        <v>1110</v>
      </c>
      <c r="L328" s="82" t="s">
        <v>1111</v>
      </c>
      <c r="M328" s="83" t="s">
        <v>1003</v>
      </c>
      <c r="N328" s="83" t="s">
        <v>257</v>
      </c>
      <c r="O328" s="84" t="s">
        <v>1012</v>
      </c>
      <c r="P328" s="85" t="s">
        <v>1079</v>
      </c>
    </row>
    <row r="329" spans="1:16">
      <c r="A329" s="32" t="str">
        <f t="shared" si="24"/>
        <v>OEJV 0160 </v>
      </c>
      <c r="B329" s="2" t="str">
        <f t="shared" si="25"/>
        <v>I</v>
      </c>
      <c r="C329" s="32">
        <f t="shared" si="26"/>
        <v>56368.490279999998</v>
      </c>
      <c r="D329" t="str">
        <f t="shared" si="27"/>
        <v>vis</v>
      </c>
      <c r="E329">
        <f>VLOOKUP(C329,'Active 1'!C$21:E$938,3,FALSE)</f>
        <v>91140.916962682197</v>
      </c>
      <c r="F329" s="2" t="s">
        <v>245</v>
      </c>
      <c r="G329" t="str">
        <f t="shared" si="28"/>
        <v>56368.49028</v>
      </c>
      <c r="H329" s="32">
        <f t="shared" si="29"/>
        <v>33143</v>
      </c>
      <c r="I329" s="82" t="s">
        <v>1112</v>
      </c>
      <c r="J329" s="83" t="s">
        <v>1113</v>
      </c>
      <c r="K329" s="82" t="s">
        <v>1114</v>
      </c>
      <c r="L329" s="82" t="s">
        <v>1115</v>
      </c>
      <c r="M329" s="83" t="s">
        <v>1003</v>
      </c>
      <c r="N329" s="83" t="s">
        <v>245</v>
      </c>
      <c r="O329" s="84" t="s">
        <v>1012</v>
      </c>
      <c r="P329" s="85" t="s">
        <v>1079</v>
      </c>
    </row>
    <row r="330" spans="1:16">
      <c r="A330" s="32" t="str">
        <f t="shared" si="24"/>
        <v>OEJV 0160 </v>
      </c>
      <c r="B330" s="2" t="str">
        <f t="shared" si="25"/>
        <v>II</v>
      </c>
      <c r="C330" s="32">
        <f t="shared" si="26"/>
        <v>56368.548860000003</v>
      </c>
      <c r="D330" t="str">
        <f t="shared" si="27"/>
        <v>vis</v>
      </c>
      <c r="E330">
        <f>VLOOKUP(C330,'Active 1'!C$21:E$938,3,FALSE)</f>
        <v>91141.41884912111</v>
      </c>
      <c r="F330" s="2" t="s">
        <v>245</v>
      </c>
      <c r="G330" t="str">
        <f t="shared" si="28"/>
        <v>56368.54886</v>
      </c>
      <c r="H330" s="32">
        <f t="shared" si="29"/>
        <v>33143.5</v>
      </c>
      <c r="I330" s="82" t="s">
        <v>1116</v>
      </c>
      <c r="J330" s="83" t="s">
        <v>1117</v>
      </c>
      <c r="K330" s="82" t="s">
        <v>1118</v>
      </c>
      <c r="L330" s="82" t="s">
        <v>1119</v>
      </c>
      <c r="M330" s="83" t="s">
        <v>1003</v>
      </c>
      <c r="N330" s="83" t="s">
        <v>245</v>
      </c>
      <c r="O330" s="84" t="s">
        <v>1012</v>
      </c>
      <c r="P330" s="85" t="s">
        <v>1079</v>
      </c>
    </row>
    <row r="331" spans="1:16">
      <c r="A331" s="32" t="str">
        <f t="shared" ref="A331:A394" si="30">P331</f>
        <v>OEJV 0160 </v>
      </c>
      <c r="B331" s="2" t="str">
        <f t="shared" ref="B331:B394" si="31">IF(H331=INT(H331),"I","II")</f>
        <v>I</v>
      </c>
      <c r="C331" s="32">
        <f t="shared" ref="C331:C394" si="32">1*G331</f>
        <v>56368.607000000004</v>
      </c>
      <c r="D331" t="str">
        <f t="shared" ref="D331:D394" si="33">VLOOKUP(F331,I$1:J$5,2,FALSE)</f>
        <v>vis</v>
      </c>
      <c r="E331">
        <f>VLOOKUP(C331,'Active 1'!C$21:E$938,3,FALSE)</f>
        <v>91141.9169658428</v>
      </c>
      <c r="F331" s="2" t="s">
        <v>245</v>
      </c>
      <c r="G331" t="str">
        <f t="shared" ref="G331:G394" si="34">MID(I331,3,LEN(I331)-3)</f>
        <v>56368.607</v>
      </c>
      <c r="H331" s="32">
        <f t="shared" ref="H331:H394" si="35">1*K331</f>
        <v>33144</v>
      </c>
      <c r="I331" s="82" t="s">
        <v>1120</v>
      </c>
      <c r="J331" s="83" t="s">
        <v>1121</v>
      </c>
      <c r="K331" s="82" t="s">
        <v>1122</v>
      </c>
      <c r="L331" s="82" t="s">
        <v>1123</v>
      </c>
      <c r="M331" s="83" t="s">
        <v>1003</v>
      </c>
      <c r="N331" s="83" t="s">
        <v>245</v>
      </c>
      <c r="O331" s="84" t="s">
        <v>1012</v>
      </c>
      <c r="P331" s="85" t="s">
        <v>1079</v>
      </c>
    </row>
    <row r="332" spans="1:16">
      <c r="A332" s="32" t="str">
        <f t="shared" si="30"/>
        <v>OEJV 0160 </v>
      </c>
      <c r="B332" s="2" t="str">
        <f t="shared" si="31"/>
        <v>II</v>
      </c>
      <c r="C332" s="32">
        <f t="shared" si="32"/>
        <v>56417.337290000003</v>
      </c>
      <c r="D332" t="str">
        <f t="shared" si="33"/>
        <v>vis</v>
      </c>
      <c r="E332">
        <f>VLOOKUP(C332,'Active 1'!C$21:E$938,3,FALSE)</f>
        <v>91559.415629441646</v>
      </c>
      <c r="F332" s="2" t="s">
        <v>245</v>
      </c>
      <c r="G332" t="str">
        <f t="shared" si="34"/>
        <v>56417.33729</v>
      </c>
      <c r="H332" s="32">
        <f t="shared" si="35"/>
        <v>33561.5</v>
      </c>
      <c r="I332" s="82" t="s">
        <v>1124</v>
      </c>
      <c r="J332" s="83" t="s">
        <v>1125</v>
      </c>
      <c r="K332" s="82" t="s">
        <v>1126</v>
      </c>
      <c r="L332" s="82" t="s">
        <v>1127</v>
      </c>
      <c r="M332" s="83" t="s">
        <v>1003</v>
      </c>
      <c r="N332" s="83" t="s">
        <v>245</v>
      </c>
      <c r="O332" s="84" t="s">
        <v>1128</v>
      </c>
      <c r="P332" s="85" t="s">
        <v>1079</v>
      </c>
    </row>
    <row r="333" spans="1:16">
      <c r="A333" s="32" t="str">
        <f t="shared" si="30"/>
        <v>IBVS 6094 </v>
      </c>
      <c r="B333" s="2" t="str">
        <f t="shared" si="31"/>
        <v>II</v>
      </c>
      <c r="C333" s="32">
        <f t="shared" si="32"/>
        <v>56417.337399999997</v>
      </c>
      <c r="D333" t="str">
        <f t="shared" si="33"/>
        <v>vis</v>
      </c>
      <c r="E333">
        <f>VLOOKUP(C333,'Active 1'!C$21:E$938,3,FALSE)</f>
        <v>91559.416571870883</v>
      </c>
      <c r="F333" s="2" t="s">
        <v>245</v>
      </c>
      <c r="G333" t="str">
        <f t="shared" si="34"/>
        <v>56417.3374</v>
      </c>
      <c r="H333" s="32">
        <f t="shared" si="35"/>
        <v>33561.5</v>
      </c>
      <c r="I333" s="82" t="s">
        <v>1129</v>
      </c>
      <c r="J333" s="83" t="s">
        <v>1125</v>
      </c>
      <c r="K333" s="82" t="s">
        <v>1126</v>
      </c>
      <c r="L333" s="82" t="s">
        <v>1130</v>
      </c>
      <c r="M333" s="83" t="s">
        <v>1003</v>
      </c>
      <c r="N333" s="83" t="s">
        <v>245</v>
      </c>
      <c r="O333" s="84" t="s">
        <v>1128</v>
      </c>
      <c r="P333" s="85" t="s">
        <v>1131</v>
      </c>
    </row>
    <row r="334" spans="1:16">
      <c r="A334" s="32" t="str">
        <f t="shared" si="30"/>
        <v>OEJV 0160 </v>
      </c>
      <c r="B334" s="2" t="str">
        <f t="shared" si="31"/>
        <v>I</v>
      </c>
      <c r="C334" s="32">
        <f t="shared" si="32"/>
        <v>56417.395640000002</v>
      </c>
      <c r="D334" t="str">
        <f t="shared" si="33"/>
        <v>vis</v>
      </c>
      <c r="E334">
        <f>VLOOKUP(C334,'Active 1'!C$21:E$938,3,FALSE)</f>
        <v>91559.915545346536</v>
      </c>
      <c r="F334" s="2" t="s">
        <v>245</v>
      </c>
      <c r="G334" t="str">
        <f t="shared" si="34"/>
        <v>56417.39564</v>
      </c>
      <c r="H334" s="32">
        <f t="shared" si="35"/>
        <v>33562</v>
      </c>
      <c r="I334" s="82" t="s">
        <v>1132</v>
      </c>
      <c r="J334" s="83" t="s">
        <v>1133</v>
      </c>
      <c r="K334" s="82" t="s">
        <v>1134</v>
      </c>
      <c r="L334" s="82" t="s">
        <v>1135</v>
      </c>
      <c r="M334" s="83" t="s">
        <v>1003</v>
      </c>
      <c r="N334" s="83" t="s">
        <v>245</v>
      </c>
      <c r="O334" s="84" t="s">
        <v>1128</v>
      </c>
      <c r="P334" s="85" t="s">
        <v>1079</v>
      </c>
    </row>
    <row r="335" spans="1:16">
      <c r="A335" s="32" t="str">
        <f t="shared" si="30"/>
        <v>IBVS 6094 </v>
      </c>
      <c r="B335" s="2" t="str">
        <f t="shared" si="31"/>
        <v>I</v>
      </c>
      <c r="C335" s="32">
        <f t="shared" si="32"/>
        <v>56417.395700000001</v>
      </c>
      <c r="D335" t="str">
        <f t="shared" si="33"/>
        <v>vis</v>
      </c>
      <c r="E335">
        <f>VLOOKUP(C335,'Active 1'!C$21:E$938,3,FALSE)</f>
        <v>91559.916059398864</v>
      </c>
      <c r="F335" s="2" t="s">
        <v>245</v>
      </c>
      <c r="G335" t="str">
        <f t="shared" si="34"/>
        <v>56417.3957</v>
      </c>
      <c r="H335" s="32">
        <f t="shared" si="35"/>
        <v>33562</v>
      </c>
      <c r="I335" s="82" t="s">
        <v>1136</v>
      </c>
      <c r="J335" s="83" t="s">
        <v>1133</v>
      </c>
      <c r="K335" s="82" t="s">
        <v>1134</v>
      </c>
      <c r="L335" s="82" t="s">
        <v>1137</v>
      </c>
      <c r="M335" s="83" t="s">
        <v>1003</v>
      </c>
      <c r="N335" s="83" t="s">
        <v>245</v>
      </c>
      <c r="O335" s="84" t="s">
        <v>1128</v>
      </c>
      <c r="P335" s="85" t="s">
        <v>1131</v>
      </c>
    </row>
    <row r="336" spans="1:16">
      <c r="A336" s="32" t="str">
        <f t="shared" si="30"/>
        <v>IBVS 6094 </v>
      </c>
      <c r="B336" s="2" t="str">
        <f t="shared" si="31"/>
        <v>II</v>
      </c>
      <c r="C336" s="32">
        <f t="shared" si="32"/>
        <v>56417.453800000003</v>
      </c>
      <c r="D336" t="str">
        <f t="shared" si="33"/>
        <v>vis</v>
      </c>
      <c r="E336">
        <f>VLOOKUP(C336,'Active 1'!C$21:E$938,3,FALSE)</f>
        <v>91560.413833419007</v>
      </c>
      <c r="F336" s="2" t="s">
        <v>245</v>
      </c>
      <c r="G336" t="str">
        <f t="shared" si="34"/>
        <v>56417.4538</v>
      </c>
      <c r="H336" s="32">
        <f t="shared" si="35"/>
        <v>33562.5</v>
      </c>
      <c r="I336" s="82" t="s">
        <v>1138</v>
      </c>
      <c r="J336" s="83" t="s">
        <v>1139</v>
      </c>
      <c r="K336" s="82" t="s">
        <v>1140</v>
      </c>
      <c r="L336" s="82" t="s">
        <v>1141</v>
      </c>
      <c r="M336" s="83" t="s">
        <v>1003</v>
      </c>
      <c r="N336" s="83" t="s">
        <v>245</v>
      </c>
      <c r="O336" s="84" t="s">
        <v>1128</v>
      </c>
      <c r="P336" s="85" t="s">
        <v>1131</v>
      </c>
    </row>
    <row r="337" spans="1:16">
      <c r="A337" s="32" t="str">
        <f t="shared" si="30"/>
        <v>OEJV 0160 </v>
      </c>
      <c r="B337" s="2" t="str">
        <f t="shared" si="31"/>
        <v>II</v>
      </c>
      <c r="C337" s="32">
        <f t="shared" si="32"/>
        <v>56417.453869999998</v>
      </c>
      <c r="D337" t="str">
        <f t="shared" si="33"/>
        <v>vis</v>
      </c>
      <c r="E337">
        <f>VLOOKUP(C337,'Active 1'!C$21:E$938,3,FALSE)</f>
        <v>91560.414433146696</v>
      </c>
      <c r="F337" s="2" t="s">
        <v>245</v>
      </c>
      <c r="G337" t="str">
        <f t="shared" si="34"/>
        <v>56417.45387</v>
      </c>
      <c r="H337" s="32">
        <f t="shared" si="35"/>
        <v>33562.5</v>
      </c>
      <c r="I337" s="82" t="s">
        <v>1142</v>
      </c>
      <c r="J337" s="83" t="s">
        <v>1139</v>
      </c>
      <c r="K337" s="82" t="s">
        <v>1140</v>
      </c>
      <c r="L337" s="82" t="s">
        <v>1143</v>
      </c>
      <c r="M337" s="83" t="s">
        <v>1003</v>
      </c>
      <c r="N337" s="83" t="s">
        <v>245</v>
      </c>
      <c r="O337" s="84" t="s">
        <v>1128</v>
      </c>
      <c r="P337" s="85" t="s">
        <v>1079</v>
      </c>
    </row>
    <row r="338" spans="1:16">
      <c r="A338" s="32" t="str">
        <f t="shared" si="30"/>
        <v>IBVS 6131 </v>
      </c>
      <c r="B338" s="2" t="str">
        <f t="shared" si="31"/>
        <v>II</v>
      </c>
      <c r="C338" s="32">
        <f t="shared" si="32"/>
        <v>56418.387932999998</v>
      </c>
      <c r="D338" t="str">
        <f t="shared" si="33"/>
        <v>vis</v>
      </c>
      <c r="E338">
        <f>VLOOKUP(C338,'Active 1'!C$21:E$938,3,FALSE)</f>
        <v>91568.417054395555</v>
      </c>
      <c r="F338" s="2" t="s">
        <v>245</v>
      </c>
      <c r="G338" t="str">
        <f t="shared" si="34"/>
        <v>56418.387933</v>
      </c>
      <c r="H338" s="32">
        <f t="shared" si="35"/>
        <v>33570.5</v>
      </c>
      <c r="I338" s="82" t="s">
        <v>1144</v>
      </c>
      <c r="J338" s="83" t="s">
        <v>1145</v>
      </c>
      <c r="K338" s="82" t="s">
        <v>1146</v>
      </c>
      <c r="L338" s="82" t="s">
        <v>1147</v>
      </c>
      <c r="M338" s="83" t="s">
        <v>1003</v>
      </c>
      <c r="N338" s="83" t="s">
        <v>257</v>
      </c>
      <c r="O338" s="84" t="s">
        <v>1148</v>
      </c>
      <c r="P338" s="85" t="s">
        <v>1149</v>
      </c>
    </row>
    <row r="339" spans="1:16">
      <c r="A339" s="32" t="str">
        <f t="shared" si="30"/>
        <v>IBVS 6131 </v>
      </c>
      <c r="B339" s="2" t="str">
        <f t="shared" si="31"/>
        <v>I</v>
      </c>
      <c r="C339" s="32">
        <f t="shared" si="32"/>
        <v>56418.446210000002</v>
      </c>
      <c r="D339" t="str">
        <f t="shared" si="33"/>
        <v>vis</v>
      </c>
      <c r="E339">
        <f>VLOOKUP(C339,'Active 1'!C$21:E$938,3,FALSE)</f>
        <v>91568.916344870129</v>
      </c>
      <c r="F339" s="2" t="s">
        <v>245</v>
      </c>
      <c r="G339" t="str">
        <f t="shared" si="34"/>
        <v>56418.44621</v>
      </c>
      <c r="H339" s="32">
        <f t="shared" si="35"/>
        <v>33571</v>
      </c>
      <c r="I339" s="82" t="s">
        <v>1150</v>
      </c>
      <c r="J339" s="83" t="s">
        <v>1151</v>
      </c>
      <c r="K339" s="82" t="s">
        <v>1152</v>
      </c>
      <c r="L339" s="82" t="s">
        <v>1153</v>
      </c>
      <c r="M339" s="83" t="s">
        <v>1003</v>
      </c>
      <c r="N339" s="83" t="s">
        <v>257</v>
      </c>
      <c r="O339" s="84" t="s">
        <v>1148</v>
      </c>
      <c r="P339" s="85" t="s">
        <v>1149</v>
      </c>
    </row>
    <row r="340" spans="1:16">
      <c r="A340" s="32" t="str">
        <f t="shared" si="30"/>
        <v>OEJV 0160 </v>
      </c>
      <c r="B340" s="2" t="str">
        <f t="shared" si="31"/>
        <v>II</v>
      </c>
      <c r="C340" s="32">
        <f t="shared" si="32"/>
        <v>56427.3753</v>
      </c>
      <c r="D340" t="str">
        <f t="shared" si="33"/>
        <v>vis</v>
      </c>
      <c r="E340">
        <f>VLOOKUP(C340,'Active 1'!C$21:E$938,3,FALSE)</f>
        <v>91645.416672328734</v>
      </c>
      <c r="F340" s="2" t="s">
        <v>245</v>
      </c>
      <c r="G340" t="str">
        <f t="shared" si="34"/>
        <v>56427.3753</v>
      </c>
      <c r="H340" s="32">
        <f t="shared" si="35"/>
        <v>33647.5</v>
      </c>
      <c r="I340" s="82" t="s">
        <v>1154</v>
      </c>
      <c r="J340" s="83" t="s">
        <v>1155</v>
      </c>
      <c r="K340" s="82" t="s">
        <v>1156</v>
      </c>
      <c r="L340" s="82" t="s">
        <v>1130</v>
      </c>
      <c r="M340" s="83" t="s">
        <v>1003</v>
      </c>
      <c r="N340" s="83" t="s">
        <v>870</v>
      </c>
      <c r="O340" s="84" t="s">
        <v>1012</v>
      </c>
      <c r="P340" s="85" t="s">
        <v>1079</v>
      </c>
    </row>
    <row r="341" spans="1:16">
      <c r="A341" s="32" t="str">
        <f t="shared" si="30"/>
        <v>OEJV 0160 </v>
      </c>
      <c r="B341" s="2" t="str">
        <f t="shared" si="31"/>
        <v>II</v>
      </c>
      <c r="C341" s="32">
        <f t="shared" si="32"/>
        <v>56427.375500000002</v>
      </c>
      <c r="D341" t="str">
        <f t="shared" si="33"/>
        <v>vis</v>
      </c>
      <c r="E341">
        <f>VLOOKUP(C341,'Active 1'!C$21:E$938,3,FALSE)</f>
        <v>91645.418385836572</v>
      </c>
      <c r="F341" s="2" t="s">
        <v>245</v>
      </c>
      <c r="G341" t="str">
        <f t="shared" si="34"/>
        <v>56427.3755</v>
      </c>
      <c r="H341" s="32">
        <f t="shared" si="35"/>
        <v>33647.5</v>
      </c>
      <c r="I341" s="82" t="s">
        <v>1157</v>
      </c>
      <c r="J341" s="83" t="s">
        <v>1155</v>
      </c>
      <c r="K341" s="82" t="s">
        <v>1156</v>
      </c>
      <c r="L341" s="82" t="s">
        <v>1058</v>
      </c>
      <c r="M341" s="83" t="s">
        <v>1003</v>
      </c>
      <c r="N341" s="83" t="s">
        <v>245</v>
      </c>
      <c r="O341" s="84" t="s">
        <v>1012</v>
      </c>
      <c r="P341" s="85" t="s">
        <v>1079</v>
      </c>
    </row>
    <row r="342" spans="1:16">
      <c r="A342" s="32" t="str">
        <f t="shared" si="30"/>
        <v>OEJV 0160 </v>
      </c>
      <c r="B342" s="2" t="str">
        <f t="shared" si="31"/>
        <v>I</v>
      </c>
      <c r="C342" s="32">
        <f t="shared" si="32"/>
        <v>56427.433570000001</v>
      </c>
      <c r="D342" t="str">
        <f t="shared" si="33"/>
        <v>vis</v>
      </c>
      <c r="E342">
        <f>VLOOKUP(C342,'Active 1'!C$21:E$938,3,FALSE)</f>
        <v>91645.915902830515</v>
      </c>
      <c r="F342" s="2" t="s">
        <v>245</v>
      </c>
      <c r="G342" t="str">
        <f t="shared" si="34"/>
        <v>56427.43357</v>
      </c>
      <c r="H342" s="32">
        <f t="shared" si="35"/>
        <v>33648</v>
      </c>
      <c r="I342" s="82" t="s">
        <v>1158</v>
      </c>
      <c r="J342" s="83" t="s">
        <v>1159</v>
      </c>
      <c r="K342" s="82" t="s">
        <v>1160</v>
      </c>
      <c r="L342" s="82" t="s">
        <v>1161</v>
      </c>
      <c r="M342" s="83" t="s">
        <v>1003</v>
      </c>
      <c r="N342" s="83" t="s">
        <v>245</v>
      </c>
      <c r="O342" s="84" t="s">
        <v>1012</v>
      </c>
      <c r="P342" s="85" t="s">
        <v>1079</v>
      </c>
    </row>
    <row r="343" spans="1:16">
      <c r="A343" s="32" t="str">
        <f t="shared" si="30"/>
        <v>OEJV 0160 </v>
      </c>
      <c r="B343" s="2" t="str">
        <f t="shared" si="31"/>
        <v>I</v>
      </c>
      <c r="C343" s="32">
        <f t="shared" si="32"/>
        <v>56427.433579999997</v>
      </c>
      <c r="D343" t="str">
        <f t="shared" si="33"/>
        <v>vis</v>
      </c>
      <c r="E343">
        <f>VLOOKUP(C343,'Active 1'!C$21:E$938,3,FALSE)</f>
        <v>91645.915988505876</v>
      </c>
      <c r="F343" s="2" t="s">
        <v>245</v>
      </c>
      <c r="G343" t="str">
        <f t="shared" si="34"/>
        <v>56427.43358</v>
      </c>
      <c r="H343" s="32">
        <f t="shared" si="35"/>
        <v>33648</v>
      </c>
      <c r="I343" s="82" t="s">
        <v>1162</v>
      </c>
      <c r="J343" s="83" t="s">
        <v>1159</v>
      </c>
      <c r="K343" s="82" t="s">
        <v>1160</v>
      </c>
      <c r="L343" s="82" t="s">
        <v>1163</v>
      </c>
      <c r="M343" s="83" t="s">
        <v>1003</v>
      </c>
      <c r="N343" s="83" t="s">
        <v>870</v>
      </c>
      <c r="O343" s="84" t="s">
        <v>1012</v>
      </c>
      <c r="P343" s="85" t="s">
        <v>1079</v>
      </c>
    </row>
    <row r="344" spans="1:16">
      <c r="A344" s="32" t="str">
        <f t="shared" si="30"/>
        <v>OEJV 0160 </v>
      </c>
      <c r="B344" s="2" t="str">
        <f t="shared" si="31"/>
        <v>II</v>
      </c>
      <c r="C344" s="32">
        <f t="shared" si="32"/>
        <v>56427.492449999998</v>
      </c>
      <c r="D344" t="str">
        <f t="shared" si="33"/>
        <v>vis</v>
      </c>
      <c r="E344">
        <f>VLOOKUP(C344,'Active 1'!C$21:E$938,3,FALSE)</f>
        <v>91646.420359531083</v>
      </c>
      <c r="F344" s="2" t="s">
        <v>245</v>
      </c>
      <c r="G344" t="str">
        <f t="shared" si="34"/>
        <v>56427.49245</v>
      </c>
      <c r="H344" s="32">
        <f t="shared" si="35"/>
        <v>33648.5</v>
      </c>
      <c r="I344" s="82" t="s">
        <v>1164</v>
      </c>
      <c r="J344" s="83" t="s">
        <v>1165</v>
      </c>
      <c r="K344" s="82" t="s">
        <v>1166</v>
      </c>
      <c r="L344" s="82" t="s">
        <v>1167</v>
      </c>
      <c r="M344" s="83" t="s">
        <v>1003</v>
      </c>
      <c r="N344" s="83" t="s">
        <v>870</v>
      </c>
      <c r="O344" s="84" t="s">
        <v>1012</v>
      </c>
      <c r="P344" s="85" t="s">
        <v>1079</v>
      </c>
    </row>
    <row r="345" spans="1:16">
      <c r="A345" s="32" t="str">
        <f t="shared" si="30"/>
        <v>OEJV 0160 </v>
      </c>
      <c r="B345" s="2" t="str">
        <f t="shared" si="31"/>
        <v>II</v>
      </c>
      <c r="C345" s="32">
        <f t="shared" si="32"/>
        <v>56427.493000000002</v>
      </c>
      <c r="D345" t="str">
        <f t="shared" si="33"/>
        <v>vis</v>
      </c>
      <c r="E345">
        <f>VLOOKUP(C345,'Active 1'!C$21:E$938,3,FALSE)</f>
        <v>91646.425071677615</v>
      </c>
      <c r="F345" s="2" t="s">
        <v>245</v>
      </c>
      <c r="G345" t="str">
        <f t="shared" si="34"/>
        <v>56427.493</v>
      </c>
      <c r="H345" s="32">
        <f t="shared" si="35"/>
        <v>33648.5</v>
      </c>
      <c r="I345" s="82" t="s">
        <v>1168</v>
      </c>
      <c r="J345" s="83" t="s">
        <v>1165</v>
      </c>
      <c r="K345" s="82" t="s">
        <v>1166</v>
      </c>
      <c r="L345" s="82" t="s">
        <v>428</v>
      </c>
      <c r="M345" s="83" t="s">
        <v>1003</v>
      </c>
      <c r="N345" s="83" t="s">
        <v>245</v>
      </c>
      <c r="O345" s="84" t="s">
        <v>1012</v>
      </c>
      <c r="P345" s="85" t="s">
        <v>1079</v>
      </c>
    </row>
    <row r="346" spans="1:16">
      <c r="A346" s="32" t="str">
        <f t="shared" si="30"/>
        <v>IBVS 6125 </v>
      </c>
      <c r="B346" s="2" t="str">
        <f t="shared" si="31"/>
        <v>I</v>
      </c>
      <c r="C346" s="32">
        <f t="shared" si="32"/>
        <v>56809.339870000003</v>
      </c>
      <c r="D346" t="str">
        <f t="shared" si="33"/>
        <v>vis</v>
      </c>
      <c r="E346">
        <f>VLOOKUP(C346,'Active 1'!C$21:E$938,3,FALSE)</f>
        <v>94917.913050189585</v>
      </c>
      <c r="F346" s="2" t="s">
        <v>245</v>
      </c>
      <c r="G346" t="str">
        <f t="shared" si="34"/>
        <v>56809.33987</v>
      </c>
      <c r="H346" s="32">
        <f t="shared" si="35"/>
        <v>36920</v>
      </c>
      <c r="I346" s="82" t="s">
        <v>1169</v>
      </c>
      <c r="J346" s="83" t="s">
        <v>1170</v>
      </c>
      <c r="K346" s="82" t="s">
        <v>1171</v>
      </c>
      <c r="L346" s="82" t="s">
        <v>1172</v>
      </c>
      <c r="M346" s="83" t="s">
        <v>1003</v>
      </c>
      <c r="N346" s="83" t="s">
        <v>870</v>
      </c>
      <c r="O346" s="84" t="s">
        <v>1173</v>
      </c>
      <c r="P346" s="85" t="s">
        <v>1174</v>
      </c>
    </row>
    <row r="347" spans="1:16">
      <c r="A347" s="32" t="str">
        <f t="shared" si="30"/>
        <v>IBVS 3569 </v>
      </c>
      <c r="B347" s="2" t="str">
        <f t="shared" si="31"/>
        <v>II</v>
      </c>
      <c r="C347" s="32">
        <f t="shared" si="32"/>
        <v>45733.532299999999</v>
      </c>
      <c r="D347" t="str">
        <f t="shared" si="33"/>
        <v>vis</v>
      </c>
      <c r="E347">
        <f>VLOOKUP(C347,'Active 1'!C$21:E$938,3,FALSE)</f>
        <v>25.498932544166173</v>
      </c>
      <c r="F347" s="2" t="s">
        <v>245</v>
      </c>
      <c r="G347" t="str">
        <f t="shared" si="34"/>
        <v>45733.5323</v>
      </c>
      <c r="H347" s="32">
        <f t="shared" si="35"/>
        <v>-57972.5</v>
      </c>
      <c r="I347" s="82" t="s">
        <v>1175</v>
      </c>
      <c r="J347" s="83" t="s">
        <v>1176</v>
      </c>
      <c r="K347" s="82">
        <v>-57972.5</v>
      </c>
      <c r="L347" s="82" t="s">
        <v>1177</v>
      </c>
      <c r="M347" s="83" t="s">
        <v>265</v>
      </c>
      <c r="N347" s="83" t="s">
        <v>266</v>
      </c>
      <c r="O347" s="84" t="s">
        <v>267</v>
      </c>
      <c r="P347" s="85" t="s">
        <v>268</v>
      </c>
    </row>
    <row r="348" spans="1:16">
      <c r="A348" s="32" t="str">
        <f t="shared" si="30"/>
        <v>IBVS 3569 </v>
      </c>
      <c r="B348" s="2" t="str">
        <f t="shared" si="31"/>
        <v>II</v>
      </c>
      <c r="C348" s="32">
        <f t="shared" si="32"/>
        <v>45734.582900000001</v>
      </c>
      <c r="D348" t="str">
        <f t="shared" si="33"/>
        <v>vis</v>
      </c>
      <c r="E348">
        <f>VLOOKUP(C348,'Active 1'!C$21:E$938,3,FALSE)</f>
        <v>34.499989093961119</v>
      </c>
      <c r="F348" s="2" t="s">
        <v>245</v>
      </c>
      <c r="G348" t="str">
        <f t="shared" si="34"/>
        <v>45734.5829</v>
      </c>
      <c r="H348" s="32">
        <f t="shared" si="35"/>
        <v>-57963.5</v>
      </c>
      <c r="I348" s="82" t="s">
        <v>1178</v>
      </c>
      <c r="J348" s="83" t="s">
        <v>1179</v>
      </c>
      <c r="K348" s="82">
        <v>-57963.5</v>
      </c>
      <c r="L348" s="82" t="s">
        <v>1180</v>
      </c>
      <c r="M348" s="83" t="s">
        <v>265</v>
      </c>
      <c r="N348" s="83" t="s">
        <v>266</v>
      </c>
      <c r="O348" s="84" t="s">
        <v>267</v>
      </c>
      <c r="P348" s="85" t="s">
        <v>268</v>
      </c>
    </row>
    <row r="349" spans="1:16">
      <c r="A349" s="32" t="str">
        <f t="shared" si="30"/>
        <v>IBVS 3569 </v>
      </c>
      <c r="B349" s="2" t="str">
        <f t="shared" si="31"/>
        <v>II</v>
      </c>
      <c r="C349" s="32">
        <f t="shared" si="32"/>
        <v>45776.4853</v>
      </c>
      <c r="D349" t="str">
        <f t="shared" si="33"/>
        <v>vis</v>
      </c>
      <c r="E349">
        <f>VLOOKUP(C349,'Active 1'!C$21:E$938,3,FALSE)</f>
        <v>393.50043833372087</v>
      </c>
      <c r="F349" s="2" t="s">
        <v>245</v>
      </c>
      <c r="G349" t="str">
        <f t="shared" si="34"/>
        <v>45776.4853</v>
      </c>
      <c r="H349" s="32">
        <f t="shared" si="35"/>
        <v>-57604.5</v>
      </c>
      <c r="I349" s="82" t="s">
        <v>1181</v>
      </c>
      <c r="J349" s="83" t="s">
        <v>1182</v>
      </c>
      <c r="K349" s="82">
        <v>-57604.5</v>
      </c>
      <c r="L349" s="82" t="s">
        <v>1183</v>
      </c>
      <c r="M349" s="83" t="s">
        <v>265</v>
      </c>
      <c r="N349" s="83" t="s">
        <v>266</v>
      </c>
      <c r="O349" s="84" t="s">
        <v>267</v>
      </c>
      <c r="P349" s="85" t="s">
        <v>268</v>
      </c>
    </row>
    <row r="350" spans="1:16">
      <c r="A350" s="32" t="str">
        <f t="shared" si="30"/>
        <v>IBVS 3569 </v>
      </c>
      <c r="B350" s="2" t="str">
        <f t="shared" si="31"/>
        <v>II</v>
      </c>
      <c r="C350" s="32">
        <f t="shared" si="32"/>
        <v>46223.288099999998</v>
      </c>
      <c r="D350" t="str">
        <f t="shared" si="33"/>
        <v>vis</v>
      </c>
      <c r="E350">
        <f>VLOOKUP(C350,'Active 1'!C$21:E$938,3,FALSE)</f>
        <v>4221.5008851240091</v>
      </c>
      <c r="F350" s="2" t="s">
        <v>245</v>
      </c>
      <c r="G350" t="str">
        <f t="shared" si="34"/>
        <v>46223.2881</v>
      </c>
      <c r="H350" s="32">
        <f t="shared" si="35"/>
        <v>-53776.5</v>
      </c>
      <c r="I350" s="82" t="s">
        <v>1184</v>
      </c>
      <c r="J350" s="83" t="s">
        <v>1185</v>
      </c>
      <c r="K350" s="82">
        <v>-53776.5</v>
      </c>
      <c r="L350" s="82" t="s">
        <v>307</v>
      </c>
      <c r="M350" s="83" t="s">
        <v>265</v>
      </c>
      <c r="N350" s="83" t="s">
        <v>266</v>
      </c>
      <c r="O350" s="84" t="s">
        <v>267</v>
      </c>
      <c r="P350" s="85" t="s">
        <v>268</v>
      </c>
    </row>
    <row r="351" spans="1:16">
      <c r="A351" s="32" t="str">
        <f t="shared" si="30"/>
        <v>VSB 47 </v>
      </c>
      <c r="B351" s="2" t="str">
        <f t="shared" si="31"/>
        <v>I</v>
      </c>
      <c r="C351" s="32">
        <f t="shared" si="32"/>
        <v>46906.158000000003</v>
      </c>
      <c r="D351" t="str">
        <f t="shared" si="33"/>
        <v>vis</v>
      </c>
      <c r="E351">
        <f>VLOOKUP(C351,'Active 1'!C$21:E$938,3,FALSE)</f>
        <v>10072.015434942572</v>
      </c>
      <c r="F351" s="2" t="s">
        <v>245</v>
      </c>
      <c r="G351" t="str">
        <f t="shared" si="34"/>
        <v>46906.158</v>
      </c>
      <c r="H351" s="32">
        <f t="shared" si="35"/>
        <v>-47926</v>
      </c>
      <c r="I351" s="82" t="s">
        <v>1186</v>
      </c>
      <c r="J351" s="83" t="s">
        <v>1187</v>
      </c>
      <c r="K351" s="82">
        <v>-47926</v>
      </c>
      <c r="L351" s="82" t="s">
        <v>324</v>
      </c>
      <c r="M351" s="83" t="s">
        <v>312</v>
      </c>
      <c r="N351" s="83"/>
      <c r="O351" s="84" t="s">
        <v>1188</v>
      </c>
      <c r="P351" s="85" t="s">
        <v>169</v>
      </c>
    </row>
    <row r="352" spans="1:16">
      <c r="A352" s="32" t="str">
        <f t="shared" si="30"/>
        <v>IBVS 3390 </v>
      </c>
      <c r="B352" s="2" t="str">
        <f t="shared" si="31"/>
        <v>I</v>
      </c>
      <c r="C352" s="32">
        <f t="shared" si="32"/>
        <v>47684.326000000001</v>
      </c>
      <c r="D352" t="str">
        <f t="shared" si="33"/>
        <v>vis</v>
      </c>
      <c r="E352" t="e">
        <f>VLOOKUP(C352,'Active 1'!C$21:E$938,3,FALSE)</f>
        <v>#N/A</v>
      </c>
      <c r="F352" s="2" t="s">
        <v>245</v>
      </c>
      <c r="G352" t="str">
        <f t="shared" si="34"/>
        <v>47684.3260</v>
      </c>
      <c r="H352" s="32">
        <f t="shared" si="35"/>
        <v>-41259</v>
      </c>
      <c r="I352" s="82" t="s">
        <v>1189</v>
      </c>
      <c r="J352" s="83" t="s">
        <v>1190</v>
      </c>
      <c r="K352" s="82">
        <v>-41259</v>
      </c>
      <c r="L352" s="82" t="s">
        <v>283</v>
      </c>
      <c r="M352" s="83" t="s">
        <v>265</v>
      </c>
      <c r="N352" s="83" t="s">
        <v>266</v>
      </c>
      <c r="O352" s="84" t="s">
        <v>1191</v>
      </c>
      <c r="P352" s="85" t="s">
        <v>1192</v>
      </c>
    </row>
    <row r="353" spans="1:16">
      <c r="A353" s="32" t="str">
        <f t="shared" si="30"/>
        <v>IBVS 3390 </v>
      </c>
      <c r="B353" s="2" t="str">
        <f t="shared" si="31"/>
        <v>I</v>
      </c>
      <c r="C353" s="32">
        <f t="shared" si="32"/>
        <v>47687.243999999999</v>
      </c>
      <c r="D353" t="str">
        <f t="shared" si="33"/>
        <v>vis</v>
      </c>
      <c r="E353" t="e">
        <f>VLOOKUP(C353,'Active 1'!C$21:E$938,3,FALSE)</f>
        <v>#N/A</v>
      </c>
      <c r="F353" s="2" t="s">
        <v>245</v>
      </c>
      <c r="G353" t="str">
        <f t="shared" si="34"/>
        <v>47687.2440</v>
      </c>
      <c r="H353" s="32">
        <f t="shared" si="35"/>
        <v>-41234</v>
      </c>
      <c r="I353" s="82" t="s">
        <v>1193</v>
      </c>
      <c r="J353" s="83" t="s">
        <v>1194</v>
      </c>
      <c r="K353" s="82">
        <v>-41234</v>
      </c>
      <c r="L353" s="82" t="s">
        <v>283</v>
      </c>
      <c r="M353" s="83" t="s">
        <v>265</v>
      </c>
      <c r="N353" s="83" t="s">
        <v>266</v>
      </c>
      <c r="O353" s="84" t="s">
        <v>1191</v>
      </c>
      <c r="P353" s="85" t="s">
        <v>1192</v>
      </c>
    </row>
    <row r="354" spans="1:16">
      <c r="A354" s="32" t="str">
        <f t="shared" si="30"/>
        <v>IBVS 3390 </v>
      </c>
      <c r="B354" s="2" t="str">
        <f t="shared" si="31"/>
        <v>I</v>
      </c>
      <c r="C354" s="32">
        <f t="shared" si="32"/>
        <v>47688.294399999999</v>
      </c>
      <c r="D354" t="str">
        <f t="shared" si="33"/>
        <v>vis</v>
      </c>
      <c r="E354" t="e">
        <f>VLOOKUP(C354,'Active 1'!C$21:E$938,3,FALSE)</f>
        <v>#N/A</v>
      </c>
      <c r="F354" s="2" t="s">
        <v>245</v>
      </c>
      <c r="G354" t="str">
        <f t="shared" si="34"/>
        <v>47688.2944</v>
      </c>
      <c r="H354" s="32">
        <f t="shared" si="35"/>
        <v>-41225</v>
      </c>
      <c r="I354" s="82" t="s">
        <v>1195</v>
      </c>
      <c r="J354" s="83" t="s">
        <v>1196</v>
      </c>
      <c r="K354" s="82">
        <v>-41225</v>
      </c>
      <c r="L354" s="82" t="s">
        <v>283</v>
      </c>
      <c r="M354" s="83" t="s">
        <v>265</v>
      </c>
      <c r="N354" s="83" t="s">
        <v>266</v>
      </c>
      <c r="O354" s="84" t="s">
        <v>1191</v>
      </c>
      <c r="P354" s="85" t="s">
        <v>1192</v>
      </c>
    </row>
    <row r="355" spans="1:16">
      <c r="A355" s="32" t="str">
        <f t="shared" si="30"/>
        <v>IBVS 3390 </v>
      </c>
      <c r="B355" s="2" t="str">
        <f t="shared" si="31"/>
        <v>I</v>
      </c>
      <c r="C355" s="32">
        <f t="shared" si="32"/>
        <v>47689.228199999998</v>
      </c>
      <c r="D355" t="str">
        <f t="shared" si="33"/>
        <v>vis</v>
      </c>
      <c r="E355" t="e">
        <f>VLOOKUP(C355,'Active 1'!C$21:E$938,3,FALSE)</f>
        <v>#N/A</v>
      </c>
      <c r="F355" s="2" t="s">
        <v>245</v>
      </c>
      <c r="G355" t="str">
        <f t="shared" si="34"/>
        <v>47689.2282</v>
      </c>
      <c r="H355" s="32">
        <f t="shared" si="35"/>
        <v>-41217</v>
      </c>
      <c r="I355" s="82" t="s">
        <v>1197</v>
      </c>
      <c r="J355" s="83" t="s">
        <v>1198</v>
      </c>
      <c r="K355" s="82">
        <v>-41217</v>
      </c>
      <c r="L355" s="82" t="s">
        <v>283</v>
      </c>
      <c r="M355" s="83" t="s">
        <v>265</v>
      </c>
      <c r="N355" s="83" t="s">
        <v>266</v>
      </c>
      <c r="O355" s="84" t="s">
        <v>1191</v>
      </c>
      <c r="P355" s="85" t="s">
        <v>1192</v>
      </c>
    </row>
    <row r="356" spans="1:16">
      <c r="A356" s="32" t="str">
        <f t="shared" si="30"/>
        <v>IBVS 3569 </v>
      </c>
      <c r="B356" s="2" t="str">
        <f t="shared" si="31"/>
        <v>I</v>
      </c>
      <c r="C356" s="32">
        <f t="shared" si="32"/>
        <v>47968.538399999998</v>
      </c>
      <c r="D356" t="str">
        <f t="shared" si="33"/>
        <v>vis</v>
      </c>
      <c r="E356">
        <f>VLOOKUP(C356,'Active 1'!C$21:E$938,3,FALSE)</f>
        <v>19174.001022009721</v>
      </c>
      <c r="F356" s="2" t="s">
        <v>245</v>
      </c>
      <c r="G356" t="str">
        <f t="shared" si="34"/>
        <v>47968.5384</v>
      </c>
      <c r="H356" s="32">
        <f t="shared" si="35"/>
        <v>-38824</v>
      </c>
      <c r="I356" s="82" t="s">
        <v>1199</v>
      </c>
      <c r="J356" s="83" t="s">
        <v>1200</v>
      </c>
      <c r="K356" s="82">
        <v>-38824</v>
      </c>
      <c r="L356" s="82" t="s">
        <v>1201</v>
      </c>
      <c r="M356" s="83" t="s">
        <v>265</v>
      </c>
      <c r="N356" s="83" t="s">
        <v>266</v>
      </c>
      <c r="O356" s="84" t="s">
        <v>267</v>
      </c>
      <c r="P356" s="85" t="s">
        <v>268</v>
      </c>
    </row>
    <row r="357" spans="1:16">
      <c r="A357" s="32" t="str">
        <f t="shared" si="30"/>
        <v>IBVS 3569 </v>
      </c>
      <c r="B357" s="2" t="str">
        <f t="shared" si="31"/>
        <v>I</v>
      </c>
      <c r="C357" s="32">
        <f t="shared" si="32"/>
        <v>47972.506800000003</v>
      </c>
      <c r="D357" t="str">
        <f t="shared" si="33"/>
        <v>vis</v>
      </c>
      <c r="E357">
        <f>VLOOKUP(C357,'Active 1'!C$21:E$938,3,FALSE)</f>
        <v>19208.000444065856</v>
      </c>
      <c r="F357" s="2" t="s">
        <v>245</v>
      </c>
      <c r="G357" t="str">
        <f t="shared" si="34"/>
        <v>47972.5068</v>
      </c>
      <c r="H357" s="32">
        <f t="shared" si="35"/>
        <v>-38790</v>
      </c>
      <c r="I357" s="82" t="s">
        <v>1202</v>
      </c>
      <c r="J357" s="83" t="s">
        <v>1203</v>
      </c>
      <c r="K357" s="82">
        <v>-38790</v>
      </c>
      <c r="L357" s="82" t="s">
        <v>1204</v>
      </c>
      <c r="M357" s="83" t="s">
        <v>265</v>
      </c>
      <c r="N357" s="83" t="s">
        <v>266</v>
      </c>
      <c r="O357" s="84" t="s">
        <v>267</v>
      </c>
      <c r="P357" s="85" t="s">
        <v>268</v>
      </c>
    </row>
    <row r="358" spans="1:16">
      <c r="A358" s="32" t="str">
        <f t="shared" si="30"/>
        <v> MN 261.103 </v>
      </c>
      <c r="B358" s="2" t="str">
        <f t="shared" si="31"/>
        <v>I</v>
      </c>
      <c r="C358" s="32">
        <f t="shared" si="32"/>
        <v>48294.886500000001</v>
      </c>
      <c r="D358" t="str">
        <f t="shared" si="33"/>
        <v>vis</v>
      </c>
      <c r="E358">
        <f>VLOOKUP(C358,'Active 1'!C$21:E$938,3,FALSE)</f>
        <v>21970.001120060089</v>
      </c>
      <c r="F358" s="2" t="s">
        <v>245</v>
      </c>
      <c r="G358" t="str">
        <f t="shared" si="34"/>
        <v>48294.8865</v>
      </c>
      <c r="H358" s="32">
        <f t="shared" si="35"/>
        <v>-36028</v>
      </c>
      <c r="I358" s="82" t="s">
        <v>1205</v>
      </c>
      <c r="J358" s="83" t="s">
        <v>1206</v>
      </c>
      <c r="K358" s="82">
        <v>-36028</v>
      </c>
      <c r="L358" s="82" t="s">
        <v>276</v>
      </c>
      <c r="M358" s="83" t="s">
        <v>265</v>
      </c>
      <c r="N358" s="83" t="s">
        <v>266</v>
      </c>
      <c r="O358" s="84" t="s">
        <v>1207</v>
      </c>
      <c r="P358" s="84" t="s">
        <v>172</v>
      </c>
    </row>
    <row r="359" spans="1:16">
      <c r="A359" s="32" t="str">
        <f t="shared" si="30"/>
        <v> MN 261.103 </v>
      </c>
      <c r="B359" s="2" t="str">
        <f t="shared" si="31"/>
        <v>I</v>
      </c>
      <c r="C359" s="32">
        <f t="shared" si="32"/>
        <v>48295.003299999997</v>
      </c>
      <c r="D359" t="str">
        <f t="shared" si="33"/>
        <v>vis</v>
      </c>
      <c r="E359">
        <f>VLOOKUP(C359,'Active 1'!C$21:E$938,3,FALSE)</f>
        <v>21971.001808623747</v>
      </c>
      <c r="F359" s="2" t="s">
        <v>245</v>
      </c>
      <c r="G359" t="str">
        <f t="shared" si="34"/>
        <v>48295.0033</v>
      </c>
      <c r="H359" s="32">
        <f t="shared" si="35"/>
        <v>-36027</v>
      </c>
      <c r="I359" s="82" t="s">
        <v>1208</v>
      </c>
      <c r="J359" s="83" t="s">
        <v>1209</v>
      </c>
      <c r="K359" s="82">
        <v>-36027</v>
      </c>
      <c r="L359" s="82" t="s">
        <v>276</v>
      </c>
      <c r="M359" s="83" t="s">
        <v>265</v>
      </c>
      <c r="N359" s="83" t="s">
        <v>266</v>
      </c>
      <c r="O359" s="84" t="s">
        <v>1210</v>
      </c>
      <c r="P359" s="84" t="s">
        <v>172</v>
      </c>
    </row>
    <row r="360" spans="1:16">
      <c r="A360" s="32" t="str">
        <f t="shared" si="30"/>
        <v> MN 261.103 </v>
      </c>
      <c r="B360" s="2" t="str">
        <f t="shared" si="31"/>
        <v>I</v>
      </c>
      <c r="C360" s="32">
        <f t="shared" si="32"/>
        <v>48295.936999999998</v>
      </c>
      <c r="D360" t="str">
        <f t="shared" si="33"/>
        <v>vis</v>
      </c>
      <c r="E360">
        <f>VLOOKUP(C360,'Active 1'!C$21:E$938,3,FALSE)</f>
        <v>21979.001319855935</v>
      </c>
      <c r="F360" s="2" t="s">
        <v>245</v>
      </c>
      <c r="G360" t="str">
        <f t="shared" si="34"/>
        <v>48295.9370</v>
      </c>
      <c r="H360" s="32">
        <f t="shared" si="35"/>
        <v>-36019</v>
      </c>
      <c r="I360" s="82" t="s">
        <v>1211</v>
      </c>
      <c r="J360" s="83" t="s">
        <v>1212</v>
      </c>
      <c r="K360" s="82">
        <v>-36019</v>
      </c>
      <c r="L360" s="82" t="s">
        <v>276</v>
      </c>
      <c r="M360" s="83" t="s">
        <v>265</v>
      </c>
      <c r="N360" s="83" t="s">
        <v>266</v>
      </c>
      <c r="O360" s="84" t="s">
        <v>1207</v>
      </c>
      <c r="P360" s="84" t="s">
        <v>172</v>
      </c>
    </row>
    <row r="361" spans="1:16">
      <c r="A361" s="32" t="str">
        <f t="shared" si="30"/>
        <v> MN 267.535 </v>
      </c>
      <c r="B361" s="2" t="str">
        <f t="shared" si="31"/>
        <v>I</v>
      </c>
      <c r="C361" s="32">
        <f t="shared" si="32"/>
        <v>48307.608899999999</v>
      </c>
      <c r="D361" t="str">
        <f t="shared" si="33"/>
        <v>vis</v>
      </c>
      <c r="E361">
        <f>VLOOKUP(C361,'Active 1'!C$21:E$938,3,FALSE)</f>
        <v>22079.000779158556</v>
      </c>
      <c r="F361" s="2" t="s">
        <v>245</v>
      </c>
      <c r="G361" t="str">
        <f t="shared" si="34"/>
        <v>48307.6089</v>
      </c>
      <c r="H361" s="32">
        <f t="shared" si="35"/>
        <v>-35919</v>
      </c>
      <c r="I361" s="82" t="s">
        <v>1213</v>
      </c>
      <c r="J361" s="83" t="s">
        <v>1214</v>
      </c>
      <c r="K361" s="82">
        <v>-35919</v>
      </c>
      <c r="L361" s="82" t="s">
        <v>264</v>
      </c>
      <c r="M361" s="83" t="s">
        <v>265</v>
      </c>
      <c r="N361" s="83" t="s">
        <v>266</v>
      </c>
      <c r="O361" s="84" t="s">
        <v>267</v>
      </c>
      <c r="P361" s="84" t="s">
        <v>173</v>
      </c>
    </row>
    <row r="362" spans="1:16">
      <c r="A362" s="32" t="str">
        <f t="shared" si="30"/>
        <v> MN 267.535 </v>
      </c>
      <c r="B362" s="2" t="str">
        <f t="shared" si="31"/>
        <v>I</v>
      </c>
      <c r="C362" s="32">
        <f t="shared" si="32"/>
        <v>48311.577400000002</v>
      </c>
      <c r="D362" t="str">
        <f t="shared" si="33"/>
        <v>vis</v>
      </c>
      <c r="E362">
        <f>VLOOKUP(C362,'Active 1'!C$21:E$938,3,FALSE)</f>
        <v>22113.001057968577</v>
      </c>
      <c r="F362" s="2" t="s">
        <v>245</v>
      </c>
      <c r="G362" t="str">
        <f t="shared" si="34"/>
        <v>48311.5774</v>
      </c>
      <c r="H362" s="32">
        <f t="shared" si="35"/>
        <v>-35885</v>
      </c>
      <c r="I362" s="82" t="s">
        <v>1215</v>
      </c>
      <c r="J362" s="83" t="s">
        <v>1216</v>
      </c>
      <c r="K362" s="82">
        <v>-35885</v>
      </c>
      <c r="L362" s="82" t="s">
        <v>276</v>
      </c>
      <c r="M362" s="83" t="s">
        <v>265</v>
      </c>
      <c r="N362" s="83" t="s">
        <v>266</v>
      </c>
      <c r="O362" s="84" t="s">
        <v>267</v>
      </c>
      <c r="P362" s="84" t="s">
        <v>173</v>
      </c>
    </row>
    <row r="363" spans="1:16">
      <c r="A363" s="32" t="str">
        <f t="shared" si="30"/>
        <v> MN 267.535 </v>
      </c>
      <c r="B363" s="2" t="str">
        <f t="shared" si="31"/>
        <v>I</v>
      </c>
      <c r="C363" s="32">
        <f t="shared" si="32"/>
        <v>48313.561699999998</v>
      </c>
      <c r="D363" t="str">
        <f t="shared" si="33"/>
        <v>vis</v>
      </c>
      <c r="E363">
        <f>VLOOKUP(C363,'Active 1'!C$21:E$938,3,FALSE)</f>
        <v>22130.001625750498</v>
      </c>
      <c r="F363" s="2" t="s">
        <v>245</v>
      </c>
      <c r="G363" t="str">
        <f t="shared" si="34"/>
        <v>48313.5617</v>
      </c>
      <c r="H363" s="32">
        <f t="shared" si="35"/>
        <v>-35868</v>
      </c>
      <c r="I363" s="82" t="s">
        <v>1217</v>
      </c>
      <c r="J363" s="83" t="s">
        <v>1218</v>
      </c>
      <c r="K363" s="82">
        <v>-35868</v>
      </c>
      <c r="L363" s="82" t="s">
        <v>276</v>
      </c>
      <c r="M363" s="83" t="s">
        <v>265</v>
      </c>
      <c r="N363" s="83" t="s">
        <v>266</v>
      </c>
      <c r="O363" s="84" t="s">
        <v>267</v>
      </c>
      <c r="P363" s="84" t="s">
        <v>173</v>
      </c>
    </row>
    <row r="364" spans="1:16">
      <c r="A364" s="32" t="str">
        <f t="shared" si="30"/>
        <v> MN 267.535 </v>
      </c>
      <c r="B364" s="2" t="str">
        <f t="shared" si="31"/>
        <v>I</v>
      </c>
      <c r="C364" s="32">
        <f t="shared" si="32"/>
        <v>48365.385199999997</v>
      </c>
      <c r="D364" t="str">
        <f t="shared" si="33"/>
        <v>vis</v>
      </c>
      <c r="E364">
        <f>VLOOKUP(C364,'Active 1'!C$21:E$938,3,FALSE)</f>
        <v>22574.001486884386</v>
      </c>
      <c r="F364" s="2" t="s">
        <v>245</v>
      </c>
      <c r="G364" t="str">
        <f t="shared" si="34"/>
        <v>48365.3852</v>
      </c>
      <c r="H364" s="32">
        <f t="shared" si="35"/>
        <v>-35424</v>
      </c>
      <c r="I364" s="82" t="s">
        <v>1219</v>
      </c>
      <c r="J364" s="83" t="s">
        <v>1220</v>
      </c>
      <c r="K364" s="82">
        <v>-35424</v>
      </c>
      <c r="L364" s="82" t="s">
        <v>276</v>
      </c>
      <c r="M364" s="83" t="s">
        <v>265</v>
      </c>
      <c r="N364" s="83" t="s">
        <v>266</v>
      </c>
      <c r="O364" s="84" t="s">
        <v>267</v>
      </c>
      <c r="P364" s="84" t="s">
        <v>173</v>
      </c>
    </row>
    <row r="365" spans="1:16">
      <c r="A365" s="32" t="str">
        <f t="shared" si="30"/>
        <v> MN 267.535 </v>
      </c>
      <c r="B365" s="2" t="str">
        <f t="shared" si="31"/>
        <v>I</v>
      </c>
      <c r="C365" s="32">
        <f t="shared" si="32"/>
        <v>48371.454599999997</v>
      </c>
      <c r="D365" t="str">
        <f t="shared" si="33"/>
        <v>vis</v>
      </c>
      <c r="E365">
        <f>VLOOKUP(C365,'Active 1'!C$21:E$938,3,FALSE)</f>
        <v>22626.001308532213</v>
      </c>
      <c r="F365" s="2" t="s">
        <v>245</v>
      </c>
      <c r="G365" t="str">
        <f t="shared" si="34"/>
        <v>48371.4546</v>
      </c>
      <c r="H365" s="32">
        <f t="shared" si="35"/>
        <v>-35372</v>
      </c>
      <c r="I365" s="82" t="s">
        <v>1221</v>
      </c>
      <c r="J365" s="83" t="s">
        <v>1222</v>
      </c>
      <c r="K365" s="82">
        <v>-35372</v>
      </c>
      <c r="L365" s="82" t="s">
        <v>276</v>
      </c>
      <c r="M365" s="83" t="s">
        <v>265</v>
      </c>
      <c r="N365" s="83" t="s">
        <v>266</v>
      </c>
      <c r="O365" s="84" t="s">
        <v>267</v>
      </c>
      <c r="P365" s="84" t="s">
        <v>173</v>
      </c>
    </row>
    <row r="366" spans="1:16">
      <c r="A366" s="32" t="str">
        <f t="shared" si="30"/>
        <v> MN 267.535 </v>
      </c>
      <c r="B366" s="2" t="str">
        <f t="shared" si="31"/>
        <v>I</v>
      </c>
      <c r="C366" s="32">
        <f t="shared" si="32"/>
        <v>48404.369500000001</v>
      </c>
      <c r="D366" t="str">
        <f t="shared" si="33"/>
        <v>vis</v>
      </c>
      <c r="E366">
        <f>VLOOKUP(C366,'Active 1'!C$21:E$938,3,FALSE)</f>
        <v>22908.001000356147</v>
      </c>
      <c r="F366" s="2" t="s">
        <v>245</v>
      </c>
      <c r="G366" t="str">
        <f t="shared" si="34"/>
        <v>48404.3695</v>
      </c>
      <c r="H366" s="32">
        <f t="shared" si="35"/>
        <v>-35090</v>
      </c>
      <c r="I366" s="82" t="s">
        <v>1223</v>
      </c>
      <c r="J366" s="83" t="s">
        <v>1224</v>
      </c>
      <c r="K366" s="82">
        <v>-35090</v>
      </c>
      <c r="L366" s="82" t="s">
        <v>276</v>
      </c>
      <c r="M366" s="83" t="s">
        <v>265</v>
      </c>
      <c r="N366" s="83" t="s">
        <v>266</v>
      </c>
      <c r="O366" s="84" t="s">
        <v>267</v>
      </c>
      <c r="P366" s="84" t="s">
        <v>173</v>
      </c>
    </row>
    <row r="367" spans="1:16">
      <c r="A367" s="32" t="str">
        <f t="shared" si="30"/>
        <v> MN 267.535 </v>
      </c>
      <c r="B367" s="2" t="str">
        <f t="shared" si="31"/>
        <v>I</v>
      </c>
      <c r="C367" s="32">
        <f t="shared" si="32"/>
        <v>48406.353799999997</v>
      </c>
      <c r="D367" t="str">
        <f t="shared" si="33"/>
        <v>vis</v>
      </c>
      <c r="E367">
        <f>VLOOKUP(C367,'Active 1'!C$21:E$938,3,FALSE)</f>
        <v>22925.001568138072</v>
      </c>
      <c r="F367" s="2" t="s">
        <v>245</v>
      </c>
      <c r="G367" t="str">
        <f t="shared" si="34"/>
        <v>48406.3538</v>
      </c>
      <c r="H367" s="32">
        <f t="shared" si="35"/>
        <v>-35073</v>
      </c>
      <c r="I367" s="82" t="s">
        <v>1225</v>
      </c>
      <c r="J367" s="83" t="s">
        <v>1226</v>
      </c>
      <c r="K367" s="82">
        <v>-35073</v>
      </c>
      <c r="L367" s="82" t="s">
        <v>1227</v>
      </c>
      <c r="M367" s="83" t="s">
        <v>265</v>
      </c>
      <c r="N367" s="83" t="s">
        <v>266</v>
      </c>
      <c r="O367" s="84" t="s">
        <v>267</v>
      </c>
      <c r="P367" s="84" t="s">
        <v>173</v>
      </c>
    </row>
    <row r="368" spans="1:16">
      <c r="A368" s="32" t="str">
        <f t="shared" si="30"/>
        <v> MN 267.535 </v>
      </c>
      <c r="B368" s="2" t="str">
        <f t="shared" si="31"/>
        <v>I</v>
      </c>
      <c r="C368" s="32">
        <f t="shared" si="32"/>
        <v>48410.322200000002</v>
      </c>
      <c r="D368" t="str">
        <f t="shared" si="33"/>
        <v>vis</v>
      </c>
      <c r="E368">
        <f>VLOOKUP(C368,'Active 1'!C$21:E$938,3,FALSE)</f>
        <v>22959.000990194203</v>
      </c>
      <c r="F368" s="2" t="s">
        <v>245</v>
      </c>
      <c r="G368" t="str">
        <f t="shared" si="34"/>
        <v>48410.3222</v>
      </c>
      <c r="H368" s="32">
        <f t="shared" si="35"/>
        <v>-35039</v>
      </c>
      <c r="I368" s="82" t="s">
        <v>1228</v>
      </c>
      <c r="J368" s="83" t="s">
        <v>1229</v>
      </c>
      <c r="K368" s="82">
        <v>-35039</v>
      </c>
      <c r="L368" s="82" t="s">
        <v>276</v>
      </c>
      <c r="M368" s="83" t="s">
        <v>265</v>
      </c>
      <c r="N368" s="83" t="s">
        <v>266</v>
      </c>
      <c r="O368" s="84" t="s">
        <v>267</v>
      </c>
      <c r="P368" s="84" t="s">
        <v>173</v>
      </c>
    </row>
    <row r="369" spans="1:16">
      <c r="A369" s="32" t="str">
        <f t="shared" si="30"/>
        <v> MN 267.535 </v>
      </c>
      <c r="B369" s="2" t="str">
        <f t="shared" si="31"/>
        <v>I</v>
      </c>
      <c r="C369" s="32">
        <f t="shared" si="32"/>
        <v>48682.512300000002</v>
      </c>
      <c r="D369" t="str">
        <f t="shared" si="33"/>
        <v>vis</v>
      </c>
      <c r="E369">
        <f>VLOOKUP(C369,'Active 1'!C$21:E$938,3,FALSE)</f>
        <v>25291.000307145438</v>
      </c>
      <c r="F369" s="2" t="s">
        <v>245</v>
      </c>
      <c r="G369" t="str">
        <f t="shared" si="34"/>
        <v>48682.5123</v>
      </c>
      <c r="H369" s="32">
        <f t="shared" si="35"/>
        <v>-32707</v>
      </c>
      <c r="I369" s="82" t="s">
        <v>1230</v>
      </c>
      <c r="J369" s="83" t="s">
        <v>1231</v>
      </c>
      <c r="K369" s="82">
        <v>-32707</v>
      </c>
      <c r="L369" s="82" t="s">
        <v>1227</v>
      </c>
      <c r="M369" s="83" t="s">
        <v>265</v>
      </c>
      <c r="N369" s="83" t="s">
        <v>266</v>
      </c>
      <c r="O369" s="84" t="s">
        <v>267</v>
      </c>
      <c r="P369" s="84" t="s">
        <v>173</v>
      </c>
    </row>
    <row r="370" spans="1:16">
      <c r="A370" s="32" t="str">
        <f t="shared" si="30"/>
        <v> MN 267.535 </v>
      </c>
      <c r="B370" s="2" t="str">
        <f t="shared" si="31"/>
        <v>I</v>
      </c>
      <c r="C370" s="32">
        <f t="shared" si="32"/>
        <v>48684.496500000001</v>
      </c>
      <c r="D370" t="str">
        <f t="shared" si="33"/>
        <v>vis</v>
      </c>
      <c r="E370">
        <f>VLOOKUP(C370,'Active 1'!C$21:E$938,3,FALSE)</f>
        <v>25308.000018173472</v>
      </c>
      <c r="F370" s="2" t="s">
        <v>245</v>
      </c>
      <c r="G370" t="str">
        <f t="shared" si="34"/>
        <v>48684.4965</v>
      </c>
      <c r="H370" s="32">
        <f t="shared" si="35"/>
        <v>-32690</v>
      </c>
      <c r="I370" s="82" t="s">
        <v>1232</v>
      </c>
      <c r="J370" s="83" t="s">
        <v>1233</v>
      </c>
      <c r="K370" s="82">
        <v>-32690</v>
      </c>
      <c r="L370" s="82" t="s">
        <v>276</v>
      </c>
      <c r="M370" s="83" t="s">
        <v>265</v>
      </c>
      <c r="N370" s="83" t="s">
        <v>266</v>
      </c>
      <c r="O370" s="84" t="s">
        <v>267</v>
      </c>
      <c r="P370" s="84" t="s">
        <v>173</v>
      </c>
    </row>
    <row r="371" spans="1:16">
      <c r="A371" s="32" t="str">
        <f t="shared" si="30"/>
        <v> MN 267.535 </v>
      </c>
      <c r="B371" s="2" t="str">
        <f t="shared" si="31"/>
        <v>I</v>
      </c>
      <c r="C371" s="32">
        <f t="shared" si="32"/>
        <v>48703.521800000002</v>
      </c>
      <c r="D371" t="str">
        <f t="shared" si="33"/>
        <v>vis</v>
      </c>
      <c r="E371">
        <f>VLOOKUP(C371,'Active 1'!C$21:E$938,3,FALSE)</f>
        <v>25471.00001929326</v>
      </c>
      <c r="F371" s="2" t="s">
        <v>245</v>
      </c>
      <c r="G371" t="str">
        <f t="shared" si="34"/>
        <v>48703.5218</v>
      </c>
      <c r="H371" s="32">
        <f t="shared" si="35"/>
        <v>-32527</v>
      </c>
      <c r="I371" s="82" t="s">
        <v>1234</v>
      </c>
      <c r="J371" s="83" t="s">
        <v>1235</v>
      </c>
      <c r="K371" s="82">
        <v>-32527</v>
      </c>
      <c r="L371" s="82" t="s">
        <v>1227</v>
      </c>
      <c r="M371" s="83" t="s">
        <v>265</v>
      </c>
      <c r="N371" s="83" t="s">
        <v>266</v>
      </c>
      <c r="O371" s="84" t="s">
        <v>267</v>
      </c>
      <c r="P371" s="84" t="s">
        <v>173</v>
      </c>
    </row>
    <row r="372" spans="1:16">
      <c r="A372" s="32" t="str">
        <f t="shared" si="30"/>
        <v> MN 267.535 </v>
      </c>
      <c r="B372" s="2" t="str">
        <f t="shared" si="31"/>
        <v>I</v>
      </c>
      <c r="C372" s="32">
        <f t="shared" si="32"/>
        <v>48704.455600000001</v>
      </c>
      <c r="D372" t="str">
        <f t="shared" si="33"/>
        <v>vis</v>
      </c>
      <c r="E372">
        <f>VLOOKUP(C372,'Active 1'!C$21:E$938,3,FALSE)</f>
        <v>25479.000387279335</v>
      </c>
      <c r="F372" s="2" t="s">
        <v>245</v>
      </c>
      <c r="G372" t="str">
        <f t="shared" si="34"/>
        <v>48704.4556</v>
      </c>
      <c r="H372" s="32">
        <f t="shared" si="35"/>
        <v>-32519</v>
      </c>
      <c r="I372" s="82" t="s">
        <v>1236</v>
      </c>
      <c r="J372" s="83" t="s">
        <v>1237</v>
      </c>
      <c r="K372" s="82">
        <v>-32519</v>
      </c>
      <c r="L372" s="82" t="s">
        <v>1227</v>
      </c>
      <c r="M372" s="83" t="s">
        <v>265</v>
      </c>
      <c r="N372" s="83" t="s">
        <v>266</v>
      </c>
      <c r="O372" s="84" t="s">
        <v>267</v>
      </c>
      <c r="P372" s="84" t="s">
        <v>173</v>
      </c>
    </row>
    <row r="373" spans="1:16">
      <c r="A373" s="32" t="str">
        <f t="shared" si="30"/>
        <v> MN 267.535 </v>
      </c>
      <c r="B373" s="2" t="str">
        <f t="shared" si="31"/>
        <v>I</v>
      </c>
      <c r="C373" s="32">
        <f t="shared" si="32"/>
        <v>48705.506000000001</v>
      </c>
      <c r="D373" t="str">
        <f t="shared" si="33"/>
        <v>vis</v>
      </c>
      <c r="E373">
        <f>VLOOKUP(C373,'Active 1'!C$21:E$938,3,FALSE)</f>
        <v>25487.999730321295</v>
      </c>
      <c r="F373" s="2" t="s">
        <v>245</v>
      </c>
      <c r="G373" t="str">
        <f t="shared" si="34"/>
        <v>48705.5060</v>
      </c>
      <c r="H373" s="32">
        <f t="shared" si="35"/>
        <v>-32510</v>
      </c>
      <c r="I373" s="82" t="s">
        <v>1238</v>
      </c>
      <c r="J373" s="83" t="s">
        <v>1239</v>
      </c>
      <c r="K373" s="82">
        <v>-32510</v>
      </c>
      <c r="L373" s="82" t="s">
        <v>276</v>
      </c>
      <c r="M373" s="83" t="s">
        <v>265</v>
      </c>
      <c r="N373" s="83" t="s">
        <v>266</v>
      </c>
      <c r="O373" s="84" t="s">
        <v>267</v>
      </c>
      <c r="P373" s="84" t="s">
        <v>173</v>
      </c>
    </row>
    <row r="374" spans="1:16">
      <c r="A374" s="32" t="str">
        <f t="shared" si="30"/>
        <v>IBVS 4109 </v>
      </c>
      <c r="B374" s="2" t="str">
        <f t="shared" si="31"/>
        <v>I</v>
      </c>
      <c r="C374" s="32">
        <f t="shared" si="32"/>
        <v>48776.354800000001</v>
      </c>
      <c r="D374" t="str">
        <f t="shared" si="33"/>
        <v>vis</v>
      </c>
      <c r="E374" t="e">
        <f>VLOOKUP(C374,'Active 1'!C$21:E$938,3,FALSE)</f>
        <v>#N/A</v>
      </c>
      <c r="F374" s="2" t="s">
        <v>245</v>
      </c>
      <c r="G374" t="str">
        <f t="shared" si="34"/>
        <v>48776.3548</v>
      </c>
      <c r="H374" s="32">
        <f t="shared" si="35"/>
        <v>-31903</v>
      </c>
      <c r="I374" s="82" t="s">
        <v>1240</v>
      </c>
      <c r="J374" s="83" t="s">
        <v>1241</v>
      </c>
      <c r="K374" s="82">
        <v>-31903</v>
      </c>
      <c r="L374" s="82" t="s">
        <v>276</v>
      </c>
      <c r="M374" s="83" t="s">
        <v>265</v>
      </c>
      <c r="N374" s="83" t="s">
        <v>284</v>
      </c>
      <c r="O374" s="84" t="s">
        <v>1242</v>
      </c>
      <c r="P374" s="85" t="s">
        <v>273</v>
      </c>
    </row>
    <row r="375" spans="1:16">
      <c r="A375" s="32" t="str">
        <f t="shared" si="30"/>
        <v>IBVS 4109 </v>
      </c>
      <c r="B375" s="2" t="str">
        <f t="shared" si="31"/>
        <v>I</v>
      </c>
      <c r="C375" s="32">
        <f t="shared" si="32"/>
        <v>48776.355000000003</v>
      </c>
      <c r="D375" t="str">
        <f t="shared" si="33"/>
        <v>vis</v>
      </c>
      <c r="E375" t="e">
        <f>VLOOKUP(C375,'Active 1'!C$21:E$938,3,FALSE)</f>
        <v>#N/A</v>
      </c>
      <c r="F375" s="2" t="s">
        <v>245</v>
      </c>
      <c r="G375" t="str">
        <f t="shared" si="34"/>
        <v>48776.3550</v>
      </c>
      <c r="H375" s="32">
        <f t="shared" si="35"/>
        <v>-31903</v>
      </c>
      <c r="I375" s="82" t="s">
        <v>1243</v>
      </c>
      <c r="J375" s="83" t="s">
        <v>1244</v>
      </c>
      <c r="K375" s="82">
        <v>-31903</v>
      </c>
      <c r="L375" s="82" t="s">
        <v>271</v>
      </c>
      <c r="M375" s="83" t="s">
        <v>265</v>
      </c>
      <c r="N375" s="83" t="s">
        <v>252</v>
      </c>
      <c r="O375" s="84" t="s">
        <v>1242</v>
      </c>
      <c r="P375" s="85" t="s">
        <v>273</v>
      </c>
    </row>
    <row r="376" spans="1:16">
      <c r="A376" s="32" t="str">
        <f t="shared" si="30"/>
        <v>IBVS 4109 </v>
      </c>
      <c r="B376" s="2" t="str">
        <f t="shared" si="31"/>
        <v>I</v>
      </c>
      <c r="C376" s="32">
        <f t="shared" si="32"/>
        <v>48776.355300000003</v>
      </c>
      <c r="D376" t="str">
        <f t="shared" si="33"/>
        <v>vis</v>
      </c>
      <c r="E376" t="e">
        <f>VLOOKUP(C376,'Active 1'!C$21:E$938,3,FALSE)</f>
        <v>#N/A</v>
      </c>
      <c r="F376" s="2" t="s">
        <v>245</v>
      </c>
      <c r="G376" t="str">
        <f t="shared" si="34"/>
        <v>48776.3553</v>
      </c>
      <c r="H376" s="32">
        <f t="shared" si="35"/>
        <v>-31903</v>
      </c>
      <c r="I376" s="82" t="s">
        <v>1245</v>
      </c>
      <c r="J376" s="83" t="s">
        <v>1244</v>
      </c>
      <c r="K376" s="82">
        <v>-31903</v>
      </c>
      <c r="L376" s="82" t="s">
        <v>1246</v>
      </c>
      <c r="M376" s="83" t="s">
        <v>265</v>
      </c>
      <c r="N376" s="83" t="s">
        <v>308</v>
      </c>
      <c r="O376" s="84" t="s">
        <v>1242</v>
      </c>
      <c r="P376" s="85" t="s">
        <v>273</v>
      </c>
    </row>
    <row r="377" spans="1:16">
      <c r="A377" s="32" t="str">
        <f t="shared" si="30"/>
        <v> MN 267.535 </v>
      </c>
      <c r="B377" s="2" t="str">
        <f t="shared" si="31"/>
        <v>I</v>
      </c>
      <c r="C377" s="32">
        <f t="shared" si="32"/>
        <v>48803.317000000003</v>
      </c>
      <c r="D377" t="str">
        <f t="shared" si="33"/>
        <v>vis</v>
      </c>
      <c r="E377">
        <f>VLOOKUP(C377,'Active 1'!C$21:E$938,3,FALSE)</f>
        <v>26325.99929456085</v>
      </c>
      <c r="F377" s="2" t="s">
        <v>245</v>
      </c>
      <c r="G377" t="str">
        <f t="shared" si="34"/>
        <v>48803.3170</v>
      </c>
      <c r="H377" s="32">
        <f t="shared" si="35"/>
        <v>-31672</v>
      </c>
      <c r="I377" s="82" t="s">
        <v>1247</v>
      </c>
      <c r="J377" s="83" t="s">
        <v>1248</v>
      </c>
      <c r="K377" s="82">
        <v>-31672</v>
      </c>
      <c r="L377" s="82" t="s">
        <v>276</v>
      </c>
      <c r="M377" s="83" t="s">
        <v>265</v>
      </c>
      <c r="N377" s="83" t="s">
        <v>266</v>
      </c>
      <c r="O377" s="84" t="s">
        <v>267</v>
      </c>
      <c r="P377" s="84" t="s">
        <v>173</v>
      </c>
    </row>
    <row r="378" spans="1:16">
      <c r="A378" s="32" t="str">
        <f t="shared" si="30"/>
        <v> BRNO 31 </v>
      </c>
      <c r="B378" s="2" t="str">
        <f t="shared" si="31"/>
        <v>I</v>
      </c>
      <c r="C378" s="32">
        <f t="shared" si="32"/>
        <v>49101.417999999998</v>
      </c>
      <c r="D378" t="str">
        <f t="shared" si="33"/>
        <v>vis</v>
      </c>
      <c r="E378">
        <f>VLOOKUP(C378,'Active 1'!C$21:E$938,3,FALSE)</f>
        <v>28879.99125967078</v>
      </c>
      <c r="F378" s="2" t="s">
        <v>245</v>
      </c>
      <c r="G378" t="str">
        <f t="shared" si="34"/>
        <v>49101.418</v>
      </c>
      <c r="H378" s="32">
        <f t="shared" si="35"/>
        <v>-29118</v>
      </c>
      <c r="I378" s="82" t="s">
        <v>1249</v>
      </c>
      <c r="J378" s="83" t="s">
        <v>1250</v>
      </c>
      <c r="K378" s="82">
        <v>-29118</v>
      </c>
      <c r="L378" s="82" t="s">
        <v>288</v>
      </c>
      <c r="M378" s="83" t="s">
        <v>312</v>
      </c>
      <c r="N378" s="83"/>
      <c r="O378" s="84" t="s">
        <v>624</v>
      </c>
      <c r="P378" s="84" t="s">
        <v>175</v>
      </c>
    </row>
    <row r="379" spans="1:16">
      <c r="A379" s="32" t="str">
        <f t="shared" si="30"/>
        <v> MN 267.535 </v>
      </c>
      <c r="B379" s="2" t="str">
        <f t="shared" si="31"/>
        <v>I</v>
      </c>
      <c r="C379" s="32">
        <f t="shared" si="32"/>
        <v>49104.453300000001</v>
      </c>
      <c r="D379" t="str">
        <f t="shared" si="33"/>
        <v>vis</v>
      </c>
      <c r="E379">
        <f>VLOOKUP(C379,'Active 1'!C$21:E$938,3,FALSE)</f>
        <v>28905.996311018163</v>
      </c>
      <c r="F379" s="2" t="s">
        <v>245</v>
      </c>
      <c r="G379" t="str">
        <f t="shared" si="34"/>
        <v>49104.4533</v>
      </c>
      <c r="H379" s="32">
        <f t="shared" si="35"/>
        <v>-29092</v>
      </c>
      <c r="I379" s="82" t="s">
        <v>1251</v>
      </c>
      <c r="J379" s="83" t="s">
        <v>1252</v>
      </c>
      <c r="K379" s="82">
        <v>-29092</v>
      </c>
      <c r="L379" s="82" t="s">
        <v>1201</v>
      </c>
      <c r="M379" s="83" t="s">
        <v>265</v>
      </c>
      <c r="N379" s="83" t="s">
        <v>266</v>
      </c>
      <c r="O379" s="84" t="s">
        <v>267</v>
      </c>
      <c r="P379" s="84" t="s">
        <v>173</v>
      </c>
    </row>
    <row r="380" spans="1:16">
      <c r="A380" s="32" t="str">
        <f t="shared" si="30"/>
        <v> MN 267.535 </v>
      </c>
      <c r="B380" s="2" t="str">
        <f t="shared" si="31"/>
        <v>I</v>
      </c>
      <c r="C380" s="32">
        <f t="shared" si="32"/>
        <v>49122.311300000001</v>
      </c>
      <c r="D380" t="str">
        <f t="shared" si="33"/>
        <v>vis</v>
      </c>
      <c r="E380">
        <f>VLOOKUP(C380,'Active 1'!C$21:E$938,3,FALSE)</f>
        <v>29058.995423778386</v>
      </c>
      <c r="F380" s="2" t="s">
        <v>245</v>
      </c>
      <c r="G380" t="str">
        <f t="shared" si="34"/>
        <v>49122.3113</v>
      </c>
      <c r="H380" s="32">
        <f t="shared" si="35"/>
        <v>-28939</v>
      </c>
      <c r="I380" s="82" t="s">
        <v>1253</v>
      </c>
      <c r="J380" s="83" t="s">
        <v>1254</v>
      </c>
      <c r="K380" s="82">
        <v>-28939</v>
      </c>
      <c r="L380" s="82" t="s">
        <v>1204</v>
      </c>
      <c r="M380" s="83" t="s">
        <v>265</v>
      </c>
      <c r="N380" s="83" t="s">
        <v>266</v>
      </c>
      <c r="O380" s="84" t="s">
        <v>267</v>
      </c>
      <c r="P380" s="84" t="s">
        <v>173</v>
      </c>
    </row>
    <row r="381" spans="1:16">
      <c r="A381" s="32" t="str">
        <f t="shared" si="30"/>
        <v> MN 267.535 </v>
      </c>
      <c r="B381" s="2" t="str">
        <f t="shared" si="31"/>
        <v>I</v>
      </c>
      <c r="C381" s="32">
        <f t="shared" si="32"/>
        <v>49137.3681</v>
      </c>
      <c r="D381" t="str">
        <f t="shared" si="33"/>
        <v>vis</v>
      </c>
      <c r="E381">
        <f>VLOOKUP(C381,'Active 1'!C$21:E$938,3,FALSE)</f>
        <v>29187.995146088153</v>
      </c>
      <c r="F381" s="2" t="s">
        <v>245</v>
      </c>
      <c r="G381" t="str">
        <f t="shared" si="34"/>
        <v>49137.3681</v>
      </c>
      <c r="H381" s="32">
        <f t="shared" si="35"/>
        <v>-28810</v>
      </c>
      <c r="I381" s="82" t="s">
        <v>1255</v>
      </c>
      <c r="J381" s="83" t="s">
        <v>1256</v>
      </c>
      <c r="K381" s="82">
        <v>-28810</v>
      </c>
      <c r="L381" s="82" t="s">
        <v>1204</v>
      </c>
      <c r="M381" s="83" t="s">
        <v>265</v>
      </c>
      <c r="N381" s="83" t="s">
        <v>266</v>
      </c>
      <c r="O381" s="84" t="s">
        <v>267</v>
      </c>
      <c r="P381" s="84" t="s">
        <v>173</v>
      </c>
    </row>
    <row r="382" spans="1:16">
      <c r="A382" s="32" t="str">
        <f t="shared" si="30"/>
        <v> MN 267.535 </v>
      </c>
      <c r="B382" s="2" t="str">
        <f t="shared" si="31"/>
        <v>I</v>
      </c>
      <c r="C382" s="32">
        <f t="shared" si="32"/>
        <v>49139.352400000003</v>
      </c>
      <c r="D382" t="str">
        <f t="shared" si="33"/>
        <v>vis</v>
      </c>
      <c r="E382">
        <f>VLOOKUP(C382,'Active 1'!C$21:E$938,3,FALSE)</f>
        <v>29204.995713870136</v>
      </c>
      <c r="F382" s="2" t="s">
        <v>245</v>
      </c>
      <c r="G382" t="str">
        <f t="shared" si="34"/>
        <v>49139.3524</v>
      </c>
      <c r="H382" s="32">
        <f t="shared" si="35"/>
        <v>-28793</v>
      </c>
      <c r="I382" s="82" t="s">
        <v>1257</v>
      </c>
      <c r="J382" s="83" t="s">
        <v>1258</v>
      </c>
      <c r="K382" s="82">
        <v>-28793</v>
      </c>
      <c r="L382" s="82" t="s">
        <v>1201</v>
      </c>
      <c r="M382" s="83" t="s">
        <v>265</v>
      </c>
      <c r="N382" s="83" t="s">
        <v>266</v>
      </c>
      <c r="O382" s="84" t="s">
        <v>267</v>
      </c>
      <c r="P382" s="84" t="s">
        <v>173</v>
      </c>
    </row>
    <row r="383" spans="1:16">
      <c r="A383" s="32" t="str">
        <f t="shared" si="30"/>
        <v>IBVS 4109 </v>
      </c>
      <c r="B383" s="2" t="str">
        <f t="shared" si="31"/>
        <v>II</v>
      </c>
      <c r="C383" s="32">
        <f t="shared" si="32"/>
        <v>49149.3318</v>
      </c>
      <c r="D383" t="str">
        <f t="shared" si="33"/>
        <v>vis</v>
      </c>
      <c r="E383" t="e">
        <f>VLOOKUP(C383,'Active 1'!C$21:E$938,3,FALSE)</f>
        <v>#N/A</v>
      </c>
      <c r="F383" s="2" t="s">
        <v>245</v>
      </c>
      <c r="G383" t="str">
        <f t="shared" si="34"/>
        <v>49149.3318</v>
      </c>
      <c r="H383" s="32">
        <f t="shared" si="35"/>
        <v>-28707.5</v>
      </c>
      <c r="I383" s="82" t="s">
        <v>1259</v>
      </c>
      <c r="J383" s="83" t="s">
        <v>1260</v>
      </c>
      <c r="K383" s="82">
        <v>-28707.5</v>
      </c>
      <c r="L383" s="82" t="s">
        <v>1204</v>
      </c>
      <c r="M383" s="83" t="s">
        <v>265</v>
      </c>
      <c r="N383" s="83" t="s">
        <v>308</v>
      </c>
      <c r="O383" s="84" t="s">
        <v>272</v>
      </c>
      <c r="P383" s="85" t="s">
        <v>273</v>
      </c>
    </row>
    <row r="384" spans="1:16">
      <c r="A384" s="32" t="str">
        <f t="shared" si="30"/>
        <v>IBVS 4109 </v>
      </c>
      <c r="B384" s="2" t="str">
        <f t="shared" si="31"/>
        <v>II</v>
      </c>
      <c r="C384" s="32">
        <f t="shared" si="32"/>
        <v>49149.332499999997</v>
      </c>
      <c r="D384" t="str">
        <f t="shared" si="33"/>
        <v>vis</v>
      </c>
      <c r="E384" t="e">
        <f>VLOOKUP(C384,'Active 1'!C$21:E$938,3,FALSE)</f>
        <v>#N/A</v>
      </c>
      <c r="F384" s="2" t="s">
        <v>245</v>
      </c>
      <c r="G384" t="str">
        <f t="shared" si="34"/>
        <v>49149.3325</v>
      </c>
      <c r="H384" s="32">
        <f t="shared" si="35"/>
        <v>-28707.5</v>
      </c>
      <c r="I384" s="82" t="s">
        <v>1261</v>
      </c>
      <c r="J384" s="83" t="s">
        <v>270</v>
      </c>
      <c r="K384" s="82">
        <v>-28707.5</v>
      </c>
      <c r="L384" s="82" t="s">
        <v>1262</v>
      </c>
      <c r="M384" s="83" t="s">
        <v>265</v>
      </c>
      <c r="N384" s="83" t="s">
        <v>284</v>
      </c>
      <c r="O384" s="84" t="s">
        <v>272</v>
      </c>
      <c r="P384" s="85" t="s">
        <v>273</v>
      </c>
    </row>
    <row r="385" spans="1:16">
      <c r="A385" s="32" t="str">
        <f t="shared" si="30"/>
        <v> MN 267.535 </v>
      </c>
      <c r="B385" s="2" t="str">
        <f t="shared" si="31"/>
        <v>II</v>
      </c>
      <c r="C385" s="32">
        <f t="shared" si="32"/>
        <v>49189.25</v>
      </c>
      <c r="D385" t="str">
        <f t="shared" si="33"/>
        <v>vis</v>
      </c>
      <c r="E385">
        <f>VLOOKUP(C385,'Active 1'!C$21:E$938,3,FALSE)</f>
        <v>29632.495351503898</v>
      </c>
      <c r="F385" s="2" t="s">
        <v>245</v>
      </c>
      <c r="G385" t="str">
        <f t="shared" si="34"/>
        <v>49189.2500</v>
      </c>
      <c r="H385" s="32">
        <f t="shared" si="35"/>
        <v>-28365.5</v>
      </c>
      <c r="I385" s="82" t="s">
        <v>1263</v>
      </c>
      <c r="J385" s="83" t="s">
        <v>1264</v>
      </c>
      <c r="K385" s="82">
        <v>-28365.5</v>
      </c>
      <c r="L385" s="82" t="s">
        <v>1201</v>
      </c>
      <c r="M385" s="83" t="s">
        <v>265</v>
      </c>
      <c r="N385" s="83" t="s">
        <v>266</v>
      </c>
      <c r="O385" s="84" t="s">
        <v>267</v>
      </c>
      <c r="P385" s="84" t="s">
        <v>173</v>
      </c>
    </row>
    <row r="386" spans="1:16">
      <c r="A386" s="32" t="str">
        <f t="shared" si="30"/>
        <v>IBVS 4109 </v>
      </c>
      <c r="B386" s="2" t="str">
        <f t="shared" si="31"/>
        <v>I</v>
      </c>
      <c r="C386" s="32">
        <f t="shared" si="32"/>
        <v>49393.5671</v>
      </c>
      <c r="D386" t="str">
        <f t="shared" si="33"/>
        <v>vis</v>
      </c>
      <c r="E386" t="e">
        <f>VLOOKUP(C386,'Active 1'!C$21:E$938,3,FALSE)</f>
        <v>#N/A</v>
      </c>
      <c r="F386" s="2" t="s">
        <v>245</v>
      </c>
      <c r="G386" t="str">
        <f t="shared" si="34"/>
        <v>49393.5671</v>
      </c>
      <c r="H386" s="32">
        <f t="shared" si="35"/>
        <v>-26615</v>
      </c>
      <c r="I386" s="82" t="s">
        <v>1265</v>
      </c>
      <c r="J386" s="83" t="s">
        <v>279</v>
      </c>
      <c r="K386" s="82">
        <v>-26615</v>
      </c>
      <c r="L386" s="82" t="s">
        <v>1266</v>
      </c>
      <c r="M386" s="83" t="s">
        <v>265</v>
      </c>
      <c r="N386" s="83" t="s">
        <v>284</v>
      </c>
      <c r="O386" s="84" t="s">
        <v>277</v>
      </c>
      <c r="P386" s="85" t="s">
        <v>273</v>
      </c>
    </row>
    <row r="387" spans="1:16">
      <c r="A387" s="32" t="str">
        <f t="shared" si="30"/>
        <v>IBVS 4109 </v>
      </c>
      <c r="B387" s="2" t="str">
        <f t="shared" si="31"/>
        <v>II</v>
      </c>
      <c r="C387" s="32">
        <f t="shared" si="32"/>
        <v>49400.511400000003</v>
      </c>
      <c r="D387" t="str">
        <f t="shared" si="33"/>
        <v>vis</v>
      </c>
      <c r="E387" t="e">
        <f>VLOOKUP(C387,'Active 1'!C$21:E$938,3,FALSE)</f>
        <v>#N/A</v>
      </c>
      <c r="F387" s="2" t="s">
        <v>245</v>
      </c>
      <c r="G387" t="str">
        <f t="shared" si="34"/>
        <v>49400.5114</v>
      </c>
      <c r="H387" s="32">
        <f t="shared" si="35"/>
        <v>-26555.5</v>
      </c>
      <c r="I387" s="82" t="s">
        <v>1267</v>
      </c>
      <c r="J387" s="83" t="s">
        <v>1268</v>
      </c>
      <c r="K387" s="82">
        <v>-26555.5</v>
      </c>
      <c r="L387" s="82" t="s">
        <v>413</v>
      </c>
      <c r="M387" s="83" t="s">
        <v>265</v>
      </c>
      <c r="N387" s="83" t="s">
        <v>252</v>
      </c>
      <c r="O387" s="84" t="s">
        <v>1269</v>
      </c>
      <c r="P387" s="85" t="s">
        <v>273</v>
      </c>
    </row>
    <row r="388" spans="1:16">
      <c r="A388" s="32" t="str">
        <f t="shared" si="30"/>
        <v>IBVS 4109 </v>
      </c>
      <c r="B388" s="2" t="str">
        <f t="shared" si="31"/>
        <v>II</v>
      </c>
      <c r="C388" s="32">
        <f t="shared" si="32"/>
        <v>49400.511899999998</v>
      </c>
      <c r="D388" t="str">
        <f t="shared" si="33"/>
        <v>vis</v>
      </c>
      <c r="E388" t="e">
        <f>VLOOKUP(C388,'Active 1'!C$21:E$938,3,FALSE)</f>
        <v>#N/A</v>
      </c>
      <c r="F388" s="2" t="s">
        <v>245</v>
      </c>
      <c r="G388" t="str">
        <f t="shared" si="34"/>
        <v>49400.5119</v>
      </c>
      <c r="H388" s="32">
        <f t="shared" si="35"/>
        <v>-26555.5</v>
      </c>
      <c r="I388" s="82" t="s">
        <v>1270</v>
      </c>
      <c r="J388" s="83" t="s">
        <v>1271</v>
      </c>
      <c r="K388" s="82">
        <v>-26555.5</v>
      </c>
      <c r="L388" s="82" t="s">
        <v>299</v>
      </c>
      <c r="M388" s="83" t="s">
        <v>265</v>
      </c>
      <c r="N388" s="83" t="s">
        <v>284</v>
      </c>
      <c r="O388" s="84" t="s">
        <v>1269</v>
      </c>
      <c r="P388" s="85" t="s">
        <v>273</v>
      </c>
    </row>
    <row r="389" spans="1:16">
      <c r="A389" s="32" t="str">
        <f t="shared" si="30"/>
        <v>IBVS 4109 </v>
      </c>
      <c r="B389" s="2" t="str">
        <f t="shared" si="31"/>
        <v>II</v>
      </c>
      <c r="C389" s="32">
        <f t="shared" si="32"/>
        <v>49400.512499999997</v>
      </c>
      <c r="D389" t="str">
        <f t="shared" si="33"/>
        <v>vis</v>
      </c>
      <c r="E389" t="e">
        <f>VLOOKUP(C389,'Active 1'!C$21:E$938,3,FALSE)</f>
        <v>#N/A</v>
      </c>
      <c r="F389" s="2" t="s">
        <v>245</v>
      </c>
      <c r="G389" t="str">
        <f t="shared" si="34"/>
        <v>49400.5125</v>
      </c>
      <c r="H389" s="32">
        <f t="shared" si="35"/>
        <v>-26555.5</v>
      </c>
      <c r="I389" s="82" t="s">
        <v>1272</v>
      </c>
      <c r="J389" s="83" t="s">
        <v>1273</v>
      </c>
      <c r="K389" s="82">
        <v>-26555.5</v>
      </c>
      <c r="L389" s="82" t="s">
        <v>1201</v>
      </c>
      <c r="M389" s="83" t="s">
        <v>265</v>
      </c>
      <c r="N389" s="83" t="s">
        <v>308</v>
      </c>
      <c r="O389" s="84" t="s">
        <v>1269</v>
      </c>
      <c r="P389" s="85" t="s">
        <v>273</v>
      </c>
    </row>
    <row r="390" spans="1:16">
      <c r="A390" s="32" t="str">
        <f t="shared" si="30"/>
        <v>IBVS 4109 </v>
      </c>
      <c r="B390" s="2" t="str">
        <f t="shared" si="31"/>
        <v>II</v>
      </c>
      <c r="C390" s="32">
        <f t="shared" si="32"/>
        <v>49427.473899999997</v>
      </c>
      <c r="D390" t="str">
        <f t="shared" si="33"/>
        <v>vis</v>
      </c>
      <c r="E390" t="e">
        <f>VLOOKUP(C390,'Active 1'!C$21:E$938,3,FALSE)</f>
        <v>#N/A</v>
      </c>
      <c r="F390" s="2" t="s">
        <v>245</v>
      </c>
      <c r="G390" t="str">
        <f t="shared" si="34"/>
        <v>49427.4739</v>
      </c>
      <c r="H390" s="32">
        <f t="shared" si="35"/>
        <v>-26324.5</v>
      </c>
      <c r="I390" s="82" t="s">
        <v>1274</v>
      </c>
      <c r="J390" s="83" t="s">
        <v>1275</v>
      </c>
      <c r="K390" s="82">
        <v>-26324.5</v>
      </c>
      <c r="L390" s="82" t="s">
        <v>304</v>
      </c>
      <c r="M390" s="83" t="s">
        <v>265</v>
      </c>
      <c r="N390" s="83" t="s">
        <v>252</v>
      </c>
      <c r="O390" s="84" t="s">
        <v>285</v>
      </c>
      <c r="P390" s="85" t="s">
        <v>273</v>
      </c>
    </row>
    <row r="391" spans="1:16">
      <c r="A391" s="32" t="str">
        <f t="shared" si="30"/>
        <v>IBVS 4109 </v>
      </c>
      <c r="B391" s="2" t="str">
        <f t="shared" si="31"/>
        <v>II</v>
      </c>
      <c r="C391" s="32">
        <f t="shared" si="32"/>
        <v>49427.474999999999</v>
      </c>
      <c r="D391" t="str">
        <f t="shared" si="33"/>
        <v>vis</v>
      </c>
      <c r="E391" t="e">
        <f>VLOOKUP(C391,'Active 1'!C$21:E$938,3,FALSE)</f>
        <v>#N/A</v>
      </c>
      <c r="F391" s="2" t="s">
        <v>245</v>
      </c>
      <c r="G391" t="str">
        <f t="shared" si="34"/>
        <v>49427.4750</v>
      </c>
      <c r="H391" s="32">
        <f t="shared" si="35"/>
        <v>-26324.5</v>
      </c>
      <c r="I391" s="82" t="s">
        <v>1276</v>
      </c>
      <c r="J391" s="83" t="s">
        <v>1277</v>
      </c>
      <c r="K391" s="82">
        <v>-26324.5</v>
      </c>
      <c r="L391" s="82" t="s">
        <v>1227</v>
      </c>
      <c r="M391" s="83" t="s">
        <v>265</v>
      </c>
      <c r="N391" s="83" t="s">
        <v>284</v>
      </c>
      <c r="O391" s="84" t="s">
        <v>285</v>
      </c>
      <c r="P391" s="85" t="s">
        <v>273</v>
      </c>
    </row>
    <row r="392" spans="1:16">
      <c r="A392" s="32" t="str">
        <f t="shared" si="30"/>
        <v>IBVS 4109 </v>
      </c>
      <c r="B392" s="2" t="str">
        <f t="shared" si="31"/>
        <v>I</v>
      </c>
      <c r="C392" s="32">
        <f t="shared" si="32"/>
        <v>49511.337200000002</v>
      </c>
      <c r="D392" t="str">
        <f t="shared" si="33"/>
        <v>vis</v>
      </c>
      <c r="E392" t="e">
        <f>VLOOKUP(C392,'Active 1'!C$21:E$938,3,FALSE)</f>
        <v>#N/A</v>
      </c>
      <c r="F392" s="2" t="s">
        <v>245</v>
      </c>
      <c r="G392" t="str">
        <f t="shared" si="34"/>
        <v>49511.3372</v>
      </c>
      <c r="H392" s="32">
        <f t="shared" si="35"/>
        <v>-25606</v>
      </c>
      <c r="I392" s="82" t="s">
        <v>1278</v>
      </c>
      <c r="J392" s="83" t="s">
        <v>293</v>
      </c>
      <c r="K392" s="82">
        <v>-25606</v>
      </c>
      <c r="L392" s="82" t="s">
        <v>1266</v>
      </c>
      <c r="M392" s="83" t="s">
        <v>265</v>
      </c>
      <c r="N392" s="83" t="s">
        <v>284</v>
      </c>
      <c r="O392" s="84" t="s">
        <v>285</v>
      </c>
      <c r="P392" s="85" t="s">
        <v>273</v>
      </c>
    </row>
    <row r="393" spans="1:16">
      <c r="A393" s="32" t="str">
        <f t="shared" si="30"/>
        <v>BAVM 93 </v>
      </c>
      <c r="B393" s="2" t="str">
        <f t="shared" si="31"/>
        <v>I</v>
      </c>
      <c r="C393" s="32">
        <f t="shared" si="32"/>
        <v>49840.368000000002</v>
      </c>
      <c r="D393" t="str">
        <f t="shared" si="33"/>
        <v>vis</v>
      </c>
      <c r="E393">
        <f>VLOOKUP(C393,'Active 1'!C$21:E$938,3,FALSE)</f>
        <v>35210.974257440073</v>
      </c>
      <c r="F393" s="2" t="str">
        <f>LEFT(M393,1)</f>
        <v>V</v>
      </c>
      <c r="G393" t="str">
        <f t="shared" si="34"/>
        <v>49840.368</v>
      </c>
      <c r="H393" s="32">
        <f t="shared" si="35"/>
        <v>-22787</v>
      </c>
      <c r="I393" s="82" t="s">
        <v>1279</v>
      </c>
      <c r="J393" s="83" t="s">
        <v>1280</v>
      </c>
      <c r="K393" s="82">
        <v>-22787</v>
      </c>
      <c r="L393" s="82" t="s">
        <v>321</v>
      </c>
      <c r="M393" s="83" t="s">
        <v>312</v>
      </c>
      <c r="N393" s="83"/>
      <c r="O393" s="84" t="s">
        <v>1281</v>
      </c>
      <c r="P393" s="85" t="s">
        <v>179</v>
      </c>
    </row>
    <row r="394" spans="1:16">
      <c r="A394" s="32" t="str">
        <f t="shared" si="30"/>
        <v> BBS 114 </v>
      </c>
      <c r="B394" s="2" t="str">
        <f t="shared" si="31"/>
        <v>I</v>
      </c>
      <c r="C394" s="32">
        <f t="shared" si="32"/>
        <v>50486.644</v>
      </c>
      <c r="D394" t="str">
        <f t="shared" si="33"/>
        <v>vis</v>
      </c>
      <c r="E394">
        <f>VLOOKUP(C394,'Active 1'!C$21:E$938,3,FALSE)</f>
        <v>40747.969139186222</v>
      </c>
      <c r="F394" s="2" t="s">
        <v>245</v>
      </c>
      <c r="G394" t="str">
        <f t="shared" si="34"/>
        <v>50486.644</v>
      </c>
      <c r="H394" s="32">
        <f t="shared" si="35"/>
        <v>-17250</v>
      </c>
      <c r="I394" s="82" t="s">
        <v>1282</v>
      </c>
      <c r="J394" s="83" t="s">
        <v>1283</v>
      </c>
      <c r="K394" s="82">
        <v>-17250</v>
      </c>
      <c r="L394" s="82" t="s">
        <v>321</v>
      </c>
      <c r="M394" s="83" t="s">
        <v>312</v>
      </c>
      <c r="N394" s="83"/>
      <c r="O394" s="84" t="s">
        <v>313</v>
      </c>
      <c r="P394" s="84" t="s">
        <v>184</v>
      </c>
    </row>
    <row r="395" spans="1:16">
      <c r="A395" s="32" t="str">
        <f t="shared" ref="A395:A458" si="36">P395</f>
        <v> BRNO 32 </v>
      </c>
      <c r="B395" s="2" t="str">
        <f t="shared" ref="B395:B458" si="37">IF(H395=INT(H395),"I","II")</f>
        <v>II</v>
      </c>
      <c r="C395" s="32">
        <f t="shared" ref="C395:C458" si="38">1*G395</f>
        <v>50516.474699999999</v>
      </c>
      <c r="D395" t="str">
        <f t="shared" ref="D395:D458" si="39">VLOOKUP(F395,I$1:J$5,2,FALSE)</f>
        <v>vis</v>
      </c>
      <c r="E395">
        <f>VLOOKUP(C395,'Active 1'!C$21:E$938,3,FALSE)</f>
        <v>41003.544827002101</v>
      </c>
      <c r="F395" s="2" t="s">
        <v>245</v>
      </c>
      <c r="G395" t="str">
        <f t="shared" ref="G395:G458" si="40">MID(I395,3,LEN(I395)-3)</f>
        <v>50516.4747</v>
      </c>
      <c r="H395" s="32">
        <f t="shared" ref="H395:H458" si="41">1*K395</f>
        <v>-16994.5</v>
      </c>
      <c r="I395" s="82" t="s">
        <v>1284</v>
      </c>
      <c r="J395" s="83" t="s">
        <v>1285</v>
      </c>
      <c r="K395" s="82">
        <v>-16994.5</v>
      </c>
      <c r="L395" s="82" t="s">
        <v>1286</v>
      </c>
      <c r="M395" s="83" t="s">
        <v>312</v>
      </c>
      <c r="N395" s="83"/>
      <c r="O395" s="84" t="s">
        <v>1287</v>
      </c>
      <c r="P395" s="84" t="s">
        <v>187</v>
      </c>
    </row>
    <row r="396" spans="1:16">
      <c r="A396" s="32" t="str">
        <f t="shared" si="36"/>
        <v> BBS 115/117 </v>
      </c>
      <c r="B396" s="2" t="str">
        <f t="shared" si="37"/>
        <v>I</v>
      </c>
      <c r="C396" s="32">
        <f t="shared" si="38"/>
        <v>50555.394</v>
      </c>
      <c r="D396" t="str">
        <f t="shared" si="39"/>
        <v>vis</v>
      </c>
      <c r="E396">
        <f>VLOOKUP(C396,'Active 1'!C$21:E$938,3,FALSE)</f>
        <v>41336.987450434121</v>
      </c>
      <c r="F396" s="2" t="s">
        <v>245</v>
      </c>
      <c r="G396" t="str">
        <f t="shared" si="40"/>
        <v>50555.394</v>
      </c>
      <c r="H396" s="32">
        <f t="shared" si="41"/>
        <v>-16661</v>
      </c>
      <c r="I396" s="82" t="s">
        <v>1288</v>
      </c>
      <c r="J396" s="83" t="s">
        <v>1289</v>
      </c>
      <c r="K396" s="82">
        <v>-16661</v>
      </c>
      <c r="L396" s="82" t="s">
        <v>288</v>
      </c>
      <c r="M396" s="83" t="s">
        <v>312</v>
      </c>
      <c r="N396" s="83"/>
      <c r="O396" s="84" t="s">
        <v>313</v>
      </c>
      <c r="P396" s="84" t="s">
        <v>188</v>
      </c>
    </row>
    <row r="397" spans="1:16">
      <c r="A397" s="32" t="str">
        <f t="shared" si="36"/>
        <v>BAVM 113 </v>
      </c>
      <c r="B397" s="2" t="str">
        <f t="shared" si="37"/>
        <v>I</v>
      </c>
      <c r="C397" s="32">
        <f t="shared" si="38"/>
        <v>50901.466</v>
      </c>
      <c r="D397" t="str">
        <f t="shared" si="39"/>
        <v>vis</v>
      </c>
      <c r="E397">
        <f>VLOOKUP(C397,'Active 1'!C$21:E$938,3,FALSE)</f>
        <v>44301.972832400432</v>
      </c>
      <c r="F397" s="2" t="s">
        <v>245</v>
      </c>
      <c r="G397" t="str">
        <f t="shared" si="40"/>
        <v>50901.466</v>
      </c>
      <c r="H397" s="32">
        <f t="shared" si="41"/>
        <v>-13696</v>
      </c>
      <c r="I397" s="82" t="s">
        <v>1290</v>
      </c>
      <c r="J397" s="83" t="s">
        <v>1291</v>
      </c>
      <c r="K397" s="82">
        <v>-13696</v>
      </c>
      <c r="L397" s="82" t="s">
        <v>311</v>
      </c>
      <c r="M397" s="83" t="s">
        <v>312</v>
      </c>
      <c r="N397" s="83"/>
      <c r="O397" s="84" t="s">
        <v>1292</v>
      </c>
      <c r="P397" s="85" t="s">
        <v>191</v>
      </c>
    </row>
    <row r="398" spans="1:16">
      <c r="A398" s="32" t="str">
        <f t="shared" si="36"/>
        <v> BBS 119 </v>
      </c>
      <c r="B398" s="2" t="str">
        <f t="shared" si="37"/>
        <v>I</v>
      </c>
      <c r="C398" s="32">
        <f t="shared" si="38"/>
        <v>51123.699000000001</v>
      </c>
      <c r="D398" t="str">
        <f t="shared" si="39"/>
        <v>vis</v>
      </c>
      <c r="E398">
        <f>VLOOKUP(C398,'Active 1'!C$21:E$938,3,FALSE)</f>
        <v>46205.962743143049</v>
      </c>
      <c r="F398" s="2" t="s">
        <v>245</v>
      </c>
      <c r="G398" t="str">
        <f t="shared" si="40"/>
        <v>51123.699</v>
      </c>
      <c r="H398" s="32">
        <f t="shared" si="41"/>
        <v>-11792</v>
      </c>
      <c r="I398" s="82" t="s">
        <v>1293</v>
      </c>
      <c r="J398" s="83" t="s">
        <v>1294</v>
      </c>
      <c r="K398" s="82" t="s">
        <v>1295</v>
      </c>
      <c r="L398" s="82" t="s">
        <v>345</v>
      </c>
      <c r="M398" s="83" t="s">
        <v>312</v>
      </c>
      <c r="N398" s="83"/>
      <c r="O398" s="84" t="s">
        <v>313</v>
      </c>
      <c r="P398" s="84" t="s">
        <v>195</v>
      </c>
    </row>
    <row r="399" spans="1:16">
      <c r="A399" s="32" t="str">
        <f t="shared" si="36"/>
        <v> BBS 119 </v>
      </c>
      <c r="B399" s="2" t="str">
        <f t="shared" si="37"/>
        <v>I</v>
      </c>
      <c r="C399" s="32">
        <f t="shared" si="38"/>
        <v>51135.722000000002</v>
      </c>
      <c r="D399" t="str">
        <f t="shared" si="39"/>
        <v>vis</v>
      </c>
      <c r="E399">
        <f>VLOOKUP(C399,'Active 1'!C$21:E$938,3,FALSE)</f>
        <v>46308.970265414086</v>
      </c>
      <c r="F399" s="2" t="s">
        <v>245</v>
      </c>
      <c r="G399" t="str">
        <f t="shared" si="40"/>
        <v>51135.722</v>
      </c>
      <c r="H399" s="32">
        <f t="shared" si="41"/>
        <v>-11689</v>
      </c>
      <c r="I399" s="82" t="s">
        <v>1296</v>
      </c>
      <c r="J399" s="83" t="s">
        <v>1297</v>
      </c>
      <c r="K399" s="82" t="s">
        <v>1298</v>
      </c>
      <c r="L399" s="82" t="s">
        <v>321</v>
      </c>
      <c r="M399" s="83" t="s">
        <v>312</v>
      </c>
      <c r="N399" s="83"/>
      <c r="O399" s="84" t="s">
        <v>313</v>
      </c>
      <c r="P399" s="84" t="s">
        <v>195</v>
      </c>
    </row>
    <row r="400" spans="1:16">
      <c r="A400" s="32" t="str">
        <f t="shared" si="36"/>
        <v> BBS 119 </v>
      </c>
      <c r="B400" s="2" t="str">
        <f t="shared" si="37"/>
        <v>I</v>
      </c>
      <c r="C400" s="32">
        <f t="shared" si="38"/>
        <v>51136.656000000003</v>
      </c>
      <c r="D400" t="str">
        <f t="shared" si="39"/>
        <v>vis</v>
      </c>
      <c r="E400">
        <f>VLOOKUP(C400,'Active 1'!C$21:E$938,3,FALSE)</f>
        <v>46316.972346907998</v>
      </c>
      <c r="F400" s="2" t="s">
        <v>245</v>
      </c>
      <c r="G400" t="str">
        <f t="shared" si="40"/>
        <v>51136.656</v>
      </c>
      <c r="H400" s="32">
        <f t="shared" si="41"/>
        <v>-11681</v>
      </c>
      <c r="I400" s="82" t="s">
        <v>1299</v>
      </c>
      <c r="J400" s="83" t="s">
        <v>1300</v>
      </c>
      <c r="K400" s="82" t="s">
        <v>1301</v>
      </c>
      <c r="L400" s="82" t="s">
        <v>311</v>
      </c>
      <c r="M400" s="83" t="s">
        <v>312</v>
      </c>
      <c r="N400" s="83"/>
      <c r="O400" s="84" t="s">
        <v>313</v>
      </c>
      <c r="P400" s="84" t="s">
        <v>195</v>
      </c>
    </row>
    <row r="401" spans="1:16">
      <c r="A401" s="32" t="str">
        <f t="shared" si="36"/>
        <v> BBS 119 </v>
      </c>
      <c r="B401" s="2" t="str">
        <f t="shared" si="37"/>
        <v>I</v>
      </c>
      <c r="C401" s="32">
        <f t="shared" si="38"/>
        <v>51159.648000000001</v>
      </c>
      <c r="D401" t="str">
        <f t="shared" si="39"/>
        <v>vis</v>
      </c>
      <c r="E401">
        <f>VLOOKUP(C401,'Active 1'!C$21:E$938,3,FALSE)</f>
        <v>46513.957205267427</v>
      </c>
      <c r="F401" s="2" t="s">
        <v>245</v>
      </c>
      <c r="G401" t="str">
        <f t="shared" si="40"/>
        <v>51159.648</v>
      </c>
      <c r="H401" s="32">
        <f t="shared" si="41"/>
        <v>-11484</v>
      </c>
      <c r="I401" s="82" t="s">
        <v>1302</v>
      </c>
      <c r="J401" s="83" t="s">
        <v>1303</v>
      </c>
      <c r="K401" s="82" t="s">
        <v>1304</v>
      </c>
      <c r="L401" s="82" t="s">
        <v>345</v>
      </c>
      <c r="M401" s="83" t="s">
        <v>312</v>
      </c>
      <c r="N401" s="83"/>
      <c r="O401" s="84" t="s">
        <v>313</v>
      </c>
      <c r="P401" s="84" t="s">
        <v>195</v>
      </c>
    </row>
    <row r="402" spans="1:16">
      <c r="A402" s="32" t="str">
        <f t="shared" si="36"/>
        <v> BBS 119 </v>
      </c>
      <c r="B402" s="2" t="str">
        <f t="shared" si="37"/>
        <v>I</v>
      </c>
      <c r="C402" s="32">
        <f t="shared" si="38"/>
        <v>51162.682999999997</v>
      </c>
      <c r="D402" t="str">
        <f t="shared" si="39"/>
        <v>vis</v>
      </c>
      <c r="E402">
        <f>VLOOKUP(C402,'Active 1'!C$21:E$938,3,FALSE)</f>
        <v>46539.959686353031</v>
      </c>
      <c r="F402" s="2" t="s">
        <v>245</v>
      </c>
      <c r="G402" t="str">
        <f t="shared" si="40"/>
        <v>51162.683</v>
      </c>
      <c r="H402" s="32">
        <f t="shared" si="41"/>
        <v>-11458</v>
      </c>
      <c r="I402" s="82" t="s">
        <v>1305</v>
      </c>
      <c r="J402" s="83" t="s">
        <v>1306</v>
      </c>
      <c r="K402" s="82" t="s">
        <v>1307</v>
      </c>
      <c r="L402" s="82" t="s">
        <v>345</v>
      </c>
      <c r="M402" s="83" t="s">
        <v>312</v>
      </c>
      <c r="N402" s="83"/>
      <c r="O402" s="84" t="s">
        <v>313</v>
      </c>
      <c r="P402" s="84" t="s">
        <v>195</v>
      </c>
    </row>
    <row r="403" spans="1:16">
      <c r="A403" s="32" t="str">
        <f t="shared" si="36"/>
        <v> BBS 119 </v>
      </c>
      <c r="B403" s="2" t="str">
        <f t="shared" si="37"/>
        <v>I</v>
      </c>
      <c r="C403" s="32">
        <f t="shared" si="38"/>
        <v>51163.616999999998</v>
      </c>
      <c r="D403" t="str">
        <f t="shared" si="39"/>
        <v>vis</v>
      </c>
      <c r="E403">
        <f>VLOOKUP(C403,'Active 1'!C$21:E$938,3,FALSE)</f>
        <v>46547.961767846937</v>
      </c>
      <c r="F403" s="2" t="s">
        <v>245</v>
      </c>
      <c r="G403" t="str">
        <f t="shared" si="40"/>
        <v>51163.617</v>
      </c>
      <c r="H403" s="32">
        <f t="shared" si="41"/>
        <v>-11450</v>
      </c>
      <c r="I403" s="82" t="s">
        <v>1308</v>
      </c>
      <c r="J403" s="83" t="s">
        <v>1309</v>
      </c>
      <c r="K403" s="82" t="s">
        <v>1310</v>
      </c>
      <c r="L403" s="82" t="s">
        <v>345</v>
      </c>
      <c r="M403" s="83" t="s">
        <v>312</v>
      </c>
      <c r="N403" s="83"/>
      <c r="O403" s="84" t="s">
        <v>313</v>
      </c>
      <c r="P403" s="84" t="s">
        <v>195</v>
      </c>
    </row>
    <row r="404" spans="1:16">
      <c r="A404" s="32" t="str">
        <f t="shared" si="36"/>
        <v> BBS 119 </v>
      </c>
      <c r="B404" s="2" t="str">
        <f t="shared" si="37"/>
        <v>I</v>
      </c>
      <c r="C404" s="32">
        <f t="shared" si="38"/>
        <v>51164.667000000001</v>
      </c>
      <c r="D404" t="str">
        <f t="shared" si="39"/>
        <v>vis</v>
      </c>
      <c r="E404">
        <f>VLOOKUP(C404,'Active 1'!C$21:E$938,3,FALSE)</f>
        <v>46556.957683873297</v>
      </c>
      <c r="F404" s="2" t="s">
        <v>245</v>
      </c>
      <c r="G404" t="str">
        <f t="shared" si="40"/>
        <v>51164.667</v>
      </c>
      <c r="H404" s="32">
        <f t="shared" si="41"/>
        <v>-11441</v>
      </c>
      <c r="I404" s="82" t="s">
        <v>1311</v>
      </c>
      <c r="J404" s="83" t="s">
        <v>1312</v>
      </c>
      <c r="K404" s="82" t="s">
        <v>1313</v>
      </c>
      <c r="L404" s="82" t="s">
        <v>345</v>
      </c>
      <c r="M404" s="83" t="s">
        <v>312</v>
      </c>
      <c r="N404" s="83"/>
      <c r="O404" s="84" t="s">
        <v>313</v>
      </c>
      <c r="P404" s="84" t="s">
        <v>195</v>
      </c>
    </row>
    <row r="405" spans="1:16">
      <c r="A405" s="32" t="str">
        <f t="shared" si="36"/>
        <v> BBS 119 </v>
      </c>
      <c r="B405" s="2" t="str">
        <f t="shared" si="37"/>
        <v>I</v>
      </c>
      <c r="C405" s="32">
        <f t="shared" si="38"/>
        <v>51165.718000000001</v>
      </c>
      <c r="D405" t="str">
        <f t="shared" si="39"/>
        <v>vis</v>
      </c>
      <c r="E405">
        <f>VLOOKUP(C405,'Active 1'!C$21:E$938,3,FALSE)</f>
        <v>46565.962167438694</v>
      </c>
      <c r="F405" s="2" t="s">
        <v>245</v>
      </c>
      <c r="G405" t="str">
        <f t="shared" si="40"/>
        <v>51165.718</v>
      </c>
      <c r="H405" s="32">
        <f t="shared" si="41"/>
        <v>-11432</v>
      </c>
      <c r="I405" s="82" t="s">
        <v>1314</v>
      </c>
      <c r="J405" s="83" t="s">
        <v>1315</v>
      </c>
      <c r="K405" s="82" t="s">
        <v>1316</v>
      </c>
      <c r="L405" s="82" t="s">
        <v>345</v>
      </c>
      <c r="M405" s="83" t="s">
        <v>312</v>
      </c>
      <c r="N405" s="83"/>
      <c r="O405" s="84" t="s">
        <v>313</v>
      </c>
      <c r="P405" s="84" t="s">
        <v>195</v>
      </c>
    </row>
    <row r="406" spans="1:16">
      <c r="A406" s="32" t="str">
        <f t="shared" si="36"/>
        <v> BBS 119 </v>
      </c>
      <c r="B406" s="2" t="str">
        <f t="shared" si="37"/>
        <v>I</v>
      </c>
      <c r="C406" s="32">
        <f t="shared" si="38"/>
        <v>51170.622000000003</v>
      </c>
      <c r="D406" t="str">
        <f t="shared" si="39"/>
        <v>vis</v>
      </c>
      <c r="E406">
        <f>VLOOKUP(C406,'Active 1'!C$21:E$938,3,FALSE)</f>
        <v>46607.977379051219</v>
      </c>
      <c r="F406" s="2" t="s">
        <v>245</v>
      </c>
      <c r="G406" t="str">
        <f t="shared" si="40"/>
        <v>51170.622</v>
      </c>
      <c r="H406" s="32">
        <f t="shared" si="41"/>
        <v>-11390</v>
      </c>
      <c r="I406" s="82" t="s">
        <v>1317</v>
      </c>
      <c r="J406" s="83" t="s">
        <v>1318</v>
      </c>
      <c r="K406" s="82" t="s">
        <v>1319</v>
      </c>
      <c r="L406" s="82" t="s">
        <v>311</v>
      </c>
      <c r="M406" s="83" t="s">
        <v>312</v>
      </c>
      <c r="N406" s="83"/>
      <c r="O406" s="84" t="s">
        <v>313</v>
      </c>
      <c r="P406" s="84" t="s">
        <v>195</v>
      </c>
    </row>
    <row r="407" spans="1:16">
      <c r="A407" s="32" t="str">
        <f t="shared" si="36"/>
        <v> BBS 119 </v>
      </c>
      <c r="B407" s="2" t="str">
        <f t="shared" si="37"/>
        <v>I</v>
      </c>
      <c r="C407" s="32">
        <f t="shared" si="38"/>
        <v>51175.64</v>
      </c>
      <c r="D407" t="str">
        <f t="shared" si="39"/>
        <v>vis</v>
      </c>
      <c r="E407">
        <f>VLOOKUP(C407,'Active 1'!C$21:E$938,3,FALSE)</f>
        <v>46650.969290117981</v>
      </c>
      <c r="F407" s="2" t="s">
        <v>245</v>
      </c>
      <c r="G407" t="str">
        <f t="shared" si="40"/>
        <v>51175.640</v>
      </c>
      <c r="H407" s="32">
        <f t="shared" si="41"/>
        <v>-11347</v>
      </c>
      <c r="I407" s="82" t="s">
        <v>1320</v>
      </c>
      <c r="J407" s="83" t="s">
        <v>1321</v>
      </c>
      <c r="K407" s="82" t="s">
        <v>1322</v>
      </c>
      <c r="L407" s="82" t="s">
        <v>321</v>
      </c>
      <c r="M407" s="83" t="s">
        <v>312</v>
      </c>
      <c r="N407" s="83"/>
      <c r="O407" s="84" t="s">
        <v>313</v>
      </c>
      <c r="P407" s="84" t="s">
        <v>195</v>
      </c>
    </row>
    <row r="408" spans="1:16">
      <c r="A408" s="32" t="str">
        <f t="shared" si="36"/>
        <v> BBS 119 </v>
      </c>
      <c r="B408" s="2" t="str">
        <f t="shared" si="37"/>
        <v>I</v>
      </c>
      <c r="C408" s="32">
        <f t="shared" si="38"/>
        <v>51175.756000000001</v>
      </c>
      <c r="D408" t="str">
        <f t="shared" si="39"/>
        <v>vis</v>
      </c>
      <c r="E408">
        <f>VLOOKUP(C408,'Active 1'!C$21:E$938,3,FALSE)</f>
        <v>46651.963124650429</v>
      </c>
      <c r="F408" s="2" t="s">
        <v>245</v>
      </c>
      <c r="G408" t="str">
        <f t="shared" si="40"/>
        <v>51175.756</v>
      </c>
      <c r="H408" s="32">
        <f t="shared" si="41"/>
        <v>-11346</v>
      </c>
      <c r="I408" s="82" t="s">
        <v>1323</v>
      </c>
      <c r="J408" s="83" t="s">
        <v>1324</v>
      </c>
      <c r="K408" s="82" t="s">
        <v>1325</v>
      </c>
      <c r="L408" s="82" t="s">
        <v>321</v>
      </c>
      <c r="M408" s="83" t="s">
        <v>312</v>
      </c>
      <c r="N408" s="83"/>
      <c r="O408" s="84" t="s">
        <v>313</v>
      </c>
      <c r="P408" s="84" t="s">
        <v>195</v>
      </c>
    </row>
    <row r="409" spans="1:16">
      <c r="A409" s="32" t="str">
        <f t="shared" si="36"/>
        <v> BBS 119 </v>
      </c>
      <c r="B409" s="2" t="str">
        <f t="shared" si="37"/>
        <v>I</v>
      </c>
      <c r="C409" s="32">
        <f t="shared" si="38"/>
        <v>51176.572999999997</v>
      </c>
      <c r="D409" t="str">
        <f t="shared" si="39"/>
        <v>vis</v>
      </c>
      <c r="E409">
        <f>VLOOKUP(C409,'Active 1'!C$21:E$938,3,FALSE)</f>
        <v>46658.962804072784</v>
      </c>
      <c r="F409" s="2" t="s">
        <v>245</v>
      </c>
      <c r="G409" t="str">
        <f t="shared" si="40"/>
        <v>51176.573</v>
      </c>
      <c r="H409" s="32">
        <f t="shared" si="41"/>
        <v>-11339</v>
      </c>
      <c r="I409" s="82" t="s">
        <v>1326</v>
      </c>
      <c r="J409" s="83" t="s">
        <v>1327</v>
      </c>
      <c r="K409" s="82" t="s">
        <v>1328</v>
      </c>
      <c r="L409" s="82" t="s">
        <v>321</v>
      </c>
      <c r="M409" s="83" t="s">
        <v>312</v>
      </c>
      <c r="N409" s="83"/>
      <c r="O409" s="84" t="s">
        <v>313</v>
      </c>
      <c r="P409" s="84" t="s">
        <v>195</v>
      </c>
    </row>
    <row r="410" spans="1:16">
      <c r="A410" s="32" t="str">
        <f t="shared" si="36"/>
        <v> BBS 119 </v>
      </c>
      <c r="B410" s="2" t="str">
        <f t="shared" si="37"/>
        <v>I</v>
      </c>
      <c r="C410" s="32">
        <f t="shared" si="38"/>
        <v>51176.69</v>
      </c>
      <c r="D410" t="str">
        <f t="shared" si="39"/>
        <v>vis</v>
      </c>
      <c r="E410">
        <f>VLOOKUP(C410,'Active 1'!C$21:E$938,3,FALSE)</f>
        <v>46659.965206144334</v>
      </c>
      <c r="F410" s="2" t="s">
        <v>245</v>
      </c>
      <c r="G410" t="str">
        <f t="shared" si="40"/>
        <v>51176.690</v>
      </c>
      <c r="H410" s="32">
        <f t="shared" si="41"/>
        <v>-11338</v>
      </c>
      <c r="I410" s="82" t="s">
        <v>1329</v>
      </c>
      <c r="J410" s="83" t="s">
        <v>1330</v>
      </c>
      <c r="K410" s="82" t="s">
        <v>1331</v>
      </c>
      <c r="L410" s="82" t="s">
        <v>321</v>
      </c>
      <c r="M410" s="83" t="s">
        <v>312</v>
      </c>
      <c r="N410" s="83"/>
      <c r="O410" s="84" t="s">
        <v>313</v>
      </c>
      <c r="P410" s="84" t="s">
        <v>195</v>
      </c>
    </row>
    <row r="411" spans="1:16">
      <c r="A411" s="32" t="str">
        <f t="shared" si="36"/>
        <v> BBS 119 </v>
      </c>
      <c r="B411" s="2" t="str">
        <f t="shared" si="37"/>
        <v>I</v>
      </c>
      <c r="C411" s="32">
        <f t="shared" si="38"/>
        <v>51177.624000000003</v>
      </c>
      <c r="D411" t="str">
        <f t="shared" si="39"/>
        <v>vis</v>
      </c>
      <c r="E411">
        <f>VLOOKUP(C411,'Active 1'!C$21:E$938,3,FALSE)</f>
        <v>46667.967287638246</v>
      </c>
      <c r="F411" s="2" t="s">
        <v>245</v>
      </c>
      <c r="G411" t="str">
        <f t="shared" si="40"/>
        <v>51177.624</v>
      </c>
      <c r="H411" s="32">
        <f t="shared" si="41"/>
        <v>-11330</v>
      </c>
      <c r="I411" s="82" t="s">
        <v>1332</v>
      </c>
      <c r="J411" s="83" t="s">
        <v>1333</v>
      </c>
      <c r="K411" s="82" t="s">
        <v>1334</v>
      </c>
      <c r="L411" s="82" t="s">
        <v>321</v>
      </c>
      <c r="M411" s="83" t="s">
        <v>312</v>
      </c>
      <c r="N411" s="83"/>
      <c r="O411" s="84" t="s">
        <v>313</v>
      </c>
      <c r="P411" s="84" t="s">
        <v>195</v>
      </c>
    </row>
    <row r="412" spans="1:16">
      <c r="A412" s="32" t="str">
        <f t="shared" si="36"/>
        <v> BBS 119 </v>
      </c>
      <c r="B412" s="2" t="str">
        <f t="shared" si="37"/>
        <v>I</v>
      </c>
      <c r="C412" s="32">
        <f t="shared" si="38"/>
        <v>51177.74</v>
      </c>
      <c r="D412" t="str">
        <f t="shared" si="39"/>
        <v>vis</v>
      </c>
      <c r="E412">
        <f>VLOOKUP(C412,'Active 1'!C$21:E$938,3,FALSE)</f>
        <v>46668.961122170629</v>
      </c>
      <c r="F412" s="2" t="s">
        <v>245</v>
      </c>
      <c r="G412" t="str">
        <f t="shared" si="40"/>
        <v>51177.740</v>
      </c>
      <c r="H412" s="32">
        <f t="shared" si="41"/>
        <v>-11329</v>
      </c>
      <c r="I412" s="82" t="s">
        <v>1335</v>
      </c>
      <c r="J412" s="83" t="s">
        <v>1336</v>
      </c>
      <c r="K412" s="82" t="s">
        <v>1337</v>
      </c>
      <c r="L412" s="82" t="s">
        <v>345</v>
      </c>
      <c r="M412" s="83" t="s">
        <v>312</v>
      </c>
      <c r="N412" s="83"/>
      <c r="O412" s="84" t="s">
        <v>313</v>
      </c>
      <c r="P412" s="84" t="s">
        <v>195</v>
      </c>
    </row>
    <row r="413" spans="1:16">
      <c r="A413" s="32" t="str">
        <f t="shared" si="36"/>
        <v> BBS 119 </v>
      </c>
      <c r="B413" s="2" t="str">
        <f t="shared" si="37"/>
        <v>I</v>
      </c>
      <c r="C413" s="32">
        <f t="shared" si="38"/>
        <v>51178.675000000003</v>
      </c>
      <c r="D413" t="str">
        <f t="shared" si="39"/>
        <v>vis</v>
      </c>
      <c r="E413">
        <f>VLOOKUP(C413,'Active 1'!C$21:E$938,3,FALSE)</f>
        <v>46676.971771203644</v>
      </c>
      <c r="F413" s="2" t="s">
        <v>245</v>
      </c>
      <c r="G413" t="str">
        <f t="shared" si="40"/>
        <v>51178.675</v>
      </c>
      <c r="H413" s="32">
        <f t="shared" si="41"/>
        <v>-11321</v>
      </c>
      <c r="I413" s="82" t="s">
        <v>1338</v>
      </c>
      <c r="J413" s="83" t="s">
        <v>1339</v>
      </c>
      <c r="K413" s="82" t="s">
        <v>1340</v>
      </c>
      <c r="L413" s="82" t="s">
        <v>311</v>
      </c>
      <c r="M413" s="83" t="s">
        <v>312</v>
      </c>
      <c r="N413" s="83"/>
      <c r="O413" s="84" t="s">
        <v>313</v>
      </c>
      <c r="P413" s="84" t="s">
        <v>195</v>
      </c>
    </row>
    <row r="414" spans="1:16">
      <c r="A414" s="32" t="str">
        <f t="shared" si="36"/>
        <v> BBS 119 </v>
      </c>
      <c r="B414" s="2" t="str">
        <f t="shared" si="37"/>
        <v>I</v>
      </c>
      <c r="C414" s="32">
        <f t="shared" si="38"/>
        <v>51180.658000000003</v>
      </c>
      <c r="D414" t="str">
        <f t="shared" si="39"/>
        <v>vis</v>
      </c>
      <c r="E414">
        <f>VLOOKUP(C414,'Active 1'!C$21:E$938,3,FALSE)</f>
        <v>46693.9612011848</v>
      </c>
      <c r="F414" s="2" t="s">
        <v>245</v>
      </c>
      <c r="G414" t="str">
        <f t="shared" si="40"/>
        <v>51180.658</v>
      </c>
      <c r="H414" s="32">
        <f t="shared" si="41"/>
        <v>-11304</v>
      </c>
      <c r="I414" s="82" t="s">
        <v>1341</v>
      </c>
      <c r="J414" s="83" t="s">
        <v>1342</v>
      </c>
      <c r="K414" s="82" t="s">
        <v>1343</v>
      </c>
      <c r="L414" s="82" t="s">
        <v>345</v>
      </c>
      <c r="M414" s="83" t="s">
        <v>312</v>
      </c>
      <c r="N414" s="83"/>
      <c r="O414" s="84" t="s">
        <v>313</v>
      </c>
      <c r="P414" s="84" t="s">
        <v>195</v>
      </c>
    </row>
    <row r="415" spans="1:16">
      <c r="A415" s="32" t="str">
        <f t="shared" si="36"/>
        <v> BBS 119 </v>
      </c>
      <c r="B415" s="2" t="str">
        <f t="shared" si="37"/>
        <v>I</v>
      </c>
      <c r="C415" s="32">
        <f t="shared" si="38"/>
        <v>51183.694000000003</v>
      </c>
      <c r="D415" t="str">
        <f t="shared" si="39"/>
        <v>vis</v>
      </c>
      <c r="E415">
        <f>VLOOKUP(C415,'Active 1'!C$21:E$938,3,FALSE)</f>
        <v>46719.972249809507</v>
      </c>
      <c r="F415" s="2" t="s">
        <v>245</v>
      </c>
      <c r="G415" t="str">
        <f t="shared" si="40"/>
        <v>51183.694</v>
      </c>
      <c r="H415" s="32">
        <f t="shared" si="41"/>
        <v>-11278</v>
      </c>
      <c r="I415" s="82" t="s">
        <v>1344</v>
      </c>
      <c r="J415" s="83" t="s">
        <v>1345</v>
      </c>
      <c r="K415" s="82" t="s">
        <v>1346</v>
      </c>
      <c r="L415" s="82" t="s">
        <v>311</v>
      </c>
      <c r="M415" s="83" t="s">
        <v>312</v>
      </c>
      <c r="N415" s="83"/>
      <c r="O415" s="84" t="s">
        <v>313</v>
      </c>
      <c r="P415" s="84" t="s">
        <v>195</v>
      </c>
    </row>
    <row r="416" spans="1:16">
      <c r="A416" s="32" t="str">
        <f t="shared" si="36"/>
        <v> BBS 119 </v>
      </c>
      <c r="B416" s="2" t="str">
        <f t="shared" si="37"/>
        <v>I</v>
      </c>
      <c r="C416" s="32">
        <f t="shared" si="38"/>
        <v>51184.625999999997</v>
      </c>
      <c r="D416" t="str">
        <f t="shared" si="39"/>
        <v>vis</v>
      </c>
      <c r="E416">
        <f>VLOOKUP(C416,'Active 1'!C$21:E$938,3,FALSE)</f>
        <v>46727.957196225208</v>
      </c>
      <c r="F416" s="2" t="s">
        <v>245</v>
      </c>
      <c r="G416" t="str">
        <f t="shared" si="40"/>
        <v>51184.626</v>
      </c>
      <c r="H416" s="32">
        <f t="shared" si="41"/>
        <v>-11270</v>
      </c>
      <c r="I416" s="82" t="s">
        <v>1347</v>
      </c>
      <c r="J416" s="83" t="s">
        <v>1348</v>
      </c>
      <c r="K416" s="82" t="s">
        <v>1349</v>
      </c>
      <c r="L416" s="82" t="s">
        <v>345</v>
      </c>
      <c r="M416" s="83" t="s">
        <v>312</v>
      </c>
      <c r="N416" s="83"/>
      <c r="O416" s="84" t="s">
        <v>313</v>
      </c>
      <c r="P416" s="84" t="s">
        <v>195</v>
      </c>
    </row>
    <row r="417" spans="1:16">
      <c r="A417" s="32" t="str">
        <f t="shared" si="36"/>
        <v> BBS 119 </v>
      </c>
      <c r="B417" s="2" t="str">
        <f t="shared" si="37"/>
        <v>I</v>
      </c>
      <c r="C417" s="32">
        <f t="shared" si="38"/>
        <v>51184.743000000002</v>
      </c>
      <c r="D417" t="str">
        <f t="shared" si="39"/>
        <v>vis</v>
      </c>
      <c r="E417">
        <f>VLOOKUP(C417,'Active 1'!C$21:E$938,3,FALSE)</f>
        <v>46728.959598296758</v>
      </c>
      <c r="F417" s="2" t="s">
        <v>245</v>
      </c>
      <c r="G417" t="str">
        <f t="shared" si="40"/>
        <v>51184.743</v>
      </c>
      <c r="H417" s="32">
        <f t="shared" si="41"/>
        <v>-11269</v>
      </c>
      <c r="I417" s="82" t="s">
        <v>1350</v>
      </c>
      <c r="J417" s="83" t="s">
        <v>1351</v>
      </c>
      <c r="K417" s="82" t="s">
        <v>1352</v>
      </c>
      <c r="L417" s="82" t="s">
        <v>345</v>
      </c>
      <c r="M417" s="83" t="s">
        <v>312</v>
      </c>
      <c r="N417" s="83"/>
      <c r="O417" s="84" t="s">
        <v>313</v>
      </c>
      <c r="P417" s="84" t="s">
        <v>195</v>
      </c>
    </row>
    <row r="418" spans="1:16">
      <c r="A418" s="32" t="str">
        <f t="shared" si="36"/>
        <v> BBS 119 </v>
      </c>
      <c r="B418" s="2" t="str">
        <f t="shared" si="37"/>
        <v>I</v>
      </c>
      <c r="C418" s="32">
        <f t="shared" si="38"/>
        <v>51185.56</v>
      </c>
      <c r="D418" t="str">
        <f t="shared" si="39"/>
        <v>vis</v>
      </c>
      <c r="E418">
        <f>VLOOKUP(C418,'Active 1'!C$21:E$938,3,FALSE)</f>
        <v>46735.959277719114</v>
      </c>
      <c r="F418" s="2" t="s">
        <v>245</v>
      </c>
      <c r="G418" t="str">
        <f t="shared" si="40"/>
        <v>51185.560</v>
      </c>
      <c r="H418" s="32">
        <f t="shared" si="41"/>
        <v>-11262</v>
      </c>
      <c r="I418" s="82" t="s">
        <v>1353</v>
      </c>
      <c r="J418" s="83" t="s">
        <v>1354</v>
      </c>
      <c r="K418" s="82" t="s">
        <v>1355</v>
      </c>
      <c r="L418" s="82" t="s">
        <v>345</v>
      </c>
      <c r="M418" s="83" t="s">
        <v>312</v>
      </c>
      <c r="N418" s="83"/>
      <c r="O418" s="84" t="s">
        <v>313</v>
      </c>
      <c r="P418" s="84" t="s">
        <v>195</v>
      </c>
    </row>
    <row r="419" spans="1:16">
      <c r="A419" s="32" t="str">
        <f t="shared" si="36"/>
        <v> BBS 119 </v>
      </c>
      <c r="B419" s="2" t="str">
        <f t="shared" si="37"/>
        <v>I</v>
      </c>
      <c r="C419" s="32">
        <f t="shared" si="38"/>
        <v>51185.677000000003</v>
      </c>
      <c r="D419" t="str">
        <f t="shared" si="39"/>
        <v>vis</v>
      </c>
      <c r="E419">
        <f>VLOOKUP(C419,'Active 1'!C$21:E$938,3,FALSE)</f>
        <v>46736.961679790671</v>
      </c>
      <c r="F419" s="2" t="s">
        <v>245</v>
      </c>
      <c r="G419" t="str">
        <f t="shared" si="40"/>
        <v>51185.677</v>
      </c>
      <c r="H419" s="32">
        <f t="shared" si="41"/>
        <v>-11261</v>
      </c>
      <c r="I419" s="82" t="s">
        <v>1356</v>
      </c>
      <c r="J419" s="83" t="s">
        <v>1357</v>
      </c>
      <c r="K419" s="82" t="s">
        <v>1358</v>
      </c>
      <c r="L419" s="82" t="s">
        <v>345</v>
      </c>
      <c r="M419" s="83" t="s">
        <v>312</v>
      </c>
      <c r="N419" s="83"/>
      <c r="O419" s="84" t="s">
        <v>313</v>
      </c>
      <c r="P419" s="84" t="s">
        <v>195</v>
      </c>
    </row>
    <row r="420" spans="1:16">
      <c r="A420" s="32" t="str">
        <f t="shared" si="36"/>
        <v> BBS 119 </v>
      </c>
      <c r="B420" s="2" t="str">
        <f t="shared" si="37"/>
        <v>I</v>
      </c>
      <c r="C420" s="32">
        <f t="shared" si="38"/>
        <v>51195.714999999997</v>
      </c>
      <c r="D420" t="str">
        <f t="shared" si="39"/>
        <v>vis</v>
      </c>
      <c r="E420">
        <f>VLOOKUP(C420,'Active 1'!C$21:E$938,3,FALSE)</f>
        <v>46822.96263700234</v>
      </c>
      <c r="F420" s="2" t="s">
        <v>245</v>
      </c>
      <c r="G420" t="str">
        <f t="shared" si="40"/>
        <v>51195.715</v>
      </c>
      <c r="H420" s="32">
        <f t="shared" si="41"/>
        <v>-11175</v>
      </c>
      <c r="I420" s="82" t="s">
        <v>1359</v>
      </c>
      <c r="J420" s="83" t="s">
        <v>1360</v>
      </c>
      <c r="K420" s="82" t="s">
        <v>1361</v>
      </c>
      <c r="L420" s="82" t="s">
        <v>345</v>
      </c>
      <c r="M420" s="83" t="s">
        <v>312</v>
      </c>
      <c r="N420" s="83"/>
      <c r="O420" s="84" t="s">
        <v>313</v>
      </c>
      <c r="P420" s="84" t="s">
        <v>195</v>
      </c>
    </row>
    <row r="421" spans="1:16">
      <c r="A421" s="32" t="str">
        <f t="shared" si="36"/>
        <v> BBS 119 </v>
      </c>
      <c r="B421" s="2" t="str">
        <f t="shared" si="37"/>
        <v>I</v>
      </c>
      <c r="C421" s="32">
        <f t="shared" si="38"/>
        <v>51197.580999999998</v>
      </c>
      <c r="D421" t="str">
        <f t="shared" si="39"/>
        <v>vis</v>
      </c>
      <c r="E421">
        <f>VLOOKUP(C421,'Active 1'!C$21:E$938,3,FALSE)</f>
        <v>46838.949664912012</v>
      </c>
      <c r="F421" s="2" t="s">
        <v>245</v>
      </c>
      <c r="G421" t="str">
        <f t="shared" si="40"/>
        <v>51197.581</v>
      </c>
      <c r="H421" s="32">
        <f t="shared" si="41"/>
        <v>-11159</v>
      </c>
      <c r="I421" s="82" t="s">
        <v>1362</v>
      </c>
      <c r="J421" s="83" t="s">
        <v>1363</v>
      </c>
      <c r="K421" s="82" t="s">
        <v>1364</v>
      </c>
      <c r="L421" s="82" t="s">
        <v>428</v>
      </c>
      <c r="M421" s="83" t="s">
        <v>312</v>
      </c>
      <c r="N421" s="83"/>
      <c r="O421" s="84" t="s">
        <v>313</v>
      </c>
      <c r="P421" s="84" t="s">
        <v>195</v>
      </c>
    </row>
    <row r="422" spans="1:16">
      <c r="A422" s="32" t="str">
        <f t="shared" si="36"/>
        <v> BBS 119 </v>
      </c>
      <c r="B422" s="2" t="str">
        <f t="shared" si="37"/>
        <v>I</v>
      </c>
      <c r="C422" s="32">
        <f t="shared" si="38"/>
        <v>51197.699000000001</v>
      </c>
      <c r="D422" t="str">
        <f t="shared" si="39"/>
        <v>vis</v>
      </c>
      <c r="E422">
        <f>VLOOKUP(C422,'Active 1'!C$21:E$938,3,FALSE)</f>
        <v>46839.960634522606</v>
      </c>
      <c r="F422" s="2" t="s">
        <v>245</v>
      </c>
      <c r="G422" t="str">
        <f t="shared" si="40"/>
        <v>51197.699</v>
      </c>
      <c r="H422" s="32">
        <f t="shared" si="41"/>
        <v>-11158</v>
      </c>
      <c r="I422" s="82" t="s">
        <v>1365</v>
      </c>
      <c r="J422" s="83" t="s">
        <v>1366</v>
      </c>
      <c r="K422" s="82" t="s">
        <v>1367</v>
      </c>
      <c r="L422" s="82" t="s">
        <v>345</v>
      </c>
      <c r="M422" s="83" t="s">
        <v>312</v>
      </c>
      <c r="N422" s="83"/>
      <c r="O422" s="84" t="s">
        <v>313</v>
      </c>
      <c r="P422" s="84" t="s">
        <v>195</v>
      </c>
    </row>
    <row r="423" spans="1:16">
      <c r="A423" s="32" t="str">
        <f t="shared" si="36"/>
        <v> BBS 119 </v>
      </c>
      <c r="B423" s="2" t="str">
        <f t="shared" si="37"/>
        <v>I</v>
      </c>
      <c r="C423" s="32">
        <f t="shared" si="38"/>
        <v>51199.567000000003</v>
      </c>
      <c r="D423" t="str">
        <f t="shared" si="39"/>
        <v>vis</v>
      </c>
      <c r="E423">
        <f>VLOOKUP(C423,'Active 1'!C$21:E$938,3,FALSE)</f>
        <v>46855.964797510424</v>
      </c>
      <c r="F423" s="2" t="s">
        <v>245</v>
      </c>
      <c r="G423" t="str">
        <f t="shared" si="40"/>
        <v>51199.567</v>
      </c>
      <c r="H423" s="32">
        <f t="shared" si="41"/>
        <v>-11142</v>
      </c>
      <c r="I423" s="82" t="s">
        <v>1368</v>
      </c>
      <c r="J423" s="83" t="s">
        <v>1369</v>
      </c>
      <c r="K423" s="82" t="s">
        <v>1370</v>
      </c>
      <c r="L423" s="82" t="s">
        <v>321</v>
      </c>
      <c r="M423" s="83" t="s">
        <v>312</v>
      </c>
      <c r="N423" s="83"/>
      <c r="O423" s="84" t="s">
        <v>313</v>
      </c>
      <c r="P423" s="84" t="s">
        <v>195</v>
      </c>
    </row>
    <row r="424" spans="1:16">
      <c r="A424" s="32" t="str">
        <f t="shared" si="36"/>
        <v> BBS 119 </v>
      </c>
      <c r="B424" s="2" t="str">
        <f t="shared" si="37"/>
        <v>II</v>
      </c>
      <c r="C424" s="32">
        <f t="shared" si="38"/>
        <v>51199.648000000001</v>
      </c>
      <c r="D424" t="str">
        <f t="shared" si="39"/>
        <v>vis</v>
      </c>
      <c r="E424">
        <f>VLOOKUP(C424,'Active 1'!C$21:E$938,3,FALSE)</f>
        <v>46856.658768175294</v>
      </c>
      <c r="F424" s="2" t="s">
        <v>245</v>
      </c>
      <c r="G424" t="str">
        <f t="shared" si="40"/>
        <v>51199.648</v>
      </c>
      <c r="H424" s="32">
        <f t="shared" si="41"/>
        <v>-11141.5</v>
      </c>
      <c r="I424" s="82" t="s">
        <v>1371</v>
      </c>
      <c r="J424" s="83" t="s">
        <v>1372</v>
      </c>
      <c r="K424" s="82" t="s">
        <v>1373</v>
      </c>
      <c r="L424" s="82" t="s">
        <v>1374</v>
      </c>
      <c r="M424" s="83" t="s">
        <v>312</v>
      </c>
      <c r="N424" s="83"/>
      <c r="O424" s="84" t="s">
        <v>313</v>
      </c>
      <c r="P424" s="84" t="s">
        <v>195</v>
      </c>
    </row>
    <row r="425" spans="1:16">
      <c r="A425" s="32" t="str">
        <f t="shared" si="36"/>
        <v> BBS 119 </v>
      </c>
      <c r="B425" s="2" t="str">
        <f t="shared" si="37"/>
        <v>I</v>
      </c>
      <c r="C425" s="32">
        <f t="shared" si="38"/>
        <v>51200.618000000002</v>
      </c>
      <c r="D425" t="str">
        <f t="shared" si="39"/>
        <v>vis</v>
      </c>
      <c r="E425">
        <f>VLOOKUP(C425,'Active 1'!C$21:E$938,3,FALSE)</f>
        <v>46864.969281075821</v>
      </c>
      <c r="F425" s="2" t="s">
        <v>245</v>
      </c>
      <c r="G425" t="str">
        <f t="shared" si="40"/>
        <v>51200.618</v>
      </c>
      <c r="H425" s="32">
        <f t="shared" si="41"/>
        <v>-11133</v>
      </c>
      <c r="I425" s="82" t="s">
        <v>1375</v>
      </c>
      <c r="J425" s="83" t="s">
        <v>1376</v>
      </c>
      <c r="K425" s="82" t="s">
        <v>1377</v>
      </c>
      <c r="L425" s="82" t="s">
        <v>321</v>
      </c>
      <c r="M425" s="83" t="s">
        <v>312</v>
      </c>
      <c r="N425" s="83"/>
      <c r="O425" s="84" t="s">
        <v>313</v>
      </c>
      <c r="P425" s="84" t="s">
        <v>195</v>
      </c>
    </row>
    <row r="426" spans="1:16">
      <c r="A426" s="32" t="str">
        <f t="shared" si="36"/>
        <v> BBS 119 </v>
      </c>
      <c r="B426" s="2" t="str">
        <f t="shared" si="37"/>
        <v>I</v>
      </c>
      <c r="C426" s="32">
        <f t="shared" si="38"/>
        <v>51202.718000000001</v>
      </c>
      <c r="D426" t="str">
        <f t="shared" si="39"/>
        <v>vis</v>
      </c>
      <c r="E426">
        <f>VLOOKUP(C426,'Active 1'!C$21:E$938,3,FALSE)</f>
        <v>46882.961113128476</v>
      </c>
      <c r="F426" s="2" t="s">
        <v>245</v>
      </c>
      <c r="G426" t="str">
        <f t="shared" si="40"/>
        <v>51202.718</v>
      </c>
      <c r="H426" s="32">
        <f t="shared" si="41"/>
        <v>-11115</v>
      </c>
      <c r="I426" s="82" t="s">
        <v>1378</v>
      </c>
      <c r="J426" s="83" t="s">
        <v>1379</v>
      </c>
      <c r="K426" s="82" t="s">
        <v>1380</v>
      </c>
      <c r="L426" s="82" t="s">
        <v>345</v>
      </c>
      <c r="M426" s="83" t="s">
        <v>312</v>
      </c>
      <c r="N426" s="83"/>
      <c r="O426" s="84" t="s">
        <v>313</v>
      </c>
      <c r="P426" s="84" t="s">
        <v>195</v>
      </c>
    </row>
    <row r="427" spans="1:16">
      <c r="A427" s="32" t="str">
        <f t="shared" si="36"/>
        <v> BBS 119 </v>
      </c>
      <c r="B427" s="2" t="str">
        <f t="shared" si="37"/>
        <v>I</v>
      </c>
      <c r="C427" s="32">
        <f t="shared" si="38"/>
        <v>51203.535000000003</v>
      </c>
      <c r="D427" t="str">
        <f t="shared" si="39"/>
        <v>vis</v>
      </c>
      <c r="E427">
        <f>VLOOKUP(C427,'Active 1'!C$21:E$938,3,FALSE)</f>
        <v>46889.96079255089</v>
      </c>
      <c r="F427" s="2" t="s">
        <v>245</v>
      </c>
      <c r="G427" t="str">
        <f t="shared" si="40"/>
        <v>51203.535</v>
      </c>
      <c r="H427" s="32">
        <f t="shared" si="41"/>
        <v>-11108</v>
      </c>
      <c r="I427" s="82" t="s">
        <v>1381</v>
      </c>
      <c r="J427" s="83" t="s">
        <v>1382</v>
      </c>
      <c r="K427" s="82" t="s">
        <v>1383</v>
      </c>
      <c r="L427" s="82" t="s">
        <v>345</v>
      </c>
      <c r="M427" s="83" t="s">
        <v>312</v>
      </c>
      <c r="N427" s="83"/>
      <c r="O427" s="84" t="s">
        <v>313</v>
      </c>
      <c r="P427" s="84" t="s">
        <v>195</v>
      </c>
    </row>
    <row r="428" spans="1:16">
      <c r="A428" s="32" t="str">
        <f t="shared" si="36"/>
        <v> BBS 119 </v>
      </c>
      <c r="B428" s="2" t="str">
        <f t="shared" si="37"/>
        <v>I</v>
      </c>
      <c r="C428" s="32">
        <f t="shared" si="38"/>
        <v>51203.652000000002</v>
      </c>
      <c r="D428" t="str">
        <f t="shared" si="39"/>
        <v>vis</v>
      </c>
      <c r="E428">
        <f>VLOOKUP(C428,'Active 1'!C$21:E$938,3,FALSE)</f>
        <v>46890.963194622382</v>
      </c>
      <c r="F428" s="2" t="s">
        <v>245</v>
      </c>
      <c r="G428" t="str">
        <f t="shared" si="40"/>
        <v>51203.652</v>
      </c>
      <c r="H428" s="32">
        <f t="shared" si="41"/>
        <v>-11107</v>
      </c>
      <c r="I428" s="82" t="s">
        <v>1384</v>
      </c>
      <c r="J428" s="83" t="s">
        <v>1385</v>
      </c>
      <c r="K428" s="82" t="s">
        <v>1386</v>
      </c>
      <c r="L428" s="82" t="s">
        <v>321</v>
      </c>
      <c r="M428" s="83" t="s">
        <v>312</v>
      </c>
      <c r="N428" s="83"/>
      <c r="O428" s="84" t="s">
        <v>313</v>
      </c>
      <c r="P428" s="84" t="s">
        <v>195</v>
      </c>
    </row>
    <row r="429" spans="1:16">
      <c r="A429" s="32" t="str">
        <f t="shared" si="36"/>
        <v> BBS 119 </v>
      </c>
      <c r="B429" s="2" t="str">
        <f t="shared" si="37"/>
        <v>I</v>
      </c>
      <c r="C429" s="32">
        <f t="shared" si="38"/>
        <v>51210.654999999999</v>
      </c>
      <c r="D429" t="str">
        <f t="shared" si="39"/>
        <v>vis</v>
      </c>
      <c r="E429">
        <f>VLOOKUP(C429,'Active 1'!C$21:E$938,3,FALSE)</f>
        <v>46950.961670748453</v>
      </c>
      <c r="F429" s="2" t="s">
        <v>245</v>
      </c>
      <c r="G429" t="str">
        <f t="shared" si="40"/>
        <v>51210.655</v>
      </c>
      <c r="H429" s="32">
        <f t="shared" si="41"/>
        <v>-11047</v>
      </c>
      <c r="I429" s="82" t="s">
        <v>1387</v>
      </c>
      <c r="J429" s="83" t="s">
        <v>1388</v>
      </c>
      <c r="K429" s="82" t="s">
        <v>1389</v>
      </c>
      <c r="L429" s="82" t="s">
        <v>345</v>
      </c>
      <c r="M429" s="83" t="s">
        <v>312</v>
      </c>
      <c r="N429" s="83"/>
      <c r="O429" s="84" t="s">
        <v>313</v>
      </c>
      <c r="P429" s="84" t="s">
        <v>195</v>
      </c>
    </row>
    <row r="430" spans="1:16">
      <c r="A430" s="32" t="str">
        <f t="shared" si="36"/>
        <v> BBS 120 </v>
      </c>
      <c r="B430" s="2" t="str">
        <f t="shared" si="37"/>
        <v>I</v>
      </c>
      <c r="C430" s="32">
        <f t="shared" si="38"/>
        <v>51221.51</v>
      </c>
      <c r="D430" t="str">
        <f t="shared" si="39"/>
        <v>vis</v>
      </c>
      <c r="E430">
        <f>VLOOKUP(C430,'Active 1'!C$21:E$938,3,FALSE)</f>
        <v>47043.962307382601</v>
      </c>
      <c r="F430" s="2" t="s">
        <v>245</v>
      </c>
      <c r="G430" t="str">
        <f t="shared" si="40"/>
        <v>51221.510</v>
      </c>
      <c r="H430" s="32">
        <f t="shared" si="41"/>
        <v>-10954</v>
      </c>
      <c r="I430" s="82" t="s">
        <v>1390</v>
      </c>
      <c r="J430" s="83" t="s">
        <v>1391</v>
      </c>
      <c r="K430" s="82" t="s">
        <v>1392</v>
      </c>
      <c r="L430" s="82" t="s">
        <v>345</v>
      </c>
      <c r="M430" s="83" t="s">
        <v>312</v>
      </c>
      <c r="N430" s="83"/>
      <c r="O430" s="84" t="s">
        <v>313</v>
      </c>
      <c r="P430" s="84" t="s">
        <v>196</v>
      </c>
    </row>
    <row r="431" spans="1:16">
      <c r="A431" s="32" t="str">
        <f t="shared" si="36"/>
        <v> BBS 120 </v>
      </c>
      <c r="B431" s="2" t="str">
        <f t="shared" si="37"/>
        <v>I</v>
      </c>
      <c r="C431" s="32">
        <f t="shared" si="38"/>
        <v>51236.565999999999</v>
      </c>
      <c r="D431" t="str">
        <f t="shared" si="39"/>
        <v>vis</v>
      </c>
      <c r="E431">
        <f>VLOOKUP(C431,'Active 1'!C$21:E$938,3,FALSE)</f>
        <v>47172.955175661096</v>
      </c>
      <c r="F431" s="2" t="s">
        <v>245</v>
      </c>
      <c r="G431" t="str">
        <f t="shared" si="40"/>
        <v>51236.566</v>
      </c>
      <c r="H431" s="32">
        <f t="shared" si="41"/>
        <v>-10825</v>
      </c>
      <c r="I431" s="82" t="s">
        <v>1393</v>
      </c>
      <c r="J431" s="83" t="s">
        <v>1394</v>
      </c>
      <c r="K431" s="82" t="s">
        <v>1395</v>
      </c>
      <c r="L431" s="82" t="s">
        <v>345</v>
      </c>
      <c r="M431" s="83" t="s">
        <v>312</v>
      </c>
      <c r="N431" s="83"/>
      <c r="O431" s="84" t="s">
        <v>313</v>
      </c>
      <c r="P431" s="84" t="s">
        <v>196</v>
      </c>
    </row>
    <row r="432" spans="1:16">
      <c r="A432" s="32" t="str">
        <f t="shared" si="36"/>
        <v> BBS 120 </v>
      </c>
      <c r="B432" s="2" t="str">
        <f t="shared" si="37"/>
        <v>I</v>
      </c>
      <c r="C432" s="32">
        <f t="shared" si="38"/>
        <v>51236.682999999997</v>
      </c>
      <c r="D432" t="str">
        <f t="shared" si="39"/>
        <v>vis</v>
      </c>
      <c r="E432">
        <f>VLOOKUP(C432,'Active 1'!C$21:E$938,3,FALSE)</f>
        <v>47173.957577732588</v>
      </c>
      <c r="F432" s="2" t="s">
        <v>245</v>
      </c>
      <c r="G432" t="str">
        <f t="shared" si="40"/>
        <v>51236.683</v>
      </c>
      <c r="H432" s="32">
        <f t="shared" si="41"/>
        <v>-10824</v>
      </c>
      <c r="I432" s="82" t="s">
        <v>1396</v>
      </c>
      <c r="J432" s="83" t="s">
        <v>1397</v>
      </c>
      <c r="K432" s="82" t="s">
        <v>1398</v>
      </c>
      <c r="L432" s="82" t="s">
        <v>345</v>
      </c>
      <c r="M432" s="83" t="s">
        <v>312</v>
      </c>
      <c r="N432" s="83"/>
      <c r="O432" s="84" t="s">
        <v>313</v>
      </c>
      <c r="P432" s="84" t="s">
        <v>196</v>
      </c>
    </row>
    <row r="433" spans="1:16">
      <c r="A433" s="32" t="str">
        <f t="shared" si="36"/>
        <v> BBS 120 </v>
      </c>
      <c r="B433" s="2" t="str">
        <f t="shared" si="37"/>
        <v>I</v>
      </c>
      <c r="C433" s="32">
        <f t="shared" si="38"/>
        <v>51237.616999999998</v>
      </c>
      <c r="D433" t="str">
        <f t="shared" si="39"/>
        <v>vis</v>
      </c>
      <c r="E433">
        <f>VLOOKUP(C433,'Active 1'!C$21:E$938,3,FALSE)</f>
        <v>47181.959659226493</v>
      </c>
      <c r="F433" s="2" t="s">
        <v>245</v>
      </c>
      <c r="G433" t="str">
        <f t="shared" si="40"/>
        <v>51237.617</v>
      </c>
      <c r="H433" s="32">
        <f t="shared" si="41"/>
        <v>-10816</v>
      </c>
      <c r="I433" s="82" t="s">
        <v>1399</v>
      </c>
      <c r="J433" s="83" t="s">
        <v>1400</v>
      </c>
      <c r="K433" s="82" t="s">
        <v>1401</v>
      </c>
      <c r="L433" s="82" t="s">
        <v>345</v>
      </c>
      <c r="M433" s="83" t="s">
        <v>312</v>
      </c>
      <c r="N433" s="83"/>
      <c r="O433" s="84" t="s">
        <v>313</v>
      </c>
      <c r="P433" s="84" t="s">
        <v>196</v>
      </c>
    </row>
    <row r="434" spans="1:16">
      <c r="A434" s="32" t="str">
        <f t="shared" si="36"/>
        <v> BBS 120 </v>
      </c>
      <c r="B434" s="2" t="str">
        <f t="shared" si="37"/>
        <v>I</v>
      </c>
      <c r="C434" s="32">
        <f t="shared" si="38"/>
        <v>51247.421999999999</v>
      </c>
      <c r="D434" t="str">
        <f t="shared" si="39"/>
        <v>vis</v>
      </c>
      <c r="E434">
        <f>VLOOKUP(C434,'Active 1'!C$21:E$938,3,FALSE)</f>
        <v>47265.964379834288</v>
      </c>
      <c r="F434" s="2" t="s">
        <v>245</v>
      </c>
      <c r="G434" t="str">
        <f t="shared" si="40"/>
        <v>51247.422</v>
      </c>
      <c r="H434" s="32">
        <f t="shared" si="41"/>
        <v>-10732</v>
      </c>
      <c r="I434" s="82" t="s">
        <v>1402</v>
      </c>
      <c r="J434" s="83" t="s">
        <v>1403</v>
      </c>
      <c r="K434" s="82" t="s">
        <v>1404</v>
      </c>
      <c r="L434" s="82" t="s">
        <v>321</v>
      </c>
      <c r="M434" s="83" t="s">
        <v>312</v>
      </c>
      <c r="N434" s="83"/>
      <c r="O434" s="84" t="s">
        <v>313</v>
      </c>
      <c r="P434" s="84" t="s">
        <v>196</v>
      </c>
    </row>
    <row r="435" spans="1:16">
      <c r="A435" s="32" t="str">
        <f t="shared" si="36"/>
        <v> BBS 120 </v>
      </c>
      <c r="B435" s="2" t="str">
        <f t="shared" si="37"/>
        <v>I</v>
      </c>
      <c r="C435" s="32">
        <f t="shared" si="38"/>
        <v>51250.455999999998</v>
      </c>
      <c r="D435" t="str">
        <f t="shared" si="39"/>
        <v>vis</v>
      </c>
      <c r="E435">
        <f>VLOOKUP(C435,'Active 1'!C$21:E$938,3,FALSE)</f>
        <v>47291.958293380849</v>
      </c>
      <c r="F435" s="2" t="s">
        <v>245</v>
      </c>
      <c r="G435" t="str">
        <f t="shared" si="40"/>
        <v>51250.456</v>
      </c>
      <c r="H435" s="32">
        <f t="shared" si="41"/>
        <v>-10706</v>
      </c>
      <c r="I435" s="82" t="s">
        <v>1405</v>
      </c>
      <c r="J435" s="83" t="s">
        <v>1406</v>
      </c>
      <c r="K435" s="82" t="s">
        <v>1407</v>
      </c>
      <c r="L435" s="82" t="s">
        <v>345</v>
      </c>
      <c r="M435" s="83" t="s">
        <v>312</v>
      </c>
      <c r="N435" s="83"/>
      <c r="O435" s="84" t="s">
        <v>313</v>
      </c>
      <c r="P435" s="84" t="s">
        <v>196</v>
      </c>
    </row>
    <row r="436" spans="1:16">
      <c r="A436" s="32" t="str">
        <f t="shared" si="36"/>
        <v> BRNO 32 </v>
      </c>
      <c r="B436" s="2" t="str">
        <f t="shared" si="37"/>
        <v>I</v>
      </c>
      <c r="C436" s="32">
        <f t="shared" si="38"/>
        <v>51250.458200000001</v>
      </c>
      <c r="D436" t="str">
        <f t="shared" si="39"/>
        <v>vis</v>
      </c>
      <c r="E436">
        <f>VLOOKUP(C436,'Active 1'!C$21:E$938,3,FALSE)</f>
        <v>47291.977141966832</v>
      </c>
      <c r="F436" s="2" t="s">
        <v>245</v>
      </c>
      <c r="G436" t="str">
        <f t="shared" si="40"/>
        <v>51250.4582</v>
      </c>
      <c r="H436" s="32">
        <f t="shared" si="41"/>
        <v>-10706</v>
      </c>
      <c r="I436" s="82" t="s">
        <v>1408</v>
      </c>
      <c r="J436" s="83" t="s">
        <v>1409</v>
      </c>
      <c r="K436" s="82" t="s">
        <v>1407</v>
      </c>
      <c r="L436" s="82" t="s">
        <v>413</v>
      </c>
      <c r="M436" s="83" t="s">
        <v>312</v>
      </c>
      <c r="N436" s="83"/>
      <c r="O436" s="84" t="s">
        <v>1287</v>
      </c>
      <c r="P436" s="84" t="s">
        <v>187</v>
      </c>
    </row>
    <row r="437" spans="1:16">
      <c r="A437" s="32" t="str">
        <f t="shared" si="36"/>
        <v> BBS 120 </v>
      </c>
      <c r="B437" s="2" t="str">
        <f t="shared" si="37"/>
        <v>I</v>
      </c>
      <c r="C437" s="32">
        <f t="shared" si="38"/>
        <v>51250.690999999999</v>
      </c>
      <c r="D437" t="str">
        <f t="shared" si="39"/>
        <v>vis</v>
      </c>
      <c r="E437">
        <f>VLOOKUP(C437,'Active 1'!C$21:E$938,3,FALSE)</f>
        <v>47293.971665062934</v>
      </c>
      <c r="F437" s="2" t="s">
        <v>245</v>
      </c>
      <c r="G437" t="str">
        <f t="shared" si="40"/>
        <v>51250.691</v>
      </c>
      <c r="H437" s="32">
        <f t="shared" si="41"/>
        <v>-10704</v>
      </c>
      <c r="I437" s="82" t="s">
        <v>1410</v>
      </c>
      <c r="J437" s="83" t="s">
        <v>1411</v>
      </c>
      <c r="K437" s="82" t="s">
        <v>1412</v>
      </c>
      <c r="L437" s="82" t="s">
        <v>311</v>
      </c>
      <c r="M437" s="83" t="s">
        <v>312</v>
      </c>
      <c r="N437" s="83"/>
      <c r="O437" s="84" t="s">
        <v>313</v>
      </c>
      <c r="P437" s="84" t="s">
        <v>196</v>
      </c>
    </row>
    <row r="438" spans="1:16">
      <c r="A438" s="32" t="str">
        <f t="shared" si="36"/>
        <v> BBS 120 </v>
      </c>
      <c r="B438" s="2" t="str">
        <f t="shared" si="37"/>
        <v>I</v>
      </c>
      <c r="C438" s="32">
        <f t="shared" si="38"/>
        <v>51251.39</v>
      </c>
      <c r="D438" t="str">
        <f t="shared" si="39"/>
        <v>vis</v>
      </c>
      <c r="E438">
        <f>VLOOKUP(C438,'Active 1'!C$21:E$938,3,FALSE)</f>
        <v>47299.960374874754</v>
      </c>
      <c r="F438" s="2" t="s">
        <v>245</v>
      </c>
      <c r="G438" t="str">
        <f t="shared" si="40"/>
        <v>51251.390</v>
      </c>
      <c r="H438" s="32">
        <f t="shared" si="41"/>
        <v>-10698</v>
      </c>
      <c r="I438" s="82" t="s">
        <v>1413</v>
      </c>
      <c r="J438" s="83" t="s">
        <v>1414</v>
      </c>
      <c r="K438" s="82" t="s">
        <v>1415</v>
      </c>
      <c r="L438" s="82" t="s">
        <v>345</v>
      </c>
      <c r="M438" s="83" t="s">
        <v>312</v>
      </c>
      <c r="N438" s="83"/>
      <c r="O438" s="84" t="s">
        <v>313</v>
      </c>
      <c r="P438" s="84" t="s">
        <v>196</v>
      </c>
    </row>
    <row r="439" spans="1:16">
      <c r="A439" s="32" t="str">
        <f t="shared" si="36"/>
        <v> BBS 120 </v>
      </c>
      <c r="B439" s="2" t="str">
        <f t="shared" si="37"/>
        <v>I</v>
      </c>
      <c r="C439" s="32">
        <f t="shared" si="38"/>
        <v>51251.506000000001</v>
      </c>
      <c r="D439" t="str">
        <f t="shared" si="39"/>
        <v>vis</v>
      </c>
      <c r="E439">
        <f>VLOOKUP(C439,'Active 1'!C$21:E$938,3,FALSE)</f>
        <v>47300.954209407202</v>
      </c>
      <c r="F439" s="2" t="s">
        <v>245</v>
      </c>
      <c r="G439" t="str">
        <f t="shared" si="40"/>
        <v>51251.506</v>
      </c>
      <c r="H439" s="32">
        <f t="shared" si="41"/>
        <v>-10697</v>
      </c>
      <c r="I439" s="82" t="s">
        <v>1416</v>
      </c>
      <c r="J439" s="83" t="s">
        <v>1417</v>
      </c>
      <c r="K439" s="82" t="s">
        <v>1418</v>
      </c>
      <c r="L439" s="82" t="s">
        <v>345</v>
      </c>
      <c r="M439" s="83" t="s">
        <v>312</v>
      </c>
      <c r="N439" s="83"/>
      <c r="O439" s="84" t="s">
        <v>313</v>
      </c>
      <c r="P439" s="84" t="s">
        <v>196</v>
      </c>
    </row>
    <row r="440" spans="1:16">
      <c r="A440" s="32" t="str">
        <f t="shared" si="36"/>
        <v> BBS 120 </v>
      </c>
      <c r="B440" s="2" t="str">
        <f t="shared" si="37"/>
        <v>I</v>
      </c>
      <c r="C440" s="32">
        <f t="shared" si="38"/>
        <v>51251.623</v>
      </c>
      <c r="D440" t="str">
        <f t="shared" si="39"/>
        <v>vis</v>
      </c>
      <c r="E440">
        <f>VLOOKUP(C440,'Active 1'!C$21:E$938,3,FALSE)</f>
        <v>47301.956611478694</v>
      </c>
      <c r="F440" s="2" t="s">
        <v>245</v>
      </c>
      <c r="G440" t="str">
        <f t="shared" si="40"/>
        <v>51251.623</v>
      </c>
      <c r="H440" s="32">
        <f t="shared" si="41"/>
        <v>-10696</v>
      </c>
      <c r="I440" s="82" t="s">
        <v>1419</v>
      </c>
      <c r="J440" s="83" t="s">
        <v>1420</v>
      </c>
      <c r="K440" s="82" t="s">
        <v>1421</v>
      </c>
      <c r="L440" s="82" t="s">
        <v>345</v>
      </c>
      <c r="M440" s="83" t="s">
        <v>312</v>
      </c>
      <c r="N440" s="83"/>
      <c r="O440" s="84" t="s">
        <v>313</v>
      </c>
      <c r="P440" s="84" t="s">
        <v>196</v>
      </c>
    </row>
    <row r="441" spans="1:16">
      <c r="A441" s="32" t="str">
        <f t="shared" si="36"/>
        <v> BBS 120 </v>
      </c>
      <c r="B441" s="2" t="str">
        <f t="shared" si="37"/>
        <v>I</v>
      </c>
      <c r="C441" s="32">
        <f t="shared" si="38"/>
        <v>51252.555999999997</v>
      </c>
      <c r="D441" t="str">
        <f t="shared" si="39"/>
        <v>vis</v>
      </c>
      <c r="E441">
        <f>VLOOKUP(C441,'Active 1'!C$21:E$938,3,FALSE)</f>
        <v>47309.950125433497</v>
      </c>
      <c r="F441" s="2" t="s">
        <v>245</v>
      </c>
      <c r="G441" t="str">
        <f t="shared" si="40"/>
        <v>51252.556</v>
      </c>
      <c r="H441" s="32">
        <f t="shared" si="41"/>
        <v>-10688</v>
      </c>
      <c r="I441" s="82" t="s">
        <v>1422</v>
      </c>
      <c r="J441" s="83" t="s">
        <v>1423</v>
      </c>
      <c r="K441" s="82" t="s">
        <v>1424</v>
      </c>
      <c r="L441" s="82" t="s">
        <v>428</v>
      </c>
      <c r="M441" s="83" t="s">
        <v>312</v>
      </c>
      <c r="N441" s="83"/>
      <c r="O441" s="84" t="s">
        <v>313</v>
      </c>
      <c r="P441" s="84" t="s">
        <v>196</v>
      </c>
    </row>
    <row r="442" spans="1:16">
      <c r="A442" s="32" t="str">
        <f t="shared" si="36"/>
        <v> BBS 120 </v>
      </c>
      <c r="B442" s="2" t="str">
        <f t="shared" si="37"/>
        <v>I</v>
      </c>
      <c r="C442" s="32">
        <f t="shared" si="38"/>
        <v>51255.593000000001</v>
      </c>
      <c r="D442" t="str">
        <f t="shared" si="39"/>
        <v>vis</v>
      </c>
      <c r="E442">
        <f>VLOOKUP(C442,'Active 1'!C$21:E$938,3,FALSE)</f>
        <v>47335.969741597313</v>
      </c>
      <c r="F442" s="2" t="s">
        <v>245</v>
      </c>
      <c r="G442" t="str">
        <f t="shared" si="40"/>
        <v>51255.593</v>
      </c>
      <c r="H442" s="32">
        <f t="shared" si="41"/>
        <v>-10662</v>
      </c>
      <c r="I442" s="82" t="s">
        <v>1425</v>
      </c>
      <c r="J442" s="83" t="s">
        <v>1426</v>
      </c>
      <c r="K442" s="82" t="s">
        <v>1427</v>
      </c>
      <c r="L442" s="82" t="s">
        <v>321</v>
      </c>
      <c r="M442" s="83" t="s">
        <v>312</v>
      </c>
      <c r="N442" s="83"/>
      <c r="O442" s="84" t="s">
        <v>313</v>
      </c>
      <c r="P442" s="84" t="s">
        <v>196</v>
      </c>
    </row>
    <row r="443" spans="1:16">
      <c r="A443" s="32" t="str">
        <f t="shared" si="36"/>
        <v> BBS 120 </v>
      </c>
      <c r="B443" s="2" t="str">
        <f t="shared" si="37"/>
        <v>I</v>
      </c>
      <c r="C443" s="32">
        <f t="shared" si="38"/>
        <v>51261.661</v>
      </c>
      <c r="D443" t="str">
        <f t="shared" si="39"/>
        <v>vis</v>
      </c>
      <c r="E443">
        <f>VLOOKUP(C443,'Active 1'!C$21:E$938,3,FALSE)</f>
        <v>47387.957568690428</v>
      </c>
      <c r="F443" s="2" t="s">
        <v>245</v>
      </c>
      <c r="G443" t="str">
        <f t="shared" si="40"/>
        <v>51261.661</v>
      </c>
      <c r="H443" s="32">
        <f t="shared" si="41"/>
        <v>-10610</v>
      </c>
      <c r="I443" s="82" t="s">
        <v>1428</v>
      </c>
      <c r="J443" s="83" t="s">
        <v>1429</v>
      </c>
      <c r="K443" s="82" t="s">
        <v>1430</v>
      </c>
      <c r="L443" s="82" t="s">
        <v>345</v>
      </c>
      <c r="M443" s="83" t="s">
        <v>312</v>
      </c>
      <c r="N443" s="83"/>
      <c r="O443" s="84" t="s">
        <v>313</v>
      </c>
      <c r="P443" s="84" t="s">
        <v>196</v>
      </c>
    </row>
    <row r="444" spans="1:16">
      <c r="A444" s="32" t="str">
        <f t="shared" si="36"/>
        <v> BBS 120 </v>
      </c>
      <c r="B444" s="2" t="str">
        <f t="shared" si="37"/>
        <v>I</v>
      </c>
      <c r="C444" s="32">
        <f t="shared" si="38"/>
        <v>51262.478999999999</v>
      </c>
      <c r="D444" t="str">
        <f t="shared" si="39"/>
        <v>vis</v>
      </c>
      <c r="E444">
        <f>VLOOKUP(C444,'Active 1'!C$21:E$938,3,FALSE)</f>
        <v>47394.965815651893</v>
      </c>
      <c r="F444" s="2" t="s">
        <v>245</v>
      </c>
      <c r="G444" t="str">
        <f t="shared" si="40"/>
        <v>51262.479</v>
      </c>
      <c r="H444" s="32">
        <f t="shared" si="41"/>
        <v>-10603</v>
      </c>
      <c r="I444" s="82" t="s">
        <v>1431</v>
      </c>
      <c r="J444" s="83" t="s">
        <v>1432</v>
      </c>
      <c r="K444" s="82" t="s">
        <v>1433</v>
      </c>
      <c r="L444" s="82" t="s">
        <v>321</v>
      </c>
      <c r="M444" s="83" t="s">
        <v>312</v>
      </c>
      <c r="N444" s="83"/>
      <c r="O444" s="84" t="s">
        <v>313</v>
      </c>
      <c r="P444" s="84" t="s">
        <v>196</v>
      </c>
    </row>
    <row r="445" spans="1:16">
      <c r="A445" s="32" t="str">
        <f t="shared" si="36"/>
        <v> BBS 120 </v>
      </c>
      <c r="B445" s="2" t="str">
        <f t="shared" si="37"/>
        <v>I</v>
      </c>
      <c r="C445" s="32">
        <f t="shared" si="38"/>
        <v>51262.595000000001</v>
      </c>
      <c r="D445" t="str">
        <f t="shared" si="39"/>
        <v>vis</v>
      </c>
      <c r="E445">
        <f>VLOOKUP(C445,'Active 1'!C$21:E$938,3,FALSE)</f>
        <v>47395.959650184341</v>
      </c>
      <c r="F445" s="2" t="s">
        <v>245</v>
      </c>
      <c r="G445" t="str">
        <f t="shared" si="40"/>
        <v>51262.595</v>
      </c>
      <c r="H445" s="32">
        <f t="shared" si="41"/>
        <v>-10602</v>
      </c>
      <c r="I445" s="82" t="s">
        <v>1434</v>
      </c>
      <c r="J445" s="83" t="s">
        <v>1435</v>
      </c>
      <c r="K445" s="82" t="s">
        <v>1436</v>
      </c>
      <c r="L445" s="82" t="s">
        <v>345</v>
      </c>
      <c r="M445" s="83" t="s">
        <v>312</v>
      </c>
      <c r="N445" s="83"/>
      <c r="O445" s="84" t="s">
        <v>313</v>
      </c>
      <c r="P445" s="84" t="s">
        <v>196</v>
      </c>
    </row>
    <row r="446" spans="1:16">
      <c r="A446" s="32" t="str">
        <f t="shared" si="36"/>
        <v> BBS 120 </v>
      </c>
      <c r="B446" s="2" t="str">
        <f t="shared" si="37"/>
        <v>I</v>
      </c>
      <c r="C446" s="32">
        <f t="shared" si="38"/>
        <v>51274.383999999998</v>
      </c>
      <c r="D446" t="str">
        <f t="shared" si="39"/>
        <v>vis</v>
      </c>
      <c r="E446">
        <f>VLOOKUP(C446,'Active 1'!C$21:E$938,3,FALSE)</f>
        <v>47496.962368312335</v>
      </c>
      <c r="F446" s="2" t="s">
        <v>245</v>
      </c>
      <c r="G446" t="str">
        <f t="shared" si="40"/>
        <v>51274.384</v>
      </c>
      <c r="H446" s="32">
        <f t="shared" si="41"/>
        <v>-10501</v>
      </c>
      <c r="I446" s="82" t="s">
        <v>1437</v>
      </c>
      <c r="J446" s="83" t="s">
        <v>1438</v>
      </c>
      <c r="K446" s="82" t="s">
        <v>1439</v>
      </c>
      <c r="L446" s="82" t="s">
        <v>321</v>
      </c>
      <c r="M446" s="83" t="s">
        <v>312</v>
      </c>
      <c r="N446" s="83"/>
      <c r="O446" s="84" t="s">
        <v>313</v>
      </c>
      <c r="P446" s="84" t="s">
        <v>196</v>
      </c>
    </row>
    <row r="447" spans="1:16">
      <c r="A447" s="32" t="str">
        <f t="shared" si="36"/>
        <v> BBS 120 </v>
      </c>
      <c r="B447" s="2" t="str">
        <f t="shared" si="37"/>
        <v>I</v>
      </c>
      <c r="C447" s="32">
        <f t="shared" si="38"/>
        <v>51274.5</v>
      </c>
      <c r="D447" t="str">
        <f t="shared" si="39"/>
        <v>vis</v>
      </c>
      <c r="E447">
        <f>VLOOKUP(C447,'Active 1'!C$21:E$938,3,FALSE)</f>
        <v>47497.956202844784</v>
      </c>
      <c r="F447" s="2" t="s">
        <v>245</v>
      </c>
      <c r="G447" t="str">
        <f t="shared" si="40"/>
        <v>51274.500</v>
      </c>
      <c r="H447" s="32">
        <f t="shared" si="41"/>
        <v>-10500</v>
      </c>
      <c r="I447" s="82" t="s">
        <v>1440</v>
      </c>
      <c r="J447" s="83" t="s">
        <v>1441</v>
      </c>
      <c r="K447" s="82" t="s">
        <v>1442</v>
      </c>
      <c r="L447" s="82" t="s">
        <v>345</v>
      </c>
      <c r="M447" s="83" t="s">
        <v>312</v>
      </c>
      <c r="N447" s="83"/>
      <c r="O447" s="84" t="s">
        <v>313</v>
      </c>
      <c r="P447" s="84" t="s">
        <v>196</v>
      </c>
    </row>
    <row r="448" spans="1:16">
      <c r="A448" s="32" t="str">
        <f t="shared" si="36"/>
        <v> BBS 120 </v>
      </c>
      <c r="B448" s="2" t="str">
        <f t="shared" si="37"/>
        <v>I</v>
      </c>
      <c r="C448" s="32">
        <f t="shared" si="38"/>
        <v>51278.468999999997</v>
      </c>
      <c r="D448" t="str">
        <f t="shared" si="39"/>
        <v>vis</v>
      </c>
      <c r="E448">
        <f>VLOOKUP(C448,'Active 1'!C$21:E$938,3,FALSE)</f>
        <v>47531.960765424294</v>
      </c>
      <c r="F448" s="2" t="s">
        <v>245</v>
      </c>
      <c r="G448" t="str">
        <f t="shared" si="40"/>
        <v>51278.469</v>
      </c>
      <c r="H448" s="32">
        <f t="shared" si="41"/>
        <v>-10466</v>
      </c>
      <c r="I448" s="82" t="s">
        <v>1443</v>
      </c>
      <c r="J448" s="83" t="s">
        <v>1444</v>
      </c>
      <c r="K448" s="82" t="s">
        <v>1445</v>
      </c>
      <c r="L448" s="82" t="s">
        <v>345</v>
      </c>
      <c r="M448" s="83" t="s">
        <v>312</v>
      </c>
      <c r="N448" s="83"/>
      <c r="O448" s="84" t="s">
        <v>313</v>
      </c>
      <c r="P448" s="84" t="s">
        <v>196</v>
      </c>
    </row>
    <row r="449" spans="1:16">
      <c r="A449" s="32" t="str">
        <f t="shared" si="36"/>
        <v> BBS 120 </v>
      </c>
      <c r="B449" s="2" t="str">
        <f t="shared" si="37"/>
        <v>I</v>
      </c>
      <c r="C449" s="32">
        <f t="shared" si="38"/>
        <v>51278.586000000003</v>
      </c>
      <c r="D449" t="str">
        <f t="shared" si="39"/>
        <v>vis</v>
      </c>
      <c r="E449">
        <f>VLOOKUP(C449,'Active 1'!C$21:E$938,3,FALSE)</f>
        <v>47532.963167495851</v>
      </c>
      <c r="F449" s="2" t="s">
        <v>245</v>
      </c>
      <c r="G449" t="str">
        <f t="shared" si="40"/>
        <v>51278.586</v>
      </c>
      <c r="H449" s="32">
        <f t="shared" si="41"/>
        <v>-10465</v>
      </c>
      <c r="I449" s="82" t="s">
        <v>1446</v>
      </c>
      <c r="J449" s="83" t="s">
        <v>1447</v>
      </c>
      <c r="K449" s="82" t="s">
        <v>1448</v>
      </c>
      <c r="L449" s="82" t="s">
        <v>321</v>
      </c>
      <c r="M449" s="83" t="s">
        <v>312</v>
      </c>
      <c r="N449" s="83"/>
      <c r="O449" s="84" t="s">
        <v>313</v>
      </c>
      <c r="P449" s="84" t="s">
        <v>196</v>
      </c>
    </row>
    <row r="450" spans="1:16">
      <c r="A450" s="32" t="str">
        <f t="shared" si="36"/>
        <v> BBS 120 </v>
      </c>
      <c r="B450" s="2" t="str">
        <f t="shared" si="37"/>
        <v>I</v>
      </c>
      <c r="C450" s="32">
        <f t="shared" si="38"/>
        <v>51286.521000000001</v>
      </c>
      <c r="D450" t="str">
        <f t="shared" si="39"/>
        <v>vis</v>
      </c>
      <c r="E450">
        <f>VLOOKUP(C450,'Active 1'!C$21:E$938,3,FALSE)</f>
        <v>47600.946590037674</v>
      </c>
      <c r="F450" s="2" t="s">
        <v>245</v>
      </c>
      <c r="G450" t="str">
        <f t="shared" si="40"/>
        <v>51286.521</v>
      </c>
      <c r="H450" s="32">
        <f t="shared" si="41"/>
        <v>-10397</v>
      </c>
      <c r="I450" s="82" t="s">
        <v>1449</v>
      </c>
      <c r="J450" s="83" t="s">
        <v>1450</v>
      </c>
      <c r="K450" s="82" t="s">
        <v>1451</v>
      </c>
      <c r="L450" s="82" t="s">
        <v>428</v>
      </c>
      <c r="M450" s="83" t="s">
        <v>312</v>
      </c>
      <c r="N450" s="83"/>
      <c r="O450" s="84" t="s">
        <v>313</v>
      </c>
      <c r="P450" s="84" t="s">
        <v>196</v>
      </c>
    </row>
    <row r="451" spans="1:16">
      <c r="A451" s="32" t="str">
        <f t="shared" si="36"/>
        <v> BBS 120 </v>
      </c>
      <c r="B451" s="2" t="str">
        <f t="shared" si="37"/>
        <v>I</v>
      </c>
      <c r="C451" s="32">
        <f t="shared" si="38"/>
        <v>51288.506999999998</v>
      </c>
      <c r="D451" t="str">
        <f t="shared" si="39"/>
        <v>vis</v>
      </c>
      <c r="E451">
        <f>VLOOKUP(C451,'Active 1'!C$21:E$938,3,FALSE)</f>
        <v>47617.961722636028</v>
      </c>
      <c r="F451" s="2" t="s">
        <v>245</v>
      </c>
      <c r="G451" t="str">
        <f t="shared" si="40"/>
        <v>51288.507</v>
      </c>
      <c r="H451" s="32">
        <f t="shared" si="41"/>
        <v>-10380</v>
      </c>
      <c r="I451" s="82" t="s">
        <v>1452</v>
      </c>
      <c r="J451" s="83" t="s">
        <v>1453</v>
      </c>
      <c r="K451" s="82" t="s">
        <v>1454</v>
      </c>
      <c r="L451" s="82" t="s">
        <v>345</v>
      </c>
      <c r="M451" s="83" t="s">
        <v>312</v>
      </c>
      <c r="N451" s="83"/>
      <c r="O451" s="84" t="s">
        <v>313</v>
      </c>
      <c r="P451" s="84" t="s">
        <v>196</v>
      </c>
    </row>
    <row r="452" spans="1:16">
      <c r="A452" s="32" t="str">
        <f t="shared" si="36"/>
        <v> BBS 120 </v>
      </c>
      <c r="B452" s="2" t="str">
        <f t="shared" si="37"/>
        <v>I</v>
      </c>
      <c r="C452" s="32">
        <f t="shared" si="38"/>
        <v>51291.423999999999</v>
      </c>
      <c r="D452" t="str">
        <f t="shared" si="39"/>
        <v>vis</v>
      </c>
      <c r="E452">
        <f>VLOOKUP(C452,'Active 1'!C$21:E$938,3,FALSE)</f>
        <v>47642.953234111097</v>
      </c>
      <c r="F452" s="2" t="s">
        <v>245</v>
      </c>
      <c r="G452" t="str">
        <f t="shared" si="40"/>
        <v>51291.424</v>
      </c>
      <c r="H452" s="32">
        <f t="shared" si="41"/>
        <v>-10355</v>
      </c>
      <c r="I452" s="82" t="s">
        <v>1455</v>
      </c>
      <c r="J452" s="83" t="s">
        <v>1456</v>
      </c>
      <c r="K452" s="82" t="s">
        <v>1457</v>
      </c>
      <c r="L452" s="82" t="s">
        <v>428</v>
      </c>
      <c r="M452" s="83" t="s">
        <v>312</v>
      </c>
      <c r="N452" s="83"/>
      <c r="O452" s="84" t="s">
        <v>313</v>
      </c>
      <c r="P452" s="84" t="s">
        <v>196</v>
      </c>
    </row>
    <row r="453" spans="1:16">
      <c r="A453" s="32" t="str">
        <f t="shared" si="36"/>
        <v> BBS 120 </v>
      </c>
      <c r="B453" s="2" t="str">
        <f t="shared" si="37"/>
        <v>I</v>
      </c>
      <c r="C453" s="32">
        <f t="shared" si="38"/>
        <v>51294.341999999997</v>
      </c>
      <c r="D453" t="str">
        <f t="shared" si="39"/>
        <v>vis</v>
      </c>
      <c r="E453">
        <f>VLOOKUP(C453,'Active 1'!C$21:E$938,3,FALSE)</f>
        <v>47667.95331312521</v>
      </c>
      <c r="F453" s="2" t="s">
        <v>245</v>
      </c>
      <c r="G453" t="str">
        <f t="shared" si="40"/>
        <v>51294.342</v>
      </c>
      <c r="H453" s="32">
        <f t="shared" si="41"/>
        <v>-10330</v>
      </c>
      <c r="I453" s="82" t="s">
        <v>1458</v>
      </c>
      <c r="J453" s="83" t="s">
        <v>1459</v>
      </c>
      <c r="K453" s="82" t="s">
        <v>1460</v>
      </c>
      <c r="L453" s="82" t="s">
        <v>428</v>
      </c>
      <c r="M453" s="83" t="s">
        <v>312</v>
      </c>
      <c r="N453" s="83"/>
      <c r="O453" s="84" t="s">
        <v>313</v>
      </c>
      <c r="P453" s="84" t="s">
        <v>196</v>
      </c>
    </row>
    <row r="454" spans="1:16">
      <c r="A454" s="32" t="str">
        <f t="shared" si="36"/>
        <v> BBS 120 </v>
      </c>
      <c r="B454" s="2" t="str">
        <f t="shared" si="37"/>
        <v>I</v>
      </c>
      <c r="C454" s="32">
        <f t="shared" si="38"/>
        <v>51294.457999999999</v>
      </c>
      <c r="D454" t="str">
        <f t="shared" si="39"/>
        <v>vis</v>
      </c>
      <c r="E454">
        <f>VLOOKUP(C454,'Active 1'!C$21:E$938,3,FALSE)</f>
        <v>47668.947147657658</v>
      </c>
      <c r="F454" s="2" t="s">
        <v>245</v>
      </c>
      <c r="G454" t="str">
        <f t="shared" si="40"/>
        <v>51294.458</v>
      </c>
      <c r="H454" s="32">
        <f t="shared" si="41"/>
        <v>-10329</v>
      </c>
      <c r="I454" s="82" t="s">
        <v>1461</v>
      </c>
      <c r="J454" s="83" t="s">
        <v>1462</v>
      </c>
      <c r="K454" s="82" t="s">
        <v>1463</v>
      </c>
      <c r="L454" s="82" t="s">
        <v>428</v>
      </c>
      <c r="M454" s="83" t="s">
        <v>312</v>
      </c>
      <c r="N454" s="83"/>
      <c r="O454" s="84" t="s">
        <v>313</v>
      </c>
      <c r="P454" s="84" t="s">
        <v>196</v>
      </c>
    </row>
    <row r="455" spans="1:16">
      <c r="A455" s="32" t="str">
        <f t="shared" si="36"/>
        <v> BBS 120 </v>
      </c>
      <c r="B455" s="2" t="str">
        <f t="shared" si="37"/>
        <v>I</v>
      </c>
      <c r="C455" s="32">
        <f t="shared" si="38"/>
        <v>51300.411999999997</v>
      </c>
      <c r="D455" t="str">
        <f t="shared" si="39"/>
        <v>vis</v>
      </c>
      <c r="E455">
        <f>VLOOKUP(C455,'Active 1'!C$21:E$938,3,FALSE)</f>
        <v>47719.958275296471</v>
      </c>
      <c r="F455" s="2" t="s">
        <v>245</v>
      </c>
      <c r="G455" t="str">
        <f t="shared" si="40"/>
        <v>51300.412</v>
      </c>
      <c r="H455" s="32">
        <f t="shared" si="41"/>
        <v>-10278</v>
      </c>
      <c r="I455" s="82" t="s">
        <v>1464</v>
      </c>
      <c r="J455" s="83" t="s">
        <v>1465</v>
      </c>
      <c r="K455" s="82" t="s">
        <v>863</v>
      </c>
      <c r="L455" s="82" t="s">
        <v>345</v>
      </c>
      <c r="M455" s="83" t="s">
        <v>312</v>
      </c>
      <c r="N455" s="83"/>
      <c r="O455" s="84" t="s">
        <v>313</v>
      </c>
      <c r="P455" s="84" t="s">
        <v>196</v>
      </c>
    </row>
    <row r="456" spans="1:16">
      <c r="A456" s="32" t="str">
        <f t="shared" si="36"/>
        <v> BBS 120 </v>
      </c>
      <c r="B456" s="2" t="str">
        <f t="shared" si="37"/>
        <v>I</v>
      </c>
      <c r="C456" s="32">
        <f t="shared" si="38"/>
        <v>51301.347000000002</v>
      </c>
      <c r="D456" t="str">
        <f t="shared" si="39"/>
        <v>vis</v>
      </c>
      <c r="E456">
        <f>VLOOKUP(C456,'Active 1'!C$21:E$938,3,FALSE)</f>
        <v>47727.968924329485</v>
      </c>
      <c r="F456" s="2" t="s">
        <v>245</v>
      </c>
      <c r="G456" t="str">
        <f t="shared" si="40"/>
        <v>51301.347</v>
      </c>
      <c r="H456" s="32">
        <f t="shared" si="41"/>
        <v>-10270</v>
      </c>
      <c r="I456" s="82" t="s">
        <v>1466</v>
      </c>
      <c r="J456" s="83" t="s">
        <v>1467</v>
      </c>
      <c r="K456" s="82" t="s">
        <v>868</v>
      </c>
      <c r="L456" s="82" t="s">
        <v>321</v>
      </c>
      <c r="M456" s="83" t="s">
        <v>312</v>
      </c>
      <c r="N456" s="83"/>
      <c r="O456" s="84" t="s">
        <v>313</v>
      </c>
      <c r="P456" s="84" t="s">
        <v>196</v>
      </c>
    </row>
    <row r="457" spans="1:16">
      <c r="A457" s="32" t="str">
        <f t="shared" si="36"/>
        <v> BBS 120 </v>
      </c>
      <c r="B457" s="2" t="str">
        <f t="shared" si="37"/>
        <v>I</v>
      </c>
      <c r="C457" s="32">
        <f t="shared" si="38"/>
        <v>51303.330999999998</v>
      </c>
      <c r="D457" t="str">
        <f t="shared" si="39"/>
        <v>vis</v>
      </c>
      <c r="E457">
        <f>VLOOKUP(C457,'Active 1'!C$21:E$938,3,FALSE)</f>
        <v>47744.966921849693</v>
      </c>
      <c r="F457" s="2" t="s">
        <v>245</v>
      </c>
      <c r="G457" t="str">
        <f t="shared" si="40"/>
        <v>51303.331</v>
      </c>
      <c r="H457" s="32">
        <f t="shared" si="41"/>
        <v>-10253</v>
      </c>
      <c r="I457" s="82" t="s">
        <v>1468</v>
      </c>
      <c r="J457" s="83" t="s">
        <v>1469</v>
      </c>
      <c r="K457" s="82" t="s">
        <v>1470</v>
      </c>
      <c r="L457" s="82" t="s">
        <v>321</v>
      </c>
      <c r="M457" s="83" t="s">
        <v>312</v>
      </c>
      <c r="N457" s="83"/>
      <c r="O457" s="84" t="s">
        <v>313</v>
      </c>
      <c r="P457" s="84" t="s">
        <v>196</v>
      </c>
    </row>
    <row r="458" spans="1:16">
      <c r="A458" s="32" t="str">
        <f t="shared" si="36"/>
        <v> BBS 120 </v>
      </c>
      <c r="B458" s="2" t="str">
        <f t="shared" si="37"/>
        <v>I</v>
      </c>
      <c r="C458" s="32">
        <f t="shared" si="38"/>
        <v>51303.447</v>
      </c>
      <c r="D458" t="str">
        <f t="shared" si="39"/>
        <v>vis</v>
      </c>
      <c r="E458">
        <f>VLOOKUP(C458,'Active 1'!C$21:E$938,3,FALSE)</f>
        <v>47745.960756382141</v>
      </c>
      <c r="F458" s="2" t="s">
        <v>245</v>
      </c>
      <c r="G458" t="str">
        <f t="shared" si="40"/>
        <v>51303.447</v>
      </c>
      <c r="H458" s="32">
        <f t="shared" si="41"/>
        <v>-10252</v>
      </c>
      <c r="I458" s="82" t="s">
        <v>1471</v>
      </c>
      <c r="J458" s="83" t="s">
        <v>1472</v>
      </c>
      <c r="K458" s="82" t="s">
        <v>1473</v>
      </c>
      <c r="L458" s="82" t="s">
        <v>345</v>
      </c>
      <c r="M458" s="83" t="s">
        <v>312</v>
      </c>
      <c r="N458" s="83"/>
      <c r="O458" s="84" t="s">
        <v>313</v>
      </c>
      <c r="P458" s="84" t="s">
        <v>196</v>
      </c>
    </row>
    <row r="459" spans="1:16">
      <c r="A459" s="32" t="str">
        <f t="shared" ref="A459:A522" si="42">P459</f>
        <v> BBS 120 </v>
      </c>
      <c r="B459" s="2" t="str">
        <f t="shared" ref="B459:B522" si="43">IF(H459=INT(H459),"I","II")</f>
        <v>I</v>
      </c>
      <c r="C459" s="32">
        <f t="shared" ref="C459:C522" si="44">1*G459</f>
        <v>51305.428999999996</v>
      </c>
      <c r="D459" t="str">
        <f t="shared" ref="D459:D522" si="45">VLOOKUP(F459,I$1:J$5,2,FALSE)</f>
        <v>vis</v>
      </c>
      <c r="E459">
        <f>VLOOKUP(C459,'Active 1'!C$21:E$938,3,FALSE)</f>
        <v>47762.941618824188</v>
      </c>
      <c r="F459" s="2" t="s">
        <v>245</v>
      </c>
      <c r="G459" t="str">
        <f t="shared" ref="G459:G522" si="46">MID(I459,3,LEN(I459)-3)</f>
        <v>51305.429</v>
      </c>
      <c r="H459" s="32">
        <f t="shared" ref="H459:H522" si="47">1*K459</f>
        <v>-10235</v>
      </c>
      <c r="I459" s="82" t="s">
        <v>1474</v>
      </c>
      <c r="J459" s="83" t="s">
        <v>1475</v>
      </c>
      <c r="K459" s="82" t="s">
        <v>1476</v>
      </c>
      <c r="L459" s="82" t="s">
        <v>1477</v>
      </c>
      <c r="M459" s="83" t="s">
        <v>312</v>
      </c>
      <c r="N459" s="83"/>
      <c r="O459" s="84" t="s">
        <v>313</v>
      </c>
      <c r="P459" s="84" t="s">
        <v>196</v>
      </c>
    </row>
    <row r="460" spans="1:16">
      <c r="A460" s="32" t="str">
        <f t="shared" si="42"/>
        <v> BBS 120 </v>
      </c>
      <c r="B460" s="2" t="str">
        <f t="shared" si="43"/>
        <v>I</v>
      </c>
      <c r="C460" s="32">
        <f t="shared" si="44"/>
        <v>51305.546999999999</v>
      </c>
      <c r="D460" t="str">
        <f t="shared" si="45"/>
        <v>vis</v>
      </c>
      <c r="E460">
        <f>VLOOKUP(C460,'Active 1'!C$21:E$938,3,FALSE)</f>
        <v>47763.95258843479</v>
      </c>
      <c r="F460" s="2" t="s">
        <v>245</v>
      </c>
      <c r="G460" t="str">
        <f t="shared" si="46"/>
        <v>51305.547</v>
      </c>
      <c r="H460" s="32">
        <f t="shared" si="47"/>
        <v>-10234</v>
      </c>
      <c r="I460" s="82" t="s">
        <v>1478</v>
      </c>
      <c r="J460" s="83" t="s">
        <v>1479</v>
      </c>
      <c r="K460" s="82" t="s">
        <v>1480</v>
      </c>
      <c r="L460" s="82" t="s">
        <v>428</v>
      </c>
      <c r="M460" s="83" t="s">
        <v>312</v>
      </c>
      <c r="N460" s="83"/>
      <c r="O460" s="84" t="s">
        <v>313</v>
      </c>
      <c r="P460" s="84" t="s">
        <v>196</v>
      </c>
    </row>
    <row r="461" spans="1:16">
      <c r="A461" s="32" t="str">
        <f t="shared" si="42"/>
        <v> BBS 120 </v>
      </c>
      <c r="B461" s="2" t="str">
        <f t="shared" si="43"/>
        <v>I</v>
      </c>
      <c r="C461" s="32">
        <f t="shared" si="44"/>
        <v>51308.349000000002</v>
      </c>
      <c r="D461" t="str">
        <f t="shared" si="45"/>
        <v>vis</v>
      </c>
      <c r="E461">
        <f>VLOOKUP(C461,'Active 1'!C$21:E$938,3,FALSE)</f>
        <v>47787.958832916513</v>
      </c>
      <c r="F461" s="2" t="s">
        <v>245</v>
      </c>
      <c r="G461" t="str">
        <f t="shared" si="46"/>
        <v>51308.349</v>
      </c>
      <c r="H461" s="32">
        <f t="shared" si="47"/>
        <v>-10210</v>
      </c>
      <c r="I461" s="82" t="s">
        <v>1481</v>
      </c>
      <c r="J461" s="83" t="s">
        <v>1482</v>
      </c>
      <c r="K461" s="82" t="s">
        <v>1483</v>
      </c>
      <c r="L461" s="82" t="s">
        <v>345</v>
      </c>
      <c r="M461" s="83" t="s">
        <v>312</v>
      </c>
      <c r="N461" s="83"/>
      <c r="O461" s="84" t="s">
        <v>313</v>
      </c>
      <c r="P461" s="84" t="s">
        <v>196</v>
      </c>
    </row>
    <row r="462" spans="1:16">
      <c r="A462" s="32" t="str">
        <f t="shared" si="42"/>
        <v> BBS 120 </v>
      </c>
      <c r="B462" s="2" t="str">
        <f t="shared" si="43"/>
        <v>I</v>
      </c>
      <c r="C462" s="32">
        <f t="shared" si="44"/>
        <v>51308.464999999997</v>
      </c>
      <c r="D462" t="str">
        <f t="shared" si="45"/>
        <v>vis</v>
      </c>
      <c r="E462">
        <f>VLOOKUP(C462,'Active 1'!C$21:E$938,3,FALSE)</f>
        <v>47788.952667448903</v>
      </c>
      <c r="F462" s="2" t="s">
        <v>245</v>
      </c>
      <c r="G462" t="str">
        <f t="shared" si="46"/>
        <v>51308.465</v>
      </c>
      <c r="H462" s="32">
        <f t="shared" si="47"/>
        <v>-10209</v>
      </c>
      <c r="I462" s="82" t="s">
        <v>1484</v>
      </c>
      <c r="J462" s="83" t="s">
        <v>1485</v>
      </c>
      <c r="K462" s="82" t="s">
        <v>1486</v>
      </c>
      <c r="L462" s="82" t="s">
        <v>428</v>
      </c>
      <c r="M462" s="83" t="s">
        <v>312</v>
      </c>
      <c r="N462" s="83"/>
      <c r="O462" s="84" t="s">
        <v>313</v>
      </c>
      <c r="P462" s="84" t="s">
        <v>196</v>
      </c>
    </row>
    <row r="463" spans="1:16">
      <c r="A463" s="32" t="str">
        <f t="shared" si="42"/>
        <v> BBS 120 </v>
      </c>
      <c r="B463" s="2" t="str">
        <f t="shared" si="43"/>
        <v>I</v>
      </c>
      <c r="C463" s="32">
        <f t="shared" si="44"/>
        <v>51315.468000000001</v>
      </c>
      <c r="D463" t="str">
        <f t="shared" si="45"/>
        <v>vis</v>
      </c>
      <c r="E463">
        <f>VLOOKUP(C463,'Active 1'!C$21:E$938,3,FALSE)</f>
        <v>47848.951143575032</v>
      </c>
      <c r="F463" s="2" t="s">
        <v>245</v>
      </c>
      <c r="G463" t="str">
        <f t="shared" si="46"/>
        <v>51315.468</v>
      </c>
      <c r="H463" s="32">
        <f t="shared" si="47"/>
        <v>-10149</v>
      </c>
      <c r="I463" s="82" t="s">
        <v>1487</v>
      </c>
      <c r="J463" s="83" t="s">
        <v>1488</v>
      </c>
      <c r="K463" s="82" t="s">
        <v>1489</v>
      </c>
      <c r="L463" s="82" t="s">
        <v>428</v>
      </c>
      <c r="M463" s="83" t="s">
        <v>312</v>
      </c>
      <c r="N463" s="83"/>
      <c r="O463" s="84" t="s">
        <v>313</v>
      </c>
      <c r="P463" s="84" t="s">
        <v>196</v>
      </c>
    </row>
    <row r="464" spans="1:16">
      <c r="A464" s="32" t="str">
        <f t="shared" si="42"/>
        <v> BBS 120 </v>
      </c>
      <c r="B464" s="2" t="str">
        <f t="shared" si="43"/>
        <v>I</v>
      </c>
      <c r="C464" s="32">
        <f t="shared" si="44"/>
        <v>51316.402000000002</v>
      </c>
      <c r="D464" t="str">
        <f t="shared" si="45"/>
        <v>vis</v>
      </c>
      <c r="E464">
        <f>VLOOKUP(C464,'Active 1'!C$21:E$938,3,FALSE)</f>
        <v>47856.953225068937</v>
      </c>
      <c r="F464" s="2" t="s">
        <v>245</v>
      </c>
      <c r="G464" t="str">
        <f t="shared" si="46"/>
        <v>51316.402</v>
      </c>
      <c r="H464" s="32">
        <f t="shared" si="47"/>
        <v>-10141</v>
      </c>
      <c r="I464" s="82" t="s">
        <v>1490</v>
      </c>
      <c r="J464" s="83" t="s">
        <v>1491</v>
      </c>
      <c r="K464" s="82" t="s">
        <v>1492</v>
      </c>
      <c r="L464" s="82" t="s">
        <v>428</v>
      </c>
      <c r="M464" s="83" t="s">
        <v>312</v>
      </c>
      <c r="N464" s="83"/>
      <c r="O464" s="84" t="s">
        <v>313</v>
      </c>
      <c r="P464" s="84" t="s">
        <v>196</v>
      </c>
    </row>
    <row r="465" spans="1:16">
      <c r="A465" s="32" t="str">
        <f t="shared" si="42"/>
        <v> BBS 120 </v>
      </c>
      <c r="B465" s="2" t="str">
        <f t="shared" si="43"/>
        <v>I</v>
      </c>
      <c r="C465" s="32">
        <f t="shared" si="44"/>
        <v>51316.519</v>
      </c>
      <c r="D465" t="str">
        <f t="shared" si="45"/>
        <v>vis</v>
      </c>
      <c r="E465">
        <f>VLOOKUP(C465,'Active 1'!C$21:E$938,3,FALSE)</f>
        <v>47857.955627140429</v>
      </c>
      <c r="F465" s="2" t="s">
        <v>245</v>
      </c>
      <c r="G465" t="str">
        <f t="shared" si="46"/>
        <v>51316.519</v>
      </c>
      <c r="H465" s="32">
        <f t="shared" si="47"/>
        <v>-10140</v>
      </c>
      <c r="I465" s="82" t="s">
        <v>1493</v>
      </c>
      <c r="J465" s="83" t="s">
        <v>1494</v>
      </c>
      <c r="K465" s="82" t="s">
        <v>1495</v>
      </c>
      <c r="L465" s="82" t="s">
        <v>345</v>
      </c>
      <c r="M465" s="83" t="s">
        <v>312</v>
      </c>
      <c r="N465" s="83"/>
      <c r="O465" s="84" t="s">
        <v>313</v>
      </c>
      <c r="P465" s="84" t="s">
        <v>196</v>
      </c>
    </row>
    <row r="466" spans="1:16">
      <c r="A466" s="32" t="str">
        <f t="shared" si="42"/>
        <v> BBS 120 </v>
      </c>
      <c r="B466" s="2" t="str">
        <f t="shared" si="43"/>
        <v>I</v>
      </c>
      <c r="C466" s="32">
        <f t="shared" si="44"/>
        <v>51317.337</v>
      </c>
      <c r="D466" t="str">
        <f t="shared" si="45"/>
        <v>vis</v>
      </c>
      <c r="E466">
        <f>VLOOKUP(C466,'Active 1'!C$21:E$938,3,FALSE)</f>
        <v>47864.963874101893</v>
      </c>
      <c r="F466" s="2" t="s">
        <v>245</v>
      </c>
      <c r="G466" t="str">
        <f t="shared" si="46"/>
        <v>51317.337</v>
      </c>
      <c r="H466" s="32">
        <f t="shared" si="47"/>
        <v>-10133</v>
      </c>
      <c r="I466" s="82" t="s">
        <v>1496</v>
      </c>
      <c r="J466" s="83" t="s">
        <v>1497</v>
      </c>
      <c r="K466" s="82" t="s">
        <v>1498</v>
      </c>
      <c r="L466" s="82" t="s">
        <v>321</v>
      </c>
      <c r="M466" s="83" t="s">
        <v>312</v>
      </c>
      <c r="N466" s="83"/>
      <c r="O466" s="84" t="s">
        <v>313</v>
      </c>
      <c r="P466" s="84" t="s">
        <v>196</v>
      </c>
    </row>
    <row r="467" spans="1:16">
      <c r="A467" s="32" t="str">
        <f t="shared" si="42"/>
        <v> BBS 120 </v>
      </c>
      <c r="B467" s="2" t="str">
        <f t="shared" si="43"/>
        <v>I</v>
      </c>
      <c r="C467" s="32">
        <f t="shared" si="44"/>
        <v>51318.385999999999</v>
      </c>
      <c r="D467" t="str">
        <f t="shared" si="45"/>
        <v>vis</v>
      </c>
      <c r="E467">
        <f>VLOOKUP(C467,'Active 1'!C$21:E$938,3,FALSE)</f>
        <v>47873.951222589145</v>
      </c>
      <c r="F467" s="2" t="s">
        <v>245</v>
      </c>
      <c r="G467" t="str">
        <f t="shared" si="46"/>
        <v>51318.386</v>
      </c>
      <c r="H467" s="32">
        <f t="shared" si="47"/>
        <v>-10124</v>
      </c>
      <c r="I467" s="82" t="s">
        <v>1499</v>
      </c>
      <c r="J467" s="83" t="s">
        <v>1500</v>
      </c>
      <c r="K467" s="82" t="s">
        <v>1501</v>
      </c>
      <c r="L467" s="82" t="s">
        <v>428</v>
      </c>
      <c r="M467" s="83" t="s">
        <v>312</v>
      </c>
      <c r="N467" s="83"/>
      <c r="O467" s="84" t="s">
        <v>313</v>
      </c>
      <c r="P467" s="84" t="s">
        <v>196</v>
      </c>
    </row>
    <row r="468" spans="1:16">
      <c r="A468" s="32" t="str">
        <f t="shared" si="42"/>
        <v> BBS 120 </v>
      </c>
      <c r="B468" s="2" t="str">
        <f t="shared" si="43"/>
        <v>I</v>
      </c>
      <c r="C468" s="32">
        <f t="shared" si="44"/>
        <v>51327.374000000003</v>
      </c>
      <c r="D468" t="str">
        <f t="shared" si="45"/>
        <v>vis</v>
      </c>
      <c r="E468">
        <f>VLOOKUP(C468,'Active 1'!C$21:E$938,3,FALSE)</f>
        <v>47950.956263774584</v>
      </c>
      <c r="F468" s="2" t="s">
        <v>245</v>
      </c>
      <c r="G468" t="str">
        <f t="shared" si="46"/>
        <v>51327.374</v>
      </c>
      <c r="H468" s="32">
        <f t="shared" si="47"/>
        <v>-10047</v>
      </c>
      <c r="I468" s="82" t="s">
        <v>1502</v>
      </c>
      <c r="J468" s="83" t="s">
        <v>1503</v>
      </c>
      <c r="K468" s="82" t="s">
        <v>1504</v>
      </c>
      <c r="L468" s="82" t="s">
        <v>345</v>
      </c>
      <c r="M468" s="83" t="s">
        <v>312</v>
      </c>
      <c r="N468" s="83"/>
      <c r="O468" s="84" t="s">
        <v>313</v>
      </c>
      <c r="P468" s="84" t="s">
        <v>196</v>
      </c>
    </row>
    <row r="469" spans="1:16">
      <c r="A469" s="32" t="str">
        <f t="shared" si="42"/>
        <v> BBS 120 </v>
      </c>
      <c r="B469" s="2" t="str">
        <f t="shared" si="43"/>
        <v>I</v>
      </c>
      <c r="C469" s="32">
        <f t="shared" si="44"/>
        <v>51328.425999999999</v>
      </c>
      <c r="D469" t="str">
        <f t="shared" si="45"/>
        <v>vis</v>
      </c>
      <c r="E469">
        <f>VLOOKUP(C469,'Active 1'!C$21:E$938,3,FALSE)</f>
        <v>47959.969314879025</v>
      </c>
      <c r="F469" s="2" t="s">
        <v>245</v>
      </c>
      <c r="G469" t="str">
        <f t="shared" si="46"/>
        <v>51328.426</v>
      </c>
      <c r="H469" s="32">
        <f t="shared" si="47"/>
        <v>-10038</v>
      </c>
      <c r="I469" s="82" t="s">
        <v>1505</v>
      </c>
      <c r="J469" s="83" t="s">
        <v>1506</v>
      </c>
      <c r="K469" s="82" t="s">
        <v>1507</v>
      </c>
      <c r="L469" s="82" t="s">
        <v>321</v>
      </c>
      <c r="M469" s="83" t="s">
        <v>312</v>
      </c>
      <c r="N469" s="83"/>
      <c r="O469" s="84" t="s">
        <v>313</v>
      </c>
      <c r="P469" s="84" t="s">
        <v>196</v>
      </c>
    </row>
    <row r="470" spans="1:16">
      <c r="A470" s="32" t="str">
        <f t="shared" si="42"/>
        <v> BBS 120 </v>
      </c>
      <c r="B470" s="2" t="str">
        <f t="shared" si="43"/>
        <v>I</v>
      </c>
      <c r="C470" s="32">
        <f t="shared" si="44"/>
        <v>51329.357000000004</v>
      </c>
      <c r="D470" t="str">
        <f t="shared" si="45"/>
        <v>vis</v>
      </c>
      <c r="E470">
        <f>VLOOKUP(C470,'Active 1'!C$21:E$938,3,FALSE)</f>
        <v>47967.945693755741</v>
      </c>
      <c r="F470" s="2" t="s">
        <v>245</v>
      </c>
      <c r="G470" t="str">
        <f t="shared" si="46"/>
        <v>51329.357</v>
      </c>
      <c r="H470" s="32">
        <f t="shared" si="47"/>
        <v>-10030</v>
      </c>
      <c r="I470" s="82" t="s">
        <v>1508</v>
      </c>
      <c r="J470" s="83" t="s">
        <v>1509</v>
      </c>
      <c r="K470" s="82" t="s">
        <v>1510</v>
      </c>
      <c r="L470" s="82" t="s">
        <v>428</v>
      </c>
      <c r="M470" s="83" t="s">
        <v>312</v>
      </c>
      <c r="N470" s="83"/>
      <c r="O470" s="84" t="s">
        <v>313</v>
      </c>
      <c r="P470" s="84" t="s">
        <v>196</v>
      </c>
    </row>
    <row r="471" spans="1:16">
      <c r="A471" s="32" t="str">
        <f t="shared" si="42"/>
        <v> BBS 120 </v>
      </c>
      <c r="B471" s="2" t="str">
        <f t="shared" si="43"/>
        <v>I</v>
      </c>
      <c r="C471" s="32">
        <f t="shared" si="44"/>
        <v>51341.379000000001</v>
      </c>
      <c r="D471" t="str">
        <f t="shared" si="45"/>
        <v>vis</v>
      </c>
      <c r="E471">
        <f>VLOOKUP(C471,'Active 1'!C$21:E$938,3,FALSE)</f>
        <v>48070.944648487675</v>
      </c>
      <c r="F471" s="2" t="s">
        <v>245</v>
      </c>
      <c r="G471" t="str">
        <f t="shared" si="46"/>
        <v>51341.379</v>
      </c>
      <c r="H471" s="32">
        <f t="shared" si="47"/>
        <v>-9927</v>
      </c>
      <c r="I471" s="82" t="s">
        <v>1511</v>
      </c>
      <c r="J471" s="83" t="s">
        <v>1512</v>
      </c>
      <c r="K471" s="82" t="s">
        <v>1513</v>
      </c>
      <c r="L471" s="82" t="s">
        <v>1477</v>
      </c>
      <c r="M471" s="83" t="s">
        <v>312</v>
      </c>
      <c r="N471" s="83"/>
      <c r="O471" s="84" t="s">
        <v>313</v>
      </c>
      <c r="P471" s="84" t="s">
        <v>196</v>
      </c>
    </row>
    <row r="472" spans="1:16">
      <c r="A472" s="32" t="str">
        <f t="shared" si="42"/>
        <v> BBS 121 </v>
      </c>
      <c r="B472" s="2" t="str">
        <f t="shared" si="43"/>
        <v>I</v>
      </c>
      <c r="C472" s="32">
        <f t="shared" si="44"/>
        <v>51516.694000000003</v>
      </c>
      <c r="D472" t="str">
        <f t="shared" si="45"/>
        <v>vis</v>
      </c>
      <c r="E472">
        <f>VLOOKUP(C472,'Active 1'!C$21:E$938,3,FALSE)</f>
        <v>49572.962761017523</v>
      </c>
      <c r="F472" s="2" t="s">
        <v>245</v>
      </c>
      <c r="G472" t="str">
        <f t="shared" si="46"/>
        <v>51516.694</v>
      </c>
      <c r="H472" s="32">
        <f t="shared" si="47"/>
        <v>-8425</v>
      </c>
      <c r="I472" s="82" t="s">
        <v>1514</v>
      </c>
      <c r="J472" s="83" t="s">
        <v>1515</v>
      </c>
      <c r="K472" s="82" t="s">
        <v>1516</v>
      </c>
      <c r="L472" s="82" t="s">
        <v>321</v>
      </c>
      <c r="M472" s="83" t="s">
        <v>312</v>
      </c>
      <c r="N472" s="83"/>
      <c r="O472" s="84" t="s">
        <v>313</v>
      </c>
      <c r="P472" s="84" t="s">
        <v>197</v>
      </c>
    </row>
    <row r="473" spans="1:16">
      <c r="A473" s="32" t="str">
        <f t="shared" si="42"/>
        <v> BBS 121 </v>
      </c>
      <c r="B473" s="2" t="str">
        <f t="shared" si="43"/>
        <v>I</v>
      </c>
      <c r="C473" s="32">
        <f t="shared" si="44"/>
        <v>51518.678</v>
      </c>
      <c r="D473" t="str">
        <f t="shared" si="45"/>
        <v>vis</v>
      </c>
      <c r="E473">
        <f>VLOOKUP(C473,'Active 1'!C$21:E$938,3,FALSE)</f>
        <v>49589.960758537731</v>
      </c>
      <c r="F473" s="2" t="s">
        <v>245</v>
      </c>
      <c r="G473" t="str">
        <f t="shared" si="46"/>
        <v>51518.678</v>
      </c>
      <c r="H473" s="32">
        <f t="shared" si="47"/>
        <v>-8408</v>
      </c>
      <c r="I473" s="82" t="s">
        <v>1517</v>
      </c>
      <c r="J473" s="83" t="s">
        <v>1518</v>
      </c>
      <c r="K473" s="82" t="s">
        <v>1519</v>
      </c>
      <c r="L473" s="82" t="s">
        <v>345</v>
      </c>
      <c r="M473" s="83" t="s">
        <v>312</v>
      </c>
      <c r="N473" s="83"/>
      <c r="O473" s="84" t="s">
        <v>313</v>
      </c>
      <c r="P473" s="84" t="s">
        <v>197</v>
      </c>
    </row>
    <row r="474" spans="1:16">
      <c r="A474" s="32" t="str">
        <f t="shared" si="42"/>
        <v> BBS 121 </v>
      </c>
      <c r="B474" s="2" t="str">
        <f t="shared" si="43"/>
        <v>I</v>
      </c>
      <c r="C474" s="32">
        <f t="shared" si="44"/>
        <v>51519.610999999997</v>
      </c>
      <c r="D474" t="str">
        <f t="shared" si="45"/>
        <v>vis</v>
      </c>
      <c r="E474">
        <f>VLOOKUP(C474,'Active 1'!C$21:E$938,3,FALSE)</f>
        <v>49597.954272492534</v>
      </c>
      <c r="F474" s="2" t="s">
        <v>245</v>
      </c>
      <c r="G474" t="str">
        <f t="shared" si="46"/>
        <v>51519.611</v>
      </c>
      <c r="H474" s="32">
        <f t="shared" si="47"/>
        <v>-8400</v>
      </c>
      <c r="I474" s="82" t="s">
        <v>1520</v>
      </c>
      <c r="J474" s="83" t="s">
        <v>1521</v>
      </c>
      <c r="K474" s="82" t="s">
        <v>1522</v>
      </c>
      <c r="L474" s="82" t="s">
        <v>345</v>
      </c>
      <c r="M474" s="83" t="s">
        <v>312</v>
      </c>
      <c r="N474" s="83"/>
      <c r="O474" s="84" t="s">
        <v>313</v>
      </c>
      <c r="P474" s="84" t="s">
        <v>197</v>
      </c>
    </row>
    <row r="475" spans="1:16">
      <c r="A475" s="32" t="str">
        <f t="shared" si="42"/>
        <v> BBS 121 </v>
      </c>
      <c r="B475" s="2" t="str">
        <f t="shared" si="43"/>
        <v>I</v>
      </c>
      <c r="C475" s="32">
        <f t="shared" si="44"/>
        <v>51519.728999999999</v>
      </c>
      <c r="D475" t="str">
        <f t="shared" si="45"/>
        <v>vis</v>
      </c>
      <c r="E475">
        <f>VLOOKUP(C475,'Active 1'!C$21:E$938,3,FALSE)</f>
        <v>49598.965242103128</v>
      </c>
      <c r="F475" s="2" t="s">
        <v>245</v>
      </c>
      <c r="G475" t="str">
        <f t="shared" si="46"/>
        <v>51519.729</v>
      </c>
      <c r="H475" s="32">
        <f t="shared" si="47"/>
        <v>-8399</v>
      </c>
      <c r="I475" s="82" t="s">
        <v>1523</v>
      </c>
      <c r="J475" s="83" t="s">
        <v>1524</v>
      </c>
      <c r="K475" s="82" t="s">
        <v>1525</v>
      </c>
      <c r="L475" s="82" t="s">
        <v>321</v>
      </c>
      <c r="M475" s="83" t="s">
        <v>312</v>
      </c>
      <c r="N475" s="83"/>
      <c r="O475" s="84" t="s">
        <v>313</v>
      </c>
      <c r="P475" s="84" t="s">
        <v>197</v>
      </c>
    </row>
    <row r="476" spans="1:16">
      <c r="A476" s="32" t="str">
        <f t="shared" si="42"/>
        <v> BBS 121 </v>
      </c>
      <c r="B476" s="2" t="str">
        <f t="shared" si="43"/>
        <v>I</v>
      </c>
      <c r="C476" s="32">
        <f t="shared" si="44"/>
        <v>51521.712</v>
      </c>
      <c r="D476" t="str">
        <f t="shared" si="45"/>
        <v>vis</v>
      </c>
      <c r="E476">
        <f>VLOOKUP(C476,'Active 1'!C$21:E$938,3,FALSE)</f>
        <v>49615.954672084285</v>
      </c>
      <c r="F476" s="2" t="s">
        <v>245</v>
      </c>
      <c r="G476" t="str">
        <f t="shared" si="46"/>
        <v>51521.712</v>
      </c>
      <c r="H476" s="32">
        <f t="shared" si="47"/>
        <v>-8382</v>
      </c>
      <c r="I476" s="82" t="s">
        <v>1526</v>
      </c>
      <c r="J476" s="83" t="s">
        <v>1527</v>
      </c>
      <c r="K476" s="82" t="s">
        <v>1528</v>
      </c>
      <c r="L476" s="82" t="s">
        <v>345</v>
      </c>
      <c r="M476" s="83" t="s">
        <v>312</v>
      </c>
      <c r="N476" s="83"/>
      <c r="O476" s="84" t="s">
        <v>313</v>
      </c>
      <c r="P476" s="84" t="s">
        <v>197</v>
      </c>
    </row>
    <row r="477" spans="1:16">
      <c r="A477" s="32" t="str">
        <f t="shared" si="42"/>
        <v> BBS 121 </v>
      </c>
      <c r="B477" s="2" t="str">
        <f t="shared" si="43"/>
        <v>I</v>
      </c>
      <c r="C477" s="32">
        <f t="shared" si="44"/>
        <v>51523.696000000004</v>
      </c>
      <c r="D477" t="str">
        <f t="shared" si="45"/>
        <v>vis</v>
      </c>
      <c r="E477">
        <f>VLOOKUP(C477,'Active 1'!C$21:E$938,3,FALSE)</f>
        <v>49632.95266960455</v>
      </c>
      <c r="F477" s="2" t="s">
        <v>245</v>
      </c>
      <c r="G477" t="str">
        <f t="shared" si="46"/>
        <v>51523.696</v>
      </c>
      <c r="H477" s="32">
        <f t="shared" si="47"/>
        <v>-8365</v>
      </c>
      <c r="I477" s="82" t="s">
        <v>1529</v>
      </c>
      <c r="J477" s="83" t="s">
        <v>1530</v>
      </c>
      <c r="K477" s="82" t="s">
        <v>1531</v>
      </c>
      <c r="L477" s="82" t="s">
        <v>345</v>
      </c>
      <c r="M477" s="83" t="s">
        <v>312</v>
      </c>
      <c r="N477" s="83"/>
      <c r="O477" s="84" t="s">
        <v>313</v>
      </c>
      <c r="P477" s="84" t="s">
        <v>197</v>
      </c>
    </row>
    <row r="478" spans="1:16">
      <c r="A478" s="32" t="str">
        <f t="shared" si="42"/>
        <v> BBS 121 </v>
      </c>
      <c r="B478" s="2" t="str">
        <f t="shared" si="43"/>
        <v>I</v>
      </c>
      <c r="C478" s="32">
        <f t="shared" si="44"/>
        <v>51529.648999999998</v>
      </c>
      <c r="D478" t="str">
        <f t="shared" si="45"/>
        <v>vis</v>
      </c>
      <c r="E478">
        <f>VLOOKUP(C478,'Active 1'!C$21:E$938,3,FALSE)</f>
        <v>49683.955229704268</v>
      </c>
      <c r="F478" s="2" t="s">
        <v>245</v>
      </c>
      <c r="G478" t="str">
        <f t="shared" si="46"/>
        <v>51529.649</v>
      </c>
      <c r="H478" s="32">
        <f t="shared" si="47"/>
        <v>-8314</v>
      </c>
      <c r="I478" s="82" t="s">
        <v>1532</v>
      </c>
      <c r="J478" s="83" t="s">
        <v>1533</v>
      </c>
      <c r="K478" s="82" t="s">
        <v>1534</v>
      </c>
      <c r="L478" s="82" t="s">
        <v>345</v>
      </c>
      <c r="M478" s="83" t="s">
        <v>312</v>
      </c>
      <c r="N478" s="83"/>
      <c r="O478" s="84" t="s">
        <v>313</v>
      </c>
      <c r="P478" s="84" t="s">
        <v>197</v>
      </c>
    </row>
    <row r="479" spans="1:16">
      <c r="A479" s="32" t="str">
        <f t="shared" si="42"/>
        <v> BBS 121 </v>
      </c>
      <c r="B479" s="2" t="str">
        <f t="shared" si="43"/>
        <v>I</v>
      </c>
      <c r="C479" s="32">
        <f t="shared" si="44"/>
        <v>51534.667000000001</v>
      </c>
      <c r="D479" t="str">
        <f t="shared" si="45"/>
        <v>vis</v>
      </c>
      <c r="E479">
        <f>VLOOKUP(C479,'Active 1'!C$21:E$938,3,FALSE)</f>
        <v>49726.947140771088</v>
      </c>
      <c r="F479" s="2" t="s">
        <v>245</v>
      </c>
      <c r="G479" t="str">
        <f t="shared" si="46"/>
        <v>51534.667</v>
      </c>
      <c r="H479" s="32">
        <f t="shared" si="47"/>
        <v>-8271</v>
      </c>
      <c r="I479" s="82" t="s">
        <v>1535</v>
      </c>
      <c r="J479" s="83" t="s">
        <v>1536</v>
      </c>
      <c r="K479" s="82" t="s">
        <v>1537</v>
      </c>
      <c r="L479" s="82" t="s">
        <v>428</v>
      </c>
      <c r="M479" s="83" t="s">
        <v>312</v>
      </c>
      <c r="N479" s="83"/>
      <c r="O479" s="84" t="s">
        <v>313</v>
      </c>
      <c r="P479" s="84" t="s">
        <v>197</v>
      </c>
    </row>
    <row r="480" spans="1:16">
      <c r="A480" s="32" t="str">
        <f t="shared" si="42"/>
        <v> BBS 122 </v>
      </c>
      <c r="B480" s="2" t="str">
        <f t="shared" si="43"/>
        <v>I</v>
      </c>
      <c r="C480" s="32">
        <f t="shared" si="44"/>
        <v>51542.722000000002</v>
      </c>
      <c r="D480" t="str">
        <f t="shared" si="45"/>
        <v>vis</v>
      </c>
      <c r="E480">
        <f>VLOOKUP(C480,'Active 1'!C$21:E$938,3,FALSE)</f>
        <v>49795.958668001666</v>
      </c>
      <c r="F480" s="2" t="s">
        <v>245</v>
      </c>
      <c r="G480" t="str">
        <f t="shared" si="46"/>
        <v>51542.722</v>
      </c>
      <c r="H480" s="32">
        <f t="shared" si="47"/>
        <v>-8202</v>
      </c>
      <c r="I480" s="82" t="s">
        <v>1538</v>
      </c>
      <c r="J480" s="83" t="s">
        <v>1539</v>
      </c>
      <c r="K480" s="82" t="s">
        <v>1540</v>
      </c>
      <c r="L480" s="82" t="s">
        <v>345</v>
      </c>
      <c r="M480" s="83" t="s">
        <v>312</v>
      </c>
      <c r="N480" s="83"/>
      <c r="O480" s="84" t="s">
        <v>313</v>
      </c>
      <c r="P480" s="84" t="s">
        <v>198</v>
      </c>
    </row>
    <row r="481" spans="1:16">
      <c r="A481" s="32" t="str">
        <f t="shared" si="42"/>
        <v> BBS 122 </v>
      </c>
      <c r="B481" s="2" t="str">
        <f t="shared" si="43"/>
        <v>I</v>
      </c>
      <c r="C481" s="32">
        <f t="shared" si="44"/>
        <v>51545.64</v>
      </c>
      <c r="D481" t="str">
        <f t="shared" si="45"/>
        <v>vis</v>
      </c>
      <c r="E481">
        <f>VLOOKUP(C481,'Active 1'!C$21:E$938,3,FALSE)</f>
        <v>49820.958747015771</v>
      </c>
      <c r="F481" s="2" t="s">
        <v>245</v>
      </c>
      <c r="G481" t="str">
        <f t="shared" si="46"/>
        <v>51545.640</v>
      </c>
      <c r="H481" s="32">
        <f t="shared" si="47"/>
        <v>-8177</v>
      </c>
      <c r="I481" s="82" t="s">
        <v>1541</v>
      </c>
      <c r="J481" s="83" t="s">
        <v>1542</v>
      </c>
      <c r="K481" s="82" t="s">
        <v>1543</v>
      </c>
      <c r="L481" s="82" t="s">
        <v>345</v>
      </c>
      <c r="M481" s="83" t="s">
        <v>312</v>
      </c>
      <c r="N481" s="83"/>
      <c r="O481" s="84" t="s">
        <v>313</v>
      </c>
      <c r="P481" s="84" t="s">
        <v>198</v>
      </c>
    </row>
    <row r="482" spans="1:16">
      <c r="A482" s="32" t="str">
        <f t="shared" si="42"/>
        <v> BBS 122 </v>
      </c>
      <c r="B482" s="2" t="str">
        <f t="shared" si="43"/>
        <v>I</v>
      </c>
      <c r="C482" s="32">
        <f t="shared" si="44"/>
        <v>51545.756000000001</v>
      </c>
      <c r="D482" t="str">
        <f t="shared" si="45"/>
        <v>vis</v>
      </c>
      <c r="E482">
        <f>VLOOKUP(C482,'Active 1'!C$21:E$938,3,FALSE)</f>
        <v>49821.952581548219</v>
      </c>
      <c r="F482" s="2" t="s">
        <v>245</v>
      </c>
      <c r="G482" t="str">
        <f t="shared" si="46"/>
        <v>51545.756</v>
      </c>
      <c r="H482" s="32">
        <f t="shared" si="47"/>
        <v>-8176</v>
      </c>
      <c r="I482" s="82" t="s">
        <v>1544</v>
      </c>
      <c r="J482" s="83" t="s">
        <v>1545</v>
      </c>
      <c r="K482" s="82" t="s">
        <v>1546</v>
      </c>
      <c r="L482" s="82" t="s">
        <v>345</v>
      </c>
      <c r="M482" s="83" t="s">
        <v>312</v>
      </c>
      <c r="N482" s="83"/>
      <c r="O482" s="84" t="s">
        <v>313</v>
      </c>
      <c r="P482" s="84" t="s">
        <v>198</v>
      </c>
    </row>
    <row r="483" spans="1:16">
      <c r="A483" s="32" t="str">
        <f t="shared" si="42"/>
        <v> BBS 122 </v>
      </c>
      <c r="B483" s="2" t="str">
        <f t="shared" si="43"/>
        <v>I</v>
      </c>
      <c r="C483" s="32">
        <f t="shared" si="44"/>
        <v>51546.69</v>
      </c>
      <c r="D483" t="str">
        <f t="shared" si="45"/>
        <v>vis</v>
      </c>
      <c r="E483">
        <f>VLOOKUP(C483,'Active 1'!C$21:E$938,3,FALSE)</f>
        <v>49829.954663042132</v>
      </c>
      <c r="F483" s="2" t="s">
        <v>245</v>
      </c>
      <c r="G483" t="str">
        <f t="shared" si="46"/>
        <v>51546.690</v>
      </c>
      <c r="H483" s="32">
        <f t="shared" si="47"/>
        <v>-8168</v>
      </c>
      <c r="I483" s="82" t="s">
        <v>1547</v>
      </c>
      <c r="J483" s="83" t="s">
        <v>1548</v>
      </c>
      <c r="K483" s="82" t="s">
        <v>1549</v>
      </c>
      <c r="L483" s="82" t="s">
        <v>345</v>
      </c>
      <c r="M483" s="83" t="s">
        <v>312</v>
      </c>
      <c r="N483" s="83"/>
      <c r="O483" s="84" t="s">
        <v>313</v>
      </c>
      <c r="P483" s="84" t="s">
        <v>198</v>
      </c>
    </row>
    <row r="484" spans="1:16">
      <c r="A484" s="32" t="str">
        <f t="shared" si="42"/>
        <v> BBS 122 </v>
      </c>
      <c r="B484" s="2" t="str">
        <f t="shared" si="43"/>
        <v>I</v>
      </c>
      <c r="C484" s="32">
        <f t="shared" si="44"/>
        <v>51547.74</v>
      </c>
      <c r="D484" t="str">
        <f t="shared" si="45"/>
        <v>vis</v>
      </c>
      <c r="E484">
        <f>VLOOKUP(C484,'Active 1'!C$21:E$938,3,FALSE)</f>
        <v>49838.950579068427</v>
      </c>
      <c r="F484" s="2" t="s">
        <v>245</v>
      </c>
      <c r="G484" t="str">
        <f t="shared" si="46"/>
        <v>51547.740</v>
      </c>
      <c r="H484" s="32">
        <f t="shared" si="47"/>
        <v>-8159</v>
      </c>
      <c r="I484" s="82" t="s">
        <v>1550</v>
      </c>
      <c r="J484" s="83" t="s">
        <v>1551</v>
      </c>
      <c r="K484" s="82" t="s">
        <v>1552</v>
      </c>
      <c r="L484" s="82" t="s">
        <v>428</v>
      </c>
      <c r="M484" s="83" t="s">
        <v>312</v>
      </c>
      <c r="N484" s="83"/>
      <c r="O484" s="84" t="s">
        <v>313</v>
      </c>
      <c r="P484" s="84" t="s">
        <v>198</v>
      </c>
    </row>
    <row r="485" spans="1:16">
      <c r="A485" s="32" t="str">
        <f t="shared" si="42"/>
        <v> BBS 122 </v>
      </c>
      <c r="B485" s="2" t="str">
        <f t="shared" si="43"/>
        <v>I</v>
      </c>
      <c r="C485" s="32">
        <f t="shared" si="44"/>
        <v>51551.709000000003</v>
      </c>
      <c r="D485" t="str">
        <f t="shared" si="45"/>
        <v>vis</v>
      </c>
      <c r="E485">
        <f>VLOOKUP(C485,'Active 1'!C$21:E$938,3,FALSE)</f>
        <v>49872.955141647995</v>
      </c>
      <c r="F485" s="2" t="s">
        <v>245</v>
      </c>
      <c r="G485" t="str">
        <f t="shared" si="46"/>
        <v>51551.709</v>
      </c>
      <c r="H485" s="32">
        <f t="shared" si="47"/>
        <v>-8125</v>
      </c>
      <c r="I485" s="82" t="s">
        <v>1553</v>
      </c>
      <c r="J485" s="83" t="s">
        <v>1554</v>
      </c>
      <c r="K485" s="82" t="s">
        <v>1555</v>
      </c>
      <c r="L485" s="82" t="s">
        <v>345</v>
      </c>
      <c r="M485" s="83" t="s">
        <v>312</v>
      </c>
      <c r="N485" s="83"/>
      <c r="O485" s="84" t="s">
        <v>313</v>
      </c>
      <c r="P485" s="84" t="s">
        <v>198</v>
      </c>
    </row>
    <row r="486" spans="1:16">
      <c r="A486" s="32" t="str">
        <f t="shared" si="42"/>
        <v> BBS 122 </v>
      </c>
      <c r="B486" s="2" t="str">
        <f t="shared" si="43"/>
        <v>I</v>
      </c>
      <c r="C486" s="32">
        <f t="shared" si="44"/>
        <v>51560.697999999997</v>
      </c>
      <c r="D486" t="str">
        <f t="shared" si="45"/>
        <v>vis</v>
      </c>
      <c r="E486">
        <f>VLOOKUP(C486,'Active 1'!C$21:E$938,3,FALSE)</f>
        <v>49949.96875037242</v>
      </c>
      <c r="F486" s="2" t="s">
        <v>245</v>
      </c>
      <c r="G486" t="str">
        <f t="shared" si="46"/>
        <v>51560.698</v>
      </c>
      <c r="H486" s="32">
        <f t="shared" si="47"/>
        <v>-8048</v>
      </c>
      <c r="I486" s="82" t="s">
        <v>1556</v>
      </c>
      <c r="J486" s="83" t="s">
        <v>1557</v>
      </c>
      <c r="K486" s="82" t="s">
        <v>1558</v>
      </c>
      <c r="L486" s="82" t="s">
        <v>321</v>
      </c>
      <c r="M486" s="83" t="s">
        <v>312</v>
      </c>
      <c r="N486" s="83"/>
      <c r="O486" s="84" t="s">
        <v>313</v>
      </c>
      <c r="P486" s="84" t="s">
        <v>198</v>
      </c>
    </row>
    <row r="487" spans="1:16">
      <c r="A487" s="32" t="str">
        <f t="shared" si="42"/>
        <v> BBS 122 </v>
      </c>
      <c r="B487" s="2" t="str">
        <f t="shared" si="43"/>
        <v>I</v>
      </c>
      <c r="C487" s="32">
        <f t="shared" si="44"/>
        <v>51563.612999999998</v>
      </c>
      <c r="D487" t="str">
        <f t="shared" si="45"/>
        <v>vis</v>
      </c>
      <c r="E487">
        <f>VLOOKUP(C487,'Active 1'!C$21:E$938,3,FALSE)</f>
        <v>49974.943126769336</v>
      </c>
      <c r="F487" s="2" t="s">
        <v>245</v>
      </c>
      <c r="G487" t="str">
        <f t="shared" si="46"/>
        <v>51563.613</v>
      </c>
      <c r="H487" s="32">
        <f t="shared" si="47"/>
        <v>-8023</v>
      </c>
      <c r="I487" s="82" t="s">
        <v>1559</v>
      </c>
      <c r="J487" s="83" t="s">
        <v>1560</v>
      </c>
      <c r="K487" s="82" t="s">
        <v>1561</v>
      </c>
      <c r="L487" s="82" t="s">
        <v>1477</v>
      </c>
      <c r="M487" s="83" t="s">
        <v>312</v>
      </c>
      <c r="N487" s="83"/>
      <c r="O487" s="84" t="s">
        <v>313</v>
      </c>
      <c r="P487" s="84" t="s">
        <v>198</v>
      </c>
    </row>
    <row r="488" spans="1:16">
      <c r="A488" s="32" t="str">
        <f t="shared" si="42"/>
        <v> BBS 122 </v>
      </c>
      <c r="B488" s="2" t="str">
        <f t="shared" si="43"/>
        <v>I</v>
      </c>
      <c r="C488" s="32">
        <f t="shared" si="44"/>
        <v>51563.732000000004</v>
      </c>
      <c r="D488" t="str">
        <f t="shared" si="45"/>
        <v>vis</v>
      </c>
      <c r="E488">
        <f>VLOOKUP(C488,'Active 1'!C$21:E$938,3,FALSE)</f>
        <v>49975.962663919039</v>
      </c>
      <c r="F488" s="2" t="s">
        <v>245</v>
      </c>
      <c r="G488" t="str">
        <f t="shared" si="46"/>
        <v>51563.732</v>
      </c>
      <c r="H488" s="32">
        <f t="shared" si="47"/>
        <v>-8022</v>
      </c>
      <c r="I488" s="82" t="s">
        <v>1562</v>
      </c>
      <c r="J488" s="83" t="s">
        <v>1563</v>
      </c>
      <c r="K488" s="82" t="s">
        <v>1564</v>
      </c>
      <c r="L488" s="82" t="s">
        <v>321</v>
      </c>
      <c r="M488" s="83" t="s">
        <v>312</v>
      </c>
      <c r="N488" s="83"/>
      <c r="O488" s="84" t="s">
        <v>313</v>
      </c>
      <c r="P488" s="84" t="s">
        <v>198</v>
      </c>
    </row>
    <row r="489" spans="1:16">
      <c r="A489" s="32" t="str">
        <f t="shared" si="42"/>
        <v> BBS 122 </v>
      </c>
      <c r="B489" s="2" t="str">
        <f t="shared" si="43"/>
        <v>I</v>
      </c>
      <c r="C489" s="32">
        <f t="shared" si="44"/>
        <v>51571.550999999999</v>
      </c>
      <c r="D489" t="str">
        <f t="shared" si="45"/>
        <v>vis</v>
      </c>
      <c r="E489">
        <f>VLOOKUP(C489,'Active 1'!C$21:E$938,3,FALSE)</f>
        <v>50042.952251928422</v>
      </c>
      <c r="F489" s="2" t="s">
        <v>245</v>
      </c>
      <c r="G489" t="str">
        <f t="shared" si="46"/>
        <v>51571.551</v>
      </c>
      <c r="H489" s="32">
        <f t="shared" si="47"/>
        <v>-7955</v>
      </c>
      <c r="I489" s="82" t="s">
        <v>1565</v>
      </c>
      <c r="J489" s="83" t="s">
        <v>1566</v>
      </c>
      <c r="K489" s="82" t="s">
        <v>1567</v>
      </c>
      <c r="L489" s="82" t="s">
        <v>428</v>
      </c>
      <c r="M489" s="83" t="s">
        <v>312</v>
      </c>
      <c r="N489" s="83"/>
      <c r="O489" s="84" t="s">
        <v>313</v>
      </c>
      <c r="P489" s="84" t="s">
        <v>198</v>
      </c>
    </row>
    <row r="490" spans="1:16">
      <c r="A490" s="32" t="str">
        <f t="shared" si="42"/>
        <v> BBS 122 </v>
      </c>
      <c r="B490" s="2" t="str">
        <f t="shared" si="43"/>
        <v>I</v>
      </c>
      <c r="C490" s="32">
        <f t="shared" si="44"/>
        <v>51574.703000000001</v>
      </c>
      <c r="D490" t="str">
        <f t="shared" si="45"/>
        <v>vis</v>
      </c>
      <c r="E490">
        <f>VLOOKUP(C490,'Active 1'!C$21:E$938,3,FALSE)</f>
        <v>50069.957135085577</v>
      </c>
      <c r="F490" s="2" t="s">
        <v>245</v>
      </c>
      <c r="G490" t="str">
        <f t="shared" si="46"/>
        <v>51574.703</v>
      </c>
      <c r="H490" s="32">
        <f t="shared" si="47"/>
        <v>-7928</v>
      </c>
      <c r="I490" s="82" t="s">
        <v>1568</v>
      </c>
      <c r="J490" s="83" t="s">
        <v>1569</v>
      </c>
      <c r="K490" s="82" t="s">
        <v>1570</v>
      </c>
      <c r="L490" s="82" t="s">
        <v>345</v>
      </c>
      <c r="M490" s="83" t="s">
        <v>312</v>
      </c>
      <c r="N490" s="83"/>
      <c r="O490" s="84" t="s">
        <v>313</v>
      </c>
      <c r="P490" s="84" t="s">
        <v>198</v>
      </c>
    </row>
    <row r="491" spans="1:16">
      <c r="A491" s="32" t="str">
        <f t="shared" si="42"/>
        <v> BBS 122 </v>
      </c>
      <c r="B491" s="2" t="str">
        <f t="shared" si="43"/>
        <v>I</v>
      </c>
      <c r="C491" s="32">
        <f t="shared" si="44"/>
        <v>51575.519999999997</v>
      </c>
      <c r="D491" t="str">
        <f t="shared" si="45"/>
        <v>vis</v>
      </c>
      <c r="E491">
        <f>VLOOKUP(C491,'Active 1'!C$21:E$938,3,FALSE)</f>
        <v>50076.956814507932</v>
      </c>
      <c r="F491" s="2" t="s">
        <v>245</v>
      </c>
      <c r="G491" t="str">
        <f t="shared" si="46"/>
        <v>51575.520</v>
      </c>
      <c r="H491" s="32">
        <f t="shared" si="47"/>
        <v>-7921</v>
      </c>
      <c r="I491" s="82" t="s">
        <v>1571</v>
      </c>
      <c r="J491" s="83" t="s">
        <v>1572</v>
      </c>
      <c r="K491" s="82" t="s">
        <v>1573</v>
      </c>
      <c r="L491" s="82" t="s">
        <v>345</v>
      </c>
      <c r="M491" s="83" t="s">
        <v>312</v>
      </c>
      <c r="N491" s="83"/>
      <c r="O491" s="84" t="s">
        <v>313</v>
      </c>
      <c r="P491" s="84" t="s">
        <v>198</v>
      </c>
    </row>
    <row r="492" spans="1:16">
      <c r="A492" s="32" t="str">
        <f t="shared" si="42"/>
        <v> BBS 122 </v>
      </c>
      <c r="B492" s="2" t="str">
        <f t="shared" si="43"/>
        <v>I</v>
      </c>
      <c r="C492" s="32">
        <f t="shared" si="44"/>
        <v>51578.671000000002</v>
      </c>
      <c r="D492" t="str">
        <f t="shared" si="45"/>
        <v>vis</v>
      </c>
      <c r="E492">
        <f>VLOOKUP(C492,'Active 1'!C$21:E$938,3,FALSE)</f>
        <v>50103.953130126043</v>
      </c>
      <c r="F492" s="2" t="s">
        <v>245</v>
      </c>
      <c r="G492" t="str">
        <f t="shared" si="46"/>
        <v>51578.671</v>
      </c>
      <c r="H492" s="32">
        <f t="shared" si="47"/>
        <v>-7894</v>
      </c>
      <c r="I492" s="82" t="s">
        <v>1574</v>
      </c>
      <c r="J492" s="83" t="s">
        <v>1575</v>
      </c>
      <c r="K492" s="82" t="s">
        <v>1576</v>
      </c>
      <c r="L492" s="82" t="s">
        <v>345</v>
      </c>
      <c r="M492" s="83" t="s">
        <v>312</v>
      </c>
      <c r="N492" s="83"/>
      <c r="O492" s="84" t="s">
        <v>313</v>
      </c>
      <c r="P492" s="84" t="s">
        <v>198</v>
      </c>
    </row>
    <row r="493" spans="1:16">
      <c r="A493" s="32" t="str">
        <f t="shared" si="42"/>
        <v> BBS 122 </v>
      </c>
      <c r="B493" s="2" t="str">
        <f t="shared" si="43"/>
        <v>I</v>
      </c>
      <c r="C493" s="32">
        <f t="shared" si="44"/>
        <v>51580.538</v>
      </c>
      <c r="D493" t="str">
        <f t="shared" si="45"/>
        <v>vis</v>
      </c>
      <c r="E493">
        <f>VLOOKUP(C493,'Active 1'!C$21:E$938,3,FALSE)</f>
        <v>50119.948725574752</v>
      </c>
      <c r="F493" s="2" t="s">
        <v>245</v>
      </c>
      <c r="G493" t="str">
        <f t="shared" si="46"/>
        <v>51580.538</v>
      </c>
      <c r="H493" s="32">
        <f t="shared" si="47"/>
        <v>-7878</v>
      </c>
      <c r="I493" s="82" t="s">
        <v>1577</v>
      </c>
      <c r="J493" s="83" t="s">
        <v>1578</v>
      </c>
      <c r="K493" s="82" t="s">
        <v>1579</v>
      </c>
      <c r="L493" s="82" t="s">
        <v>428</v>
      </c>
      <c r="M493" s="83" t="s">
        <v>312</v>
      </c>
      <c r="N493" s="83"/>
      <c r="O493" s="84" t="s">
        <v>313</v>
      </c>
      <c r="P493" s="84" t="s">
        <v>198</v>
      </c>
    </row>
    <row r="494" spans="1:16">
      <c r="A494" s="32" t="str">
        <f t="shared" si="42"/>
        <v> BBS 122 </v>
      </c>
      <c r="B494" s="2" t="str">
        <f t="shared" si="43"/>
        <v>I</v>
      </c>
      <c r="C494" s="32">
        <f t="shared" si="44"/>
        <v>51588.71</v>
      </c>
      <c r="D494" t="str">
        <f t="shared" si="45"/>
        <v>vis</v>
      </c>
      <c r="E494">
        <f>VLOOKUP(C494,'Active 1'!C$21:E$938,3,FALSE)</f>
        <v>50189.962654876821</v>
      </c>
      <c r="F494" s="2" t="s">
        <v>245</v>
      </c>
      <c r="G494" t="str">
        <f t="shared" si="46"/>
        <v>51588.710</v>
      </c>
      <c r="H494" s="32">
        <f t="shared" si="47"/>
        <v>-7808</v>
      </c>
      <c r="I494" s="82" t="s">
        <v>1580</v>
      </c>
      <c r="J494" s="83" t="s">
        <v>1581</v>
      </c>
      <c r="K494" s="82" t="s">
        <v>1582</v>
      </c>
      <c r="L494" s="82" t="s">
        <v>321</v>
      </c>
      <c r="M494" s="83" t="s">
        <v>312</v>
      </c>
      <c r="N494" s="83"/>
      <c r="O494" s="84" t="s">
        <v>313</v>
      </c>
      <c r="P494" s="84" t="s">
        <v>198</v>
      </c>
    </row>
    <row r="495" spans="1:16">
      <c r="A495" s="32" t="str">
        <f t="shared" si="42"/>
        <v> BBS 122 </v>
      </c>
      <c r="B495" s="2" t="str">
        <f t="shared" si="43"/>
        <v>I</v>
      </c>
      <c r="C495" s="32">
        <f t="shared" si="44"/>
        <v>51595.595999999998</v>
      </c>
      <c r="D495" t="str">
        <f t="shared" si="45"/>
        <v>vis</v>
      </c>
      <c r="E495">
        <f>VLOOKUP(C495,'Active 1'!C$21:E$938,3,FALSE)</f>
        <v>50248.9587289314</v>
      </c>
      <c r="F495" s="2" t="s">
        <v>245</v>
      </c>
      <c r="G495" t="str">
        <f t="shared" si="46"/>
        <v>51595.596</v>
      </c>
      <c r="H495" s="32">
        <f t="shared" si="47"/>
        <v>-7749</v>
      </c>
      <c r="I495" s="82" t="s">
        <v>1583</v>
      </c>
      <c r="J495" s="83" t="s">
        <v>1584</v>
      </c>
      <c r="K495" s="82" t="s">
        <v>1585</v>
      </c>
      <c r="L495" s="82" t="s">
        <v>345</v>
      </c>
      <c r="M495" s="83" t="s">
        <v>312</v>
      </c>
      <c r="N495" s="83"/>
      <c r="O495" s="84" t="s">
        <v>313</v>
      </c>
      <c r="P495" s="84" t="s">
        <v>198</v>
      </c>
    </row>
    <row r="496" spans="1:16">
      <c r="A496" s="32" t="str">
        <f t="shared" si="42"/>
        <v> BBS 122 </v>
      </c>
      <c r="B496" s="2" t="str">
        <f t="shared" si="43"/>
        <v>I</v>
      </c>
      <c r="C496" s="32">
        <f t="shared" si="44"/>
        <v>51601.665000000001</v>
      </c>
      <c r="D496" t="str">
        <f t="shared" si="45"/>
        <v>vis</v>
      </c>
      <c r="E496">
        <f>VLOOKUP(C496,'Active 1'!C$21:E$938,3,FALSE)</f>
        <v>50300.955123563625</v>
      </c>
      <c r="F496" s="2" t="s">
        <v>245</v>
      </c>
      <c r="G496" t="str">
        <f t="shared" si="46"/>
        <v>51601.665</v>
      </c>
      <c r="H496" s="32">
        <f t="shared" si="47"/>
        <v>-7697</v>
      </c>
      <c r="I496" s="82" t="s">
        <v>1586</v>
      </c>
      <c r="J496" s="83" t="s">
        <v>1587</v>
      </c>
      <c r="K496" s="82" t="s">
        <v>1588</v>
      </c>
      <c r="L496" s="82" t="s">
        <v>345</v>
      </c>
      <c r="M496" s="83" t="s">
        <v>312</v>
      </c>
      <c r="N496" s="83"/>
      <c r="O496" s="84" t="s">
        <v>313</v>
      </c>
      <c r="P496" s="84" t="s">
        <v>198</v>
      </c>
    </row>
    <row r="497" spans="1:16">
      <c r="A497" s="32" t="str">
        <f t="shared" si="42"/>
        <v> BBS 122 </v>
      </c>
      <c r="B497" s="2" t="str">
        <f t="shared" si="43"/>
        <v>I</v>
      </c>
      <c r="C497" s="32">
        <f t="shared" si="44"/>
        <v>51602.599000000002</v>
      </c>
      <c r="D497" t="str">
        <f t="shared" si="45"/>
        <v>vis</v>
      </c>
      <c r="E497">
        <f>VLOOKUP(C497,'Active 1'!C$21:E$938,3,FALSE)</f>
        <v>50308.95720505753</v>
      </c>
      <c r="F497" s="2" t="s">
        <v>245</v>
      </c>
      <c r="G497" t="str">
        <f t="shared" si="46"/>
        <v>51602.599</v>
      </c>
      <c r="H497" s="32">
        <f t="shared" si="47"/>
        <v>-7689</v>
      </c>
      <c r="I497" s="82" t="s">
        <v>1589</v>
      </c>
      <c r="J497" s="83" t="s">
        <v>1590</v>
      </c>
      <c r="K497" s="82" t="s">
        <v>1591</v>
      </c>
      <c r="L497" s="82" t="s">
        <v>345</v>
      </c>
      <c r="M497" s="83" t="s">
        <v>312</v>
      </c>
      <c r="N497" s="83"/>
      <c r="O497" s="84" t="s">
        <v>313</v>
      </c>
      <c r="P497" s="84" t="s">
        <v>198</v>
      </c>
    </row>
    <row r="498" spans="1:16">
      <c r="A498" s="32" t="str">
        <f t="shared" si="42"/>
        <v> BBS 122 </v>
      </c>
      <c r="B498" s="2" t="str">
        <f t="shared" si="43"/>
        <v>I</v>
      </c>
      <c r="C498" s="32">
        <f t="shared" si="44"/>
        <v>51606.567999999999</v>
      </c>
      <c r="D498" t="str">
        <f t="shared" si="45"/>
        <v>vis</v>
      </c>
      <c r="E498">
        <f>VLOOKUP(C498,'Active 1'!C$21:E$938,3,FALSE)</f>
        <v>50342.96176763704</v>
      </c>
      <c r="F498" s="2" t="s">
        <v>245</v>
      </c>
      <c r="G498" t="str">
        <f t="shared" si="46"/>
        <v>51606.568</v>
      </c>
      <c r="H498" s="32">
        <f t="shared" si="47"/>
        <v>-7655</v>
      </c>
      <c r="I498" s="82" t="s">
        <v>1592</v>
      </c>
      <c r="J498" s="83" t="s">
        <v>1593</v>
      </c>
      <c r="K498" s="82" t="s">
        <v>1594</v>
      </c>
      <c r="L498" s="82" t="s">
        <v>321</v>
      </c>
      <c r="M498" s="83" t="s">
        <v>312</v>
      </c>
      <c r="N498" s="83"/>
      <c r="O498" s="84" t="s">
        <v>313</v>
      </c>
      <c r="P498" s="84" t="s">
        <v>198</v>
      </c>
    </row>
    <row r="499" spans="1:16">
      <c r="A499" s="32" t="str">
        <f t="shared" si="42"/>
        <v> BBS 122 </v>
      </c>
      <c r="B499" s="2" t="str">
        <f t="shared" si="43"/>
        <v>I</v>
      </c>
      <c r="C499" s="32">
        <f t="shared" si="44"/>
        <v>51609.485999999997</v>
      </c>
      <c r="D499" t="str">
        <f t="shared" si="45"/>
        <v>vis</v>
      </c>
      <c r="E499">
        <f>VLOOKUP(C499,'Active 1'!C$21:E$938,3,FALSE)</f>
        <v>50367.961846651153</v>
      </c>
      <c r="F499" s="2" t="s">
        <v>245</v>
      </c>
      <c r="G499" t="str">
        <f t="shared" si="46"/>
        <v>51609.486</v>
      </c>
      <c r="H499" s="32">
        <f t="shared" si="47"/>
        <v>-7630</v>
      </c>
      <c r="I499" s="82" t="s">
        <v>1595</v>
      </c>
      <c r="J499" s="83" t="s">
        <v>1596</v>
      </c>
      <c r="K499" s="82" t="s">
        <v>1597</v>
      </c>
      <c r="L499" s="82" t="s">
        <v>321</v>
      </c>
      <c r="M499" s="83" t="s">
        <v>312</v>
      </c>
      <c r="N499" s="83"/>
      <c r="O499" s="84" t="s">
        <v>313</v>
      </c>
      <c r="P499" s="84" t="s">
        <v>198</v>
      </c>
    </row>
    <row r="500" spans="1:16">
      <c r="A500" s="32" t="str">
        <f t="shared" si="42"/>
        <v> BBS 122 </v>
      </c>
      <c r="B500" s="2" t="str">
        <f t="shared" si="43"/>
        <v>I</v>
      </c>
      <c r="C500" s="32">
        <f t="shared" si="44"/>
        <v>51610.535000000003</v>
      </c>
      <c r="D500" t="str">
        <f t="shared" si="45"/>
        <v>vis</v>
      </c>
      <c r="E500">
        <f>VLOOKUP(C500,'Active 1'!C$21:E$938,3,FALSE)</f>
        <v>50376.949195138463</v>
      </c>
      <c r="F500" s="2" t="s">
        <v>245</v>
      </c>
      <c r="G500" t="str">
        <f t="shared" si="46"/>
        <v>51610.535</v>
      </c>
      <c r="H500" s="32">
        <f t="shared" si="47"/>
        <v>-7621</v>
      </c>
      <c r="I500" s="82" t="s">
        <v>1598</v>
      </c>
      <c r="J500" s="83" t="s">
        <v>1599</v>
      </c>
      <c r="K500" s="82" t="s">
        <v>1600</v>
      </c>
      <c r="L500" s="82" t="s">
        <v>428</v>
      </c>
      <c r="M500" s="83" t="s">
        <v>312</v>
      </c>
      <c r="N500" s="83"/>
      <c r="O500" s="84" t="s">
        <v>313</v>
      </c>
      <c r="P500" s="84" t="s">
        <v>198</v>
      </c>
    </row>
    <row r="501" spans="1:16">
      <c r="A501" s="32" t="str">
        <f t="shared" si="42"/>
        <v> BBS 122 </v>
      </c>
      <c r="B501" s="2" t="str">
        <f t="shared" si="43"/>
        <v>I</v>
      </c>
      <c r="C501" s="32">
        <f t="shared" si="44"/>
        <v>51614.504999999997</v>
      </c>
      <c r="D501" t="str">
        <f t="shared" si="45"/>
        <v>vis</v>
      </c>
      <c r="E501">
        <f>VLOOKUP(C501,'Active 1'!C$21:E$938,3,FALSE)</f>
        <v>50410.962325257016</v>
      </c>
      <c r="F501" s="2" t="s">
        <v>245</v>
      </c>
      <c r="G501" t="str">
        <f t="shared" si="46"/>
        <v>51614.505</v>
      </c>
      <c r="H501" s="32">
        <f t="shared" si="47"/>
        <v>-7587</v>
      </c>
      <c r="I501" s="82" t="s">
        <v>1601</v>
      </c>
      <c r="J501" s="83" t="s">
        <v>1602</v>
      </c>
      <c r="K501" s="82" t="s">
        <v>1603</v>
      </c>
      <c r="L501" s="82" t="s">
        <v>321</v>
      </c>
      <c r="M501" s="83" t="s">
        <v>312</v>
      </c>
      <c r="N501" s="83"/>
      <c r="O501" s="84" t="s">
        <v>313</v>
      </c>
      <c r="P501" s="84" t="s">
        <v>198</v>
      </c>
    </row>
    <row r="502" spans="1:16">
      <c r="A502" s="32" t="str">
        <f t="shared" si="42"/>
        <v> BBS 122 </v>
      </c>
      <c r="B502" s="2" t="str">
        <f t="shared" si="43"/>
        <v>I</v>
      </c>
      <c r="C502" s="32">
        <f t="shared" si="44"/>
        <v>51616.605000000003</v>
      </c>
      <c r="D502" t="str">
        <f t="shared" si="45"/>
        <v>vis</v>
      </c>
      <c r="E502">
        <f>VLOOKUP(C502,'Active 1'!C$21:E$938,3,FALSE)</f>
        <v>50428.95415730973</v>
      </c>
      <c r="F502" s="2" t="s">
        <v>245</v>
      </c>
      <c r="G502" t="str">
        <f t="shared" si="46"/>
        <v>51616.605</v>
      </c>
      <c r="H502" s="32">
        <f t="shared" si="47"/>
        <v>-7569</v>
      </c>
      <c r="I502" s="82" t="s">
        <v>1604</v>
      </c>
      <c r="J502" s="83" t="s">
        <v>1605</v>
      </c>
      <c r="K502" s="82" t="s">
        <v>1606</v>
      </c>
      <c r="L502" s="82" t="s">
        <v>345</v>
      </c>
      <c r="M502" s="83" t="s">
        <v>312</v>
      </c>
      <c r="N502" s="83"/>
      <c r="O502" s="84" t="s">
        <v>313</v>
      </c>
      <c r="P502" s="84" t="s">
        <v>198</v>
      </c>
    </row>
    <row r="503" spans="1:16">
      <c r="A503" s="32" t="str">
        <f t="shared" si="42"/>
        <v> BBS 122 </v>
      </c>
      <c r="B503" s="2" t="str">
        <f t="shared" si="43"/>
        <v>I</v>
      </c>
      <c r="C503" s="32">
        <f t="shared" si="44"/>
        <v>51625.593000000001</v>
      </c>
      <c r="D503" t="str">
        <f t="shared" si="45"/>
        <v>vis</v>
      </c>
      <c r="E503">
        <f>VLOOKUP(C503,'Active 1'!C$21:E$938,3,FALSE)</f>
        <v>50505.959198495111</v>
      </c>
      <c r="F503" s="2" t="s">
        <v>245</v>
      </c>
      <c r="G503" t="str">
        <f t="shared" si="46"/>
        <v>51625.593</v>
      </c>
      <c r="H503" s="32">
        <f t="shared" si="47"/>
        <v>-7492</v>
      </c>
      <c r="I503" s="82" t="s">
        <v>1607</v>
      </c>
      <c r="J503" s="83" t="s">
        <v>1608</v>
      </c>
      <c r="K503" s="82" t="s">
        <v>1609</v>
      </c>
      <c r="L503" s="82" t="s">
        <v>345</v>
      </c>
      <c r="M503" s="83" t="s">
        <v>312</v>
      </c>
      <c r="N503" s="83"/>
      <c r="O503" s="84" t="s">
        <v>313</v>
      </c>
      <c r="P503" s="84" t="s">
        <v>198</v>
      </c>
    </row>
    <row r="504" spans="1:16">
      <c r="A504" s="32" t="str">
        <f t="shared" si="42"/>
        <v>IBVS 5443 </v>
      </c>
      <c r="B504" s="2" t="str">
        <f t="shared" si="43"/>
        <v>I</v>
      </c>
      <c r="C504" s="32">
        <f t="shared" si="44"/>
        <v>51627.460200000001</v>
      </c>
      <c r="D504" t="str">
        <f t="shared" si="45"/>
        <v>vis</v>
      </c>
      <c r="E504" t="e">
        <f>VLOOKUP(C504,'Active 1'!C$21:E$938,3,FALSE)</f>
        <v>#N/A</v>
      </c>
      <c r="F504" s="2" t="s">
        <v>245</v>
      </c>
      <c r="G504" t="str">
        <f t="shared" si="46"/>
        <v>51627.4602</v>
      </c>
      <c r="H504" s="32">
        <f t="shared" si="47"/>
        <v>-7476</v>
      </c>
      <c r="I504" s="82" t="s">
        <v>1610</v>
      </c>
      <c r="J504" s="83" t="s">
        <v>1611</v>
      </c>
      <c r="K504" s="82" t="s">
        <v>1612</v>
      </c>
      <c r="L504" s="82" t="s">
        <v>918</v>
      </c>
      <c r="M504" s="83" t="s">
        <v>265</v>
      </c>
      <c r="N504" s="83" t="s">
        <v>284</v>
      </c>
      <c r="O504" s="84" t="s">
        <v>928</v>
      </c>
      <c r="P504" s="85" t="s">
        <v>929</v>
      </c>
    </row>
    <row r="505" spans="1:16">
      <c r="A505" s="32" t="str">
        <f t="shared" si="42"/>
        <v>IBVS 5443 </v>
      </c>
      <c r="B505" s="2" t="str">
        <f t="shared" si="43"/>
        <v>I</v>
      </c>
      <c r="C505" s="32">
        <f t="shared" si="44"/>
        <v>51627.460200000001</v>
      </c>
      <c r="D505" t="str">
        <f t="shared" si="45"/>
        <v>vis</v>
      </c>
      <c r="E505" t="e">
        <f>VLOOKUP(C505,'Active 1'!C$21:E$938,3,FALSE)</f>
        <v>#N/A</v>
      </c>
      <c r="F505" s="2" t="s">
        <v>245</v>
      </c>
      <c r="G505" t="str">
        <f t="shared" si="46"/>
        <v>51627.4602</v>
      </c>
      <c r="H505" s="32">
        <f t="shared" si="47"/>
        <v>-7476</v>
      </c>
      <c r="I505" s="82" t="s">
        <v>1610</v>
      </c>
      <c r="J505" s="83" t="s">
        <v>1611</v>
      </c>
      <c r="K505" s="82" t="s">
        <v>1612</v>
      </c>
      <c r="L505" s="82" t="s">
        <v>918</v>
      </c>
      <c r="M505" s="83" t="s">
        <v>265</v>
      </c>
      <c r="N505" s="83" t="s">
        <v>252</v>
      </c>
      <c r="O505" s="84" t="s">
        <v>928</v>
      </c>
      <c r="P505" s="85" t="s">
        <v>929</v>
      </c>
    </row>
    <row r="506" spans="1:16">
      <c r="A506" s="32" t="str">
        <f t="shared" si="42"/>
        <v>IBVS 5443 </v>
      </c>
      <c r="B506" s="2" t="str">
        <f t="shared" si="43"/>
        <v>II</v>
      </c>
      <c r="C506" s="32">
        <f t="shared" si="44"/>
        <v>51627.518100000001</v>
      </c>
      <c r="D506" t="str">
        <f t="shared" si="45"/>
        <v>vis</v>
      </c>
      <c r="E506" t="e">
        <f>VLOOKUP(C506,'Active 1'!C$21:E$938,3,FALSE)</f>
        <v>#N/A</v>
      </c>
      <c r="F506" s="2" t="s">
        <v>245</v>
      </c>
      <c r="G506" t="str">
        <f t="shared" si="46"/>
        <v>51627.5181</v>
      </c>
      <c r="H506" s="32">
        <f t="shared" si="47"/>
        <v>-7475.5</v>
      </c>
      <c r="I506" s="82" t="s">
        <v>1613</v>
      </c>
      <c r="J506" s="83" t="s">
        <v>1614</v>
      </c>
      <c r="K506" s="82" t="s">
        <v>1615</v>
      </c>
      <c r="L506" s="82" t="s">
        <v>902</v>
      </c>
      <c r="M506" s="83" t="s">
        <v>265</v>
      </c>
      <c r="N506" s="83" t="s">
        <v>252</v>
      </c>
      <c r="O506" s="84" t="s">
        <v>928</v>
      </c>
      <c r="P506" s="85" t="s">
        <v>929</v>
      </c>
    </row>
    <row r="507" spans="1:16">
      <c r="A507" s="32" t="str">
        <f t="shared" si="42"/>
        <v>IBVS 5443 </v>
      </c>
      <c r="B507" s="2" t="str">
        <f t="shared" si="43"/>
        <v>II</v>
      </c>
      <c r="C507" s="32">
        <f t="shared" si="44"/>
        <v>51627.518799999998</v>
      </c>
      <c r="D507" t="str">
        <f t="shared" si="45"/>
        <v>vis</v>
      </c>
      <c r="E507" t="e">
        <f>VLOOKUP(C507,'Active 1'!C$21:E$938,3,FALSE)</f>
        <v>#N/A</v>
      </c>
      <c r="F507" s="2" t="s">
        <v>245</v>
      </c>
      <c r="G507" t="str">
        <f t="shared" si="46"/>
        <v>51627.5188</v>
      </c>
      <c r="H507" s="32">
        <f t="shared" si="47"/>
        <v>-7475.5</v>
      </c>
      <c r="I507" s="82" t="s">
        <v>1616</v>
      </c>
      <c r="J507" s="83" t="s">
        <v>1617</v>
      </c>
      <c r="K507" s="82" t="s">
        <v>1615</v>
      </c>
      <c r="L507" s="82" t="s">
        <v>881</v>
      </c>
      <c r="M507" s="83" t="s">
        <v>265</v>
      </c>
      <c r="N507" s="83" t="s">
        <v>284</v>
      </c>
      <c r="O507" s="84" t="s">
        <v>928</v>
      </c>
      <c r="P507" s="85" t="s">
        <v>929</v>
      </c>
    </row>
    <row r="508" spans="1:16">
      <c r="A508" s="32" t="str">
        <f t="shared" si="42"/>
        <v> BBS 122 </v>
      </c>
      <c r="B508" s="2" t="str">
        <f t="shared" si="43"/>
        <v>I</v>
      </c>
      <c r="C508" s="32">
        <f t="shared" si="44"/>
        <v>51636.447999999997</v>
      </c>
      <c r="D508" t="str">
        <f t="shared" si="45"/>
        <v>vis</v>
      </c>
      <c r="E508">
        <f>VLOOKUP(C508,'Active 1'!C$21:E$938,3,FALSE)</f>
        <v>50598.959835129193</v>
      </c>
      <c r="F508" s="2" t="s">
        <v>245</v>
      </c>
      <c r="G508" t="str">
        <f t="shared" si="46"/>
        <v>51636.448</v>
      </c>
      <c r="H508" s="32">
        <f t="shared" si="47"/>
        <v>-7399</v>
      </c>
      <c r="I508" s="82" t="s">
        <v>1618</v>
      </c>
      <c r="J508" s="83" t="s">
        <v>1619</v>
      </c>
      <c r="K508" s="82" t="s">
        <v>1620</v>
      </c>
      <c r="L508" s="82" t="s">
        <v>345</v>
      </c>
      <c r="M508" s="83" t="s">
        <v>312</v>
      </c>
      <c r="N508" s="83"/>
      <c r="O508" s="84" t="s">
        <v>313</v>
      </c>
      <c r="P508" s="84" t="s">
        <v>198</v>
      </c>
    </row>
    <row r="509" spans="1:16">
      <c r="A509" s="32" t="str">
        <f t="shared" si="42"/>
        <v> BBS 122 </v>
      </c>
      <c r="B509" s="2" t="str">
        <f t="shared" si="43"/>
        <v>I</v>
      </c>
      <c r="C509" s="32">
        <f t="shared" si="44"/>
        <v>51636.563999999998</v>
      </c>
      <c r="D509" t="str">
        <f t="shared" si="45"/>
        <v>vis</v>
      </c>
      <c r="E509">
        <f>VLOOKUP(C509,'Active 1'!C$21:E$938,3,FALSE)</f>
        <v>50599.953669661641</v>
      </c>
      <c r="F509" s="2" t="s">
        <v>245</v>
      </c>
      <c r="G509" t="str">
        <f t="shared" si="46"/>
        <v>51636.564</v>
      </c>
      <c r="H509" s="32">
        <f t="shared" si="47"/>
        <v>-7398</v>
      </c>
      <c r="I509" s="82" t="s">
        <v>1621</v>
      </c>
      <c r="J509" s="83" t="s">
        <v>1622</v>
      </c>
      <c r="K509" s="82" t="s">
        <v>1623</v>
      </c>
      <c r="L509" s="82" t="s">
        <v>345</v>
      </c>
      <c r="M509" s="83" t="s">
        <v>312</v>
      </c>
      <c r="N509" s="83"/>
      <c r="O509" s="84" t="s">
        <v>313</v>
      </c>
      <c r="P509" s="84" t="s">
        <v>198</v>
      </c>
    </row>
    <row r="510" spans="1:16">
      <c r="A510" s="32" t="str">
        <f t="shared" si="42"/>
        <v> BBS 122 </v>
      </c>
      <c r="B510" s="2" t="str">
        <f t="shared" si="43"/>
        <v>I</v>
      </c>
      <c r="C510" s="32">
        <f t="shared" si="44"/>
        <v>51638.548000000003</v>
      </c>
      <c r="D510" t="str">
        <f t="shared" si="45"/>
        <v>vis</v>
      </c>
      <c r="E510">
        <f>VLOOKUP(C510,'Active 1'!C$21:E$938,3,FALSE)</f>
        <v>50616.951667181907</v>
      </c>
      <c r="F510" s="2" t="s">
        <v>245</v>
      </c>
      <c r="G510" t="str">
        <f t="shared" si="46"/>
        <v>51638.548</v>
      </c>
      <c r="H510" s="32">
        <f t="shared" si="47"/>
        <v>-7381</v>
      </c>
      <c r="I510" s="82" t="s">
        <v>1624</v>
      </c>
      <c r="J510" s="83" t="s">
        <v>1625</v>
      </c>
      <c r="K510" s="82" t="s">
        <v>1626</v>
      </c>
      <c r="L510" s="82" t="s">
        <v>428</v>
      </c>
      <c r="M510" s="83" t="s">
        <v>312</v>
      </c>
      <c r="N510" s="83"/>
      <c r="O510" s="84" t="s">
        <v>313</v>
      </c>
      <c r="P510" s="84" t="s">
        <v>198</v>
      </c>
    </row>
    <row r="511" spans="1:16">
      <c r="A511" s="32" t="str">
        <f t="shared" si="42"/>
        <v> BBS 122 </v>
      </c>
      <c r="B511" s="2" t="str">
        <f t="shared" si="43"/>
        <v>I</v>
      </c>
      <c r="C511" s="32">
        <f t="shared" si="44"/>
        <v>51641.584000000003</v>
      </c>
      <c r="D511" t="str">
        <f t="shared" si="45"/>
        <v>vis</v>
      </c>
      <c r="E511">
        <f>VLOOKUP(C511,'Active 1'!C$21:E$938,3,FALSE)</f>
        <v>50642.962715806614</v>
      </c>
      <c r="F511" s="2" t="s">
        <v>245</v>
      </c>
      <c r="G511" t="str">
        <f t="shared" si="46"/>
        <v>51641.584</v>
      </c>
      <c r="H511" s="32">
        <f t="shared" si="47"/>
        <v>-7355</v>
      </c>
      <c r="I511" s="82" t="s">
        <v>1627</v>
      </c>
      <c r="J511" s="83" t="s">
        <v>1628</v>
      </c>
      <c r="K511" s="82" t="s">
        <v>1629</v>
      </c>
      <c r="L511" s="82" t="s">
        <v>321</v>
      </c>
      <c r="M511" s="83" t="s">
        <v>312</v>
      </c>
      <c r="N511" s="83"/>
      <c r="O511" s="84" t="s">
        <v>313</v>
      </c>
      <c r="P511" s="84" t="s">
        <v>198</v>
      </c>
    </row>
    <row r="512" spans="1:16">
      <c r="A512" s="32" t="str">
        <f t="shared" si="42"/>
        <v> BBS 122 </v>
      </c>
      <c r="B512" s="2" t="str">
        <f t="shared" si="43"/>
        <v>I</v>
      </c>
      <c r="C512" s="32">
        <f t="shared" si="44"/>
        <v>51642.516000000003</v>
      </c>
      <c r="D512" t="str">
        <f t="shared" si="45"/>
        <v>vis</v>
      </c>
      <c r="E512">
        <f>VLOOKUP(C512,'Active 1'!C$21:E$938,3,FALSE)</f>
        <v>50650.947662222374</v>
      </c>
      <c r="F512" s="2" t="s">
        <v>245</v>
      </c>
      <c r="G512" t="str">
        <f t="shared" si="46"/>
        <v>51642.516</v>
      </c>
      <c r="H512" s="32">
        <f t="shared" si="47"/>
        <v>-7347</v>
      </c>
      <c r="I512" s="82" t="s">
        <v>1630</v>
      </c>
      <c r="J512" s="83" t="s">
        <v>1631</v>
      </c>
      <c r="K512" s="82" t="s">
        <v>1632</v>
      </c>
      <c r="L512" s="82" t="s">
        <v>428</v>
      </c>
      <c r="M512" s="83" t="s">
        <v>312</v>
      </c>
      <c r="N512" s="83"/>
      <c r="O512" s="84" t="s">
        <v>313</v>
      </c>
      <c r="P512" s="84" t="s">
        <v>198</v>
      </c>
    </row>
    <row r="513" spans="1:16">
      <c r="A513" s="32" t="str">
        <f t="shared" si="42"/>
        <v> BBS 122 </v>
      </c>
      <c r="B513" s="2" t="str">
        <f t="shared" si="43"/>
        <v>I</v>
      </c>
      <c r="C513" s="32">
        <f t="shared" si="44"/>
        <v>51654.422299999998</v>
      </c>
      <c r="D513" t="str">
        <f t="shared" si="45"/>
        <v>vis</v>
      </c>
      <c r="E513">
        <f>VLOOKUP(C513,'Active 1'!C$21:E$938,3,FALSE)</f>
        <v>50752.955352683581</v>
      </c>
      <c r="F513" s="2" t="s">
        <v>245</v>
      </c>
      <c r="G513" t="str">
        <f t="shared" si="46"/>
        <v>51654.4223</v>
      </c>
      <c r="H513" s="32">
        <f t="shared" si="47"/>
        <v>-7245</v>
      </c>
      <c r="I513" s="82" t="s">
        <v>1633</v>
      </c>
      <c r="J513" s="83" t="s">
        <v>1634</v>
      </c>
      <c r="K513" s="82" t="s">
        <v>1635</v>
      </c>
      <c r="L513" s="82" t="s">
        <v>894</v>
      </c>
      <c r="M513" s="83" t="s">
        <v>265</v>
      </c>
      <c r="N513" s="83" t="s">
        <v>266</v>
      </c>
      <c r="O513" s="84" t="s">
        <v>750</v>
      </c>
      <c r="P513" s="84" t="s">
        <v>198</v>
      </c>
    </row>
    <row r="514" spans="1:16">
      <c r="A514" s="32" t="str">
        <f t="shared" si="42"/>
        <v> BBS 122 </v>
      </c>
      <c r="B514" s="2" t="str">
        <f t="shared" si="43"/>
        <v>I</v>
      </c>
      <c r="C514" s="32">
        <f t="shared" si="44"/>
        <v>51655.356</v>
      </c>
      <c r="D514" t="str">
        <f t="shared" si="45"/>
        <v>vis</v>
      </c>
      <c r="E514">
        <f>VLOOKUP(C514,'Active 1'!C$21:E$938,3,FALSE)</f>
        <v>50760.954863915773</v>
      </c>
      <c r="F514" s="2" t="s">
        <v>245</v>
      </c>
      <c r="G514" t="str">
        <f t="shared" si="46"/>
        <v>51655.3560</v>
      </c>
      <c r="H514" s="32">
        <f t="shared" si="47"/>
        <v>-7237</v>
      </c>
      <c r="I514" s="82" t="s">
        <v>1636</v>
      </c>
      <c r="J514" s="83" t="s">
        <v>1637</v>
      </c>
      <c r="K514" s="82" t="s">
        <v>1638</v>
      </c>
      <c r="L514" s="82" t="s">
        <v>885</v>
      </c>
      <c r="M514" s="83" t="s">
        <v>265</v>
      </c>
      <c r="N514" s="83" t="s">
        <v>266</v>
      </c>
      <c r="O514" s="84" t="s">
        <v>750</v>
      </c>
      <c r="P514" s="84" t="s">
        <v>198</v>
      </c>
    </row>
    <row r="515" spans="1:16">
      <c r="A515" s="32" t="str">
        <f t="shared" si="42"/>
        <v> BBS 122 </v>
      </c>
      <c r="B515" s="2" t="str">
        <f t="shared" si="43"/>
        <v>II</v>
      </c>
      <c r="C515" s="32">
        <f t="shared" si="44"/>
        <v>51655.414299999997</v>
      </c>
      <c r="D515" t="str">
        <f t="shared" si="45"/>
        <v>vis</v>
      </c>
      <c r="E515">
        <f>VLOOKUP(C515,'Active 1'!C$21:E$938,3,FALSE)</f>
        <v>50761.454351443688</v>
      </c>
      <c r="F515" s="2" t="s">
        <v>245</v>
      </c>
      <c r="G515" t="str">
        <f t="shared" si="46"/>
        <v>51655.4143</v>
      </c>
      <c r="H515" s="32">
        <f t="shared" si="47"/>
        <v>-7236.5</v>
      </c>
      <c r="I515" s="82" t="s">
        <v>1639</v>
      </c>
      <c r="J515" s="83" t="s">
        <v>1640</v>
      </c>
      <c r="K515" s="82" t="s">
        <v>1641</v>
      </c>
      <c r="L515" s="82" t="s">
        <v>885</v>
      </c>
      <c r="M515" s="83" t="s">
        <v>265</v>
      </c>
      <c r="N515" s="83" t="s">
        <v>266</v>
      </c>
      <c r="O515" s="84" t="s">
        <v>750</v>
      </c>
      <c r="P515" s="84" t="s">
        <v>198</v>
      </c>
    </row>
    <row r="516" spans="1:16">
      <c r="A516" s="32" t="str">
        <f t="shared" si="42"/>
        <v> BBS 122 </v>
      </c>
      <c r="B516" s="2" t="str">
        <f t="shared" si="43"/>
        <v>I</v>
      </c>
      <c r="C516" s="32">
        <f t="shared" si="44"/>
        <v>51656.406000000003</v>
      </c>
      <c r="D516" t="str">
        <f t="shared" si="45"/>
        <v>vis</v>
      </c>
      <c r="E516">
        <f>VLOOKUP(C516,'Active 1'!C$21:E$938,3,FALSE)</f>
        <v>50769.950779942126</v>
      </c>
      <c r="F516" s="2" t="s">
        <v>245</v>
      </c>
      <c r="G516" t="str">
        <f t="shared" si="46"/>
        <v>51656.406</v>
      </c>
      <c r="H516" s="32">
        <f t="shared" si="47"/>
        <v>-7228</v>
      </c>
      <c r="I516" s="82" t="s">
        <v>1642</v>
      </c>
      <c r="J516" s="83" t="s">
        <v>1643</v>
      </c>
      <c r="K516" s="82" t="s">
        <v>1644</v>
      </c>
      <c r="L516" s="82" t="s">
        <v>428</v>
      </c>
      <c r="M516" s="83" t="s">
        <v>312</v>
      </c>
      <c r="N516" s="83"/>
      <c r="O516" s="84" t="s">
        <v>313</v>
      </c>
      <c r="P516" s="84" t="s">
        <v>198</v>
      </c>
    </row>
    <row r="517" spans="1:16">
      <c r="A517" s="32" t="str">
        <f t="shared" si="42"/>
        <v> BBS 122 </v>
      </c>
      <c r="B517" s="2" t="str">
        <f t="shared" si="43"/>
        <v>I</v>
      </c>
      <c r="C517" s="32">
        <f t="shared" si="44"/>
        <v>51657.34</v>
      </c>
      <c r="D517" t="str">
        <f t="shared" si="45"/>
        <v>vis</v>
      </c>
      <c r="E517">
        <f>VLOOKUP(C517,'Active 1'!C$21:E$938,3,FALSE)</f>
        <v>50777.952861435973</v>
      </c>
      <c r="F517" s="2" t="s">
        <v>245</v>
      </c>
      <c r="G517" t="str">
        <f t="shared" si="46"/>
        <v>51657.340</v>
      </c>
      <c r="H517" s="32">
        <f t="shared" si="47"/>
        <v>-7220</v>
      </c>
      <c r="I517" s="82" t="s">
        <v>1645</v>
      </c>
      <c r="J517" s="83" t="s">
        <v>1646</v>
      </c>
      <c r="K517" s="82" t="s">
        <v>1647</v>
      </c>
      <c r="L517" s="82" t="s">
        <v>345</v>
      </c>
      <c r="M517" s="83" t="s">
        <v>312</v>
      </c>
      <c r="N517" s="83"/>
      <c r="O517" s="84" t="s">
        <v>313</v>
      </c>
      <c r="P517" s="84" t="s">
        <v>198</v>
      </c>
    </row>
    <row r="518" spans="1:16">
      <c r="A518" s="32" t="str">
        <f t="shared" si="42"/>
        <v> BBS 122 </v>
      </c>
      <c r="B518" s="2" t="str">
        <f t="shared" si="43"/>
        <v>I</v>
      </c>
      <c r="C518" s="32">
        <f t="shared" si="44"/>
        <v>51660.491000000002</v>
      </c>
      <c r="D518" t="str">
        <f t="shared" si="45"/>
        <v>vis</v>
      </c>
      <c r="E518">
        <f>VLOOKUP(C518,'Active 1'!C$21:E$938,3,FALSE)</f>
        <v>50804.949177054092</v>
      </c>
      <c r="F518" s="2" t="s">
        <v>245</v>
      </c>
      <c r="G518" t="str">
        <f t="shared" si="46"/>
        <v>51660.491</v>
      </c>
      <c r="H518" s="32">
        <f t="shared" si="47"/>
        <v>-7193</v>
      </c>
      <c r="I518" s="82" t="s">
        <v>1648</v>
      </c>
      <c r="J518" s="83" t="s">
        <v>1649</v>
      </c>
      <c r="K518" s="82" t="s">
        <v>1650</v>
      </c>
      <c r="L518" s="82" t="s">
        <v>428</v>
      </c>
      <c r="M518" s="83" t="s">
        <v>312</v>
      </c>
      <c r="N518" s="83"/>
      <c r="O518" s="84" t="s">
        <v>313</v>
      </c>
      <c r="P518" s="84" t="s">
        <v>198</v>
      </c>
    </row>
    <row r="519" spans="1:16">
      <c r="A519" s="32" t="str">
        <f t="shared" si="42"/>
        <v> BBS 123 </v>
      </c>
      <c r="B519" s="2" t="str">
        <f t="shared" si="43"/>
        <v>I</v>
      </c>
      <c r="C519" s="32">
        <f t="shared" si="44"/>
        <v>51665.394</v>
      </c>
      <c r="D519" t="str">
        <f t="shared" si="45"/>
        <v>vis</v>
      </c>
      <c r="E519">
        <f>VLOOKUP(C519,'Active 1'!C$21:E$938,3,FALSE)</f>
        <v>50846.955821127507</v>
      </c>
      <c r="F519" s="2" t="s">
        <v>245</v>
      </c>
      <c r="G519" t="str">
        <f t="shared" si="46"/>
        <v>51665.394</v>
      </c>
      <c r="H519" s="32">
        <f t="shared" si="47"/>
        <v>-7151</v>
      </c>
      <c r="I519" s="82" t="s">
        <v>1651</v>
      </c>
      <c r="J519" s="83" t="s">
        <v>1652</v>
      </c>
      <c r="K519" s="82" t="s">
        <v>1653</v>
      </c>
      <c r="L519" s="82" t="s">
        <v>345</v>
      </c>
      <c r="M519" s="83" t="s">
        <v>312</v>
      </c>
      <c r="N519" s="83"/>
      <c r="O519" s="84" t="s">
        <v>313</v>
      </c>
      <c r="P519" s="84" t="s">
        <v>201</v>
      </c>
    </row>
    <row r="520" spans="1:16">
      <c r="A520" s="32" t="str">
        <f t="shared" si="42"/>
        <v> BBS 123 </v>
      </c>
      <c r="B520" s="2" t="str">
        <f t="shared" si="43"/>
        <v>I</v>
      </c>
      <c r="C520" s="32">
        <f t="shared" si="44"/>
        <v>51666.445</v>
      </c>
      <c r="D520" t="str">
        <f t="shared" si="45"/>
        <v>vis</v>
      </c>
      <c r="E520">
        <f>VLOOKUP(C520,'Active 1'!C$21:E$938,3,FALSE)</f>
        <v>50855.960304692904</v>
      </c>
      <c r="F520" s="2" t="s">
        <v>245</v>
      </c>
      <c r="G520" t="str">
        <f t="shared" si="46"/>
        <v>51666.445</v>
      </c>
      <c r="H520" s="32">
        <f t="shared" si="47"/>
        <v>-7142</v>
      </c>
      <c r="I520" s="82" t="s">
        <v>1654</v>
      </c>
      <c r="J520" s="83" t="s">
        <v>1655</v>
      </c>
      <c r="K520" s="82" t="s">
        <v>1656</v>
      </c>
      <c r="L520" s="82" t="s">
        <v>345</v>
      </c>
      <c r="M520" s="83" t="s">
        <v>312</v>
      </c>
      <c r="N520" s="83"/>
      <c r="O520" s="84" t="s">
        <v>313</v>
      </c>
      <c r="P520" s="84" t="s">
        <v>201</v>
      </c>
    </row>
    <row r="521" spans="1:16">
      <c r="A521" s="32" t="str">
        <f t="shared" si="42"/>
        <v> BBS 123 </v>
      </c>
      <c r="B521" s="2" t="str">
        <f t="shared" si="43"/>
        <v>I</v>
      </c>
      <c r="C521" s="32">
        <f t="shared" si="44"/>
        <v>51671.464</v>
      </c>
      <c r="D521" t="str">
        <f t="shared" si="45"/>
        <v>vis</v>
      </c>
      <c r="E521">
        <f>VLOOKUP(C521,'Active 1'!C$21:E$938,3,FALSE)</f>
        <v>50898.960783298775</v>
      </c>
      <c r="F521" s="2" t="s">
        <v>245</v>
      </c>
      <c r="G521" t="str">
        <f t="shared" si="46"/>
        <v>51671.464</v>
      </c>
      <c r="H521" s="32">
        <f t="shared" si="47"/>
        <v>-7099</v>
      </c>
      <c r="I521" s="82" t="s">
        <v>1657</v>
      </c>
      <c r="J521" s="83" t="s">
        <v>1658</v>
      </c>
      <c r="K521" s="82" t="s">
        <v>1659</v>
      </c>
      <c r="L521" s="82" t="s">
        <v>321</v>
      </c>
      <c r="M521" s="83" t="s">
        <v>312</v>
      </c>
      <c r="N521" s="83"/>
      <c r="O521" s="84" t="s">
        <v>313</v>
      </c>
      <c r="P521" s="84" t="s">
        <v>201</v>
      </c>
    </row>
    <row r="522" spans="1:16">
      <c r="A522" s="32" t="str">
        <f t="shared" si="42"/>
        <v> BBS 123 </v>
      </c>
      <c r="B522" s="2" t="str">
        <f t="shared" si="43"/>
        <v>I</v>
      </c>
      <c r="C522" s="32">
        <f t="shared" si="44"/>
        <v>51697.374000000003</v>
      </c>
      <c r="D522" t="str">
        <f t="shared" si="45"/>
        <v>vis</v>
      </c>
      <c r="E522">
        <f>VLOOKUP(C522,'Active 1'!C$21:E$938,3,FALSE)</f>
        <v>51120.945720672375</v>
      </c>
      <c r="F522" s="2" t="s">
        <v>245</v>
      </c>
      <c r="G522" t="str">
        <f t="shared" si="46"/>
        <v>51697.374</v>
      </c>
      <c r="H522" s="32">
        <f t="shared" si="47"/>
        <v>-6877</v>
      </c>
      <c r="I522" s="82" t="s">
        <v>1660</v>
      </c>
      <c r="J522" s="83" t="s">
        <v>1661</v>
      </c>
      <c r="K522" s="82" t="s">
        <v>1662</v>
      </c>
      <c r="L522" s="82" t="s">
        <v>428</v>
      </c>
      <c r="M522" s="83" t="s">
        <v>312</v>
      </c>
      <c r="N522" s="83"/>
      <c r="O522" s="84" t="s">
        <v>313</v>
      </c>
      <c r="P522" s="84" t="s">
        <v>201</v>
      </c>
    </row>
    <row r="523" spans="1:16">
      <c r="A523" s="32" t="str">
        <f t="shared" ref="A523:A586" si="48">P523</f>
        <v> BBS 123 </v>
      </c>
      <c r="B523" s="2" t="str">
        <f t="shared" ref="B523:B586" si="49">IF(H523=INT(H523),"I","II")</f>
        <v>I</v>
      </c>
      <c r="C523" s="32">
        <f t="shared" ref="C523:C586" si="50">1*G523</f>
        <v>51698.423999999999</v>
      </c>
      <c r="D523" t="str">
        <f t="shared" ref="D523:D586" si="51">VLOOKUP(F523,I$1:J$5,2,FALSE)</f>
        <v>vis</v>
      </c>
      <c r="E523">
        <f>VLOOKUP(C523,'Active 1'!C$21:E$938,3,FALSE)</f>
        <v>51129.94163669867</v>
      </c>
      <c r="F523" s="2" t="s">
        <v>245</v>
      </c>
      <c r="G523" t="str">
        <f t="shared" ref="G523:G586" si="52">MID(I523,3,LEN(I523)-3)</f>
        <v>51698.424</v>
      </c>
      <c r="H523" s="32">
        <f t="shared" ref="H523:H586" si="53">1*K523</f>
        <v>-6868</v>
      </c>
      <c r="I523" s="82" t="s">
        <v>1663</v>
      </c>
      <c r="J523" s="83" t="s">
        <v>1664</v>
      </c>
      <c r="K523" s="82" t="s">
        <v>1665</v>
      </c>
      <c r="L523" s="82" t="s">
        <v>1477</v>
      </c>
      <c r="M523" s="83" t="s">
        <v>312</v>
      </c>
      <c r="N523" s="83"/>
      <c r="O523" s="84" t="s">
        <v>313</v>
      </c>
      <c r="P523" s="84" t="s">
        <v>201</v>
      </c>
    </row>
    <row r="524" spans="1:16">
      <c r="A524" s="32" t="str">
        <f t="shared" si="48"/>
        <v> BBS 123 </v>
      </c>
      <c r="B524" s="2" t="str">
        <f t="shared" si="49"/>
        <v>I</v>
      </c>
      <c r="C524" s="32">
        <f t="shared" si="50"/>
        <v>51704.377</v>
      </c>
      <c r="D524" t="str">
        <f t="shared" si="51"/>
        <v>vis</v>
      </c>
      <c r="E524">
        <f>VLOOKUP(C524,'Active 1'!C$21:E$938,3,FALSE)</f>
        <v>51180.944196798446</v>
      </c>
      <c r="F524" s="2" t="s">
        <v>245</v>
      </c>
      <c r="G524" t="str">
        <f t="shared" si="52"/>
        <v>51704.377</v>
      </c>
      <c r="H524" s="32">
        <f t="shared" si="53"/>
        <v>-6817</v>
      </c>
      <c r="I524" s="82" t="s">
        <v>1666</v>
      </c>
      <c r="J524" s="83" t="s">
        <v>1667</v>
      </c>
      <c r="K524" s="82" t="s">
        <v>1668</v>
      </c>
      <c r="L524" s="82" t="s">
        <v>428</v>
      </c>
      <c r="M524" s="83" t="s">
        <v>312</v>
      </c>
      <c r="N524" s="83"/>
      <c r="O524" s="84" t="s">
        <v>313</v>
      </c>
      <c r="P524" s="84" t="s">
        <v>201</v>
      </c>
    </row>
    <row r="525" spans="1:16">
      <c r="A525" s="32" t="str">
        <f t="shared" si="48"/>
        <v> BBS 124 </v>
      </c>
      <c r="B525" s="2" t="str">
        <f t="shared" si="49"/>
        <v>I</v>
      </c>
      <c r="C525" s="32">
        <f t="shared" si="50"/>
        <v>51877.707000000002</v>
      </c>
      <c r="D525" t="str">
        <f t="shared" si="51"/>
        <v>vis</v>
      </c>
      <c r="E525">
        <f>VLOOKUP(C525,'Active 1'!C$21:E$938,3,FALSE)</f>
        <v>52665.955744268984</v>
      </c>
      <c r="F525" s="2" t="s">
        <v>245</v>
      </c>
      <c r="G525" t="str">
        <f t="shared" si="52"/>
        <v>51877.707</v>
      </c>
      <c r="H525" s="32">
        <f t="shared" si="53"/>
        <v>-5332</v>
      </c>
      <c r="I525" s="82" t="s">
        <v>1669</v>
      </c>
      <c r="J525" s="83" t="s">
        <v>1670</v>
      </c>
      <c r="K525" s="82" t="s">
        <v>1671</v>
      </c>
      <c r="L525" s="82" t="s">
        <v>345</v>
      </c>
      <c r="M525" s="83" t="s">
        <v>312</v>
      </c>
      <c r="N525" s="83"/>
      <c r="O525" s="84" t="s">
        <v>313</v>
      </c>
      <c r="P525" s="84" t="s">
        <v>202</v>
      </c>
    </row>
    <row r="526" spans="1:16">
      <c r="A526" s="32" t="str">
        <f t="shared" si="48"/>
        <v> BBS 124 </v>
      </c>
      <c r="B526" s="2" t="str">
        <f t="shared" si="49"/>
        <v>I</v>
      </c>
      <c r="C526" s="32">
        <f t="shared" si="50"/>
        <v>51883.661</v>
      </c>
      <c r="D526" t="str">
        <f t="shared" si="51"/>
        <v>vis</v>
      </c>
      <c r="E526">
        <f>VLOOKUP(C526,'Active 1'!C$21:E$938,3,FALSE)</f>
        <v>52716.966871907804</v>
      </c>
      <c r="F526" s="2" t="s">
        <v>245</v>
      </c>
      <c r="G526" t="str">
        <f t="shared" si="52"/>
        <v>51883.661</v>
      </c>
      <c r="H526" s="32">
        <f t="shared" si="53"/>
        <v>-5281</v>
      </c>
      <c r="I526" s="82" t="s">
        <v>1672</v>
      </c>
      <c r="J526" s="83" t="s">
        <v>1673</v>
      </c>
      <c r="K526" s="82" t="s">
        <v>1674</v>
      </c>
      <c r="L526" s="82" t="s">
        <v>321</v>
      </c>
      <c r="M526" s="83" t="s">
        <v>312</v>
      </c>
      <c r="N526" s="83"/>
      <c r="O526" s="84" t="s">
        <v>313</v>
      </c>
      <c r="P526" s="84" t="s">
        <v>202</v>
      </c>
    </row>
    <row r="527" spans="1:16">
      <c r="A527" s="32" t="str">
        <f t="shared" si="48"/>
        <v> BBS 124 </v>
      </c>
      <c r="B527" s="2" t="str">
        <f t="shared" si="49"/>
        <v>I</v>
      </c>
      <c r="C527" s="32">
        <f t="shared" si="50"/>
        <v>51888.667000000001</v>
      </c>
      <c r="D527" t="str">
        <f t="shared" si="51"/>
        <v>vis</v>
      </c>
      <c r="E527">
        <f>VLOOKUP(C527,'Active 1'!C$21:E$938,3,FALSE)</f>
        <v>52759.855972505735</v>
      </c>
      <c r="F527" s="2" t="s">
        <v>245</v>
      </c>
      <c r="G527" t="str">
        <f t="shared" si="52"/>
        <v>51888.667</v>
      </c>
      <c r="H527" s="32">
        <f t="shared" si="53"/>
        <v>-5238</v>
      </c>
      <c r="I527" s="82" t="s">
        <v>1675</v>
      </c>
      <c r="J527" s="83" t="s">
        <v>1676</v>
      </c>
      <c r="K527" s="82" t="s">
        <v>1677</v>
      </c>
      <c r="L527" s="82" t="s">
        <v>1678</v>
      </c>
      <c r="M527" s="83" t="s">
        <v>312</v>
      </c>
      <c r="N527" s="83"/>
      <c r="O527" s="84" t="s">
        <v>313</v>
      </c>
      <c r="P527" s="84" t="s">
        <v>202</v>
      </c>
    </row>
    <row r="528" spans="1:16">
      <c r="A528" s="32" t="str">
        <f t="shared" si="48"/>
        <v> BBS 124 </v>
      </c>
      <c r="B528" s="2" t="str">
        <f t="shared" si="49"/>
        <v>I</v>
      </c>
      <c r="C528" s="32">
        <f t="shared" si="50"/>
        <v>51896.616000000002</v>
      </c>
      <c r="D528" t="str">
        <f t="shared" si="51"/>
        <v>vis</v>
      </c>
      <c r="E528">
        <f>VLOOKUP(C528,'Active 1'!C$21:E$938,3,FALSE)</f>
        <v>52827.959340594607</v>
      </c>
      <c r="F528" s="2" t="s">
        <v>245</v>
      </c>
      <c r="G528" t="str">
        <f t="shared" si="52"/>
        <v>51896.616</v>
      </c>
      <c r="H528" s="32">
        <f t="shared" si="53"/>
        <v>-5170</v>
      </c>
      <c r="I528" s="82" t="s">
        <v>1679</v>
      </c>
      <c r="J528" s="83" t="s">
        <v>1680</v>
      </c>
      <c r="K528" s="82" t="s">
        <v>1681</v>
      </c>
      <c r="L528" s="82" t="s">
        <v>345</v>
      </c>
      <c r="M528" s="83" t="s">
        <v>312</v>
      </c>
      <c r="N528" s="83"/>
      <c r="O528" s="84" t="s">
        <v>313</v>
      </c>
      <c r="P528" s="84" t="s">
        <v>202</v>
      </c>
    </row>
    <row r="529" spans="1:16">
      <c r="A529" s="32" t="str">
        <f t="shared" si="48"/>
        <v> BBS 124 </v>
      </c>
      <c r="B529" s="2" t="str">
        <f t="shared" si="49"/>
        <v>I</v>
      </c>
      <c r="C529" s="32">
        <f t="shared" si="50"/>
        <v>51896.731</v>
      </c>
      <c r="D529" t="str">
        <f t="shared" si="51"/>
        <v>vis</v>
      </c>
      <c r="E529">
        <f>VLOOKUP(C529,'Active 1'!C$21:E$938,3,FALSE)</f>
        <v>52828.944607587953</v>
      </c>
      <c r="F529" s="2" t="s">
        <v>245</v>
      </c>
      <c r="G529" t="str">
        <f t="shared" si="52"/>
        <v>51896.731</v>
      </c>
      <c r="H529" s="32">
        <f t="shared" si="53"/>
        <v>-5169</v>
      </c>
      <c r="I529" s="82" t="s">
        <v>1682</v>
      </c>
      <c r="J529" s="83" t="s">
        <v>1683</v>
      </c>
      <c r="K529" s="82" t="s">
        <v>1684</v>
      </c>
      <c r="L529" s="82" t="s">
        <v>428</v>
      </c>
      <c r="M529" s="83" t="s">
        <v>312</v>
      </c>
      <c r="N529" s="83"/>
      <c r="O529" s="84" t="s">
        <v>313</v>
      </c>
      <c r="P529" s="84" t="s">
        <v>202</v>
      </c>
    </row>
    <row r="530" spans="1:16">
      <c r="A530" s="32" t="str">
        <f t="shared" si="48"/>
        <v> BBS 124 </v>
      </c>
      <c r="B530" s="2" t="str">
        <f t="shared" si="49"/>
        <v>I</v>
      </c>
      <c r="C530" s="32">
        <f t="shared" si="50"/>
        <v>51901.749000000003</v>
      </c>
      <c r="D530" t="str">
        <f t="shared" si="51"/>
        <v>vis</v>
      </c>
      <c r="E530">
        <f>VLOOKUP(C530,'Active 1'!C$21:E$938,3,FALSE)</f>
        <v>52871.936518654773</v>
      </c>
      <c r="F530" s="2" t="s">
        <v>245</v>
      </c>
      <c r="G530" t="str">
        <f t="shared" si="52"/>
        <v>51901.749</v>
      </c>
      <c r="H530" s="32">
        <f t="shared" si="53"/>
        <v>-5126</v>
      </c>
      <c r="I530" s="82" t="s">
        <v>1685</v>
      </c>
      <c r="J530" s="83" t="s">
        <v>1686</v>
      </c>
      <c r="K530" s="82" t="s">
        <v>1687</v>
      </c>
      <c r="L530" s="82" t="s">
        <v>1123</v>
      </c>
      <c r="M530" s="83" t="s">
        <v>312</v>
      </c>
      <c r="N530" s="83"/>
      <c r="O530" s="84" t="s">
        <v>313</v>
      </c>
      <c r="P530" s="84" t="s">
        <v>202</v>
      </c>
    </row>
    <row r="531" spans="1:16">
      <c r="A531" s="32" t="str">
        <f t="shared" si="48"/>
        <v> BBS 124 </v>
      </c>
      <c r="B531" s="2" t="str">
        <f t="shared" si="49"/>
        <v>I</v>
      </c>
      <c r="C531" s="32">
        <f t="shared" si="50"/>
        <v>51914.705999999998</v>
      </c>
      <c r="D531" t="str">
        <f t="shared" si="51"/>
        <v>vis</v>
      </c>
      <c r="E531">
        <f>VLOOKUP(C531,'Active 1'!C$21:E$938,3,FALSE)</f>
        <v>52982.946122419664</v>
      </c>
      <c r="F531" s="2" t="s">
        <v>245</v>
      </c>
      <c r="G531" t="str">
        <f t="shared" si="52"/>
        <v>51914.706</v>
      </c>
      <c r="H531" s="32">
        <f t="shared" si="53"/>
        <v>-5015</v>
      </c>
      <c r="I531" s="82" t="s">
        <v>1688</v>
      </c>
      <c r="J531" s="83" t="s">
        <v>1689</v>
      </c>
      <c r="K531" s="82" t="s">
        <v>1690</v>
      </c>
      <c r="L531" s="82" t="s">
        <v>428</v>
      </c>
      <c r="M531" s="83" t="s">
        <v>312</v>
      </c>
      <c r="N531" s="83"/>
      <c r="O531" s="84" t="s">
        <v>313</v>
      </c>
      <c r="P531" s="84" t="s">
        <v>202</v>
      </c>
    </row>
    <row r="532" spans="1:16">
      <c r="A532" s="32" t="str">
        <f t="shared" si="48"/>
        <v> BBS 124 </v>
      </c>
      <c r="B532" s="2" t="str">
        <f t="shared" si="49"/>
        <v>I</v>
      </c>
      <c r="C532" s="32">
        <f t="shared" si="50"/>
        <v>51926.728999999999</v>
      </c>
      <c r="D532" t="str">
        <f t="shared" si="51"/>
        <v>vis</v>
      </c>
      <c r="E532">
        <f>VLOOKUP(C532,'Active 1'!C$21:E$938,3,FALSE)</f>
        <v>53085.9536446907</v>
      </c>
      <c r="F532" s="2" t="s">
        <v>245</v>
      </c>
      <c r="G532" t="str">
        <f t="shared" si="52"/>
        <v>51926.729</v>
      </c>
      <c r="H532" s="32">
        <f t="shared" si="53"/>
        <v>-4912</v>
      </c>
      <c r="I532" s="82" t="s">
        <v>1691</v>
      </c>
      <c r="J532" s="83" t="s">
        <v>1692</v>
      </c>
      <c r="K532" s="82" t="s">
        <v>1693</v>
      </c>
      <c r="L532" s="82" t="s">
        <v>345</v>
      </c>
      <c r="M532" s="83" t="s">
        <v>312</v>
      </c>
      <c r="N532" s="83"/>
      <c r="O532" s="84" t="s">
        <v>313</v>
      </c>
      <c r="P532" s="84" t="s">
        <v>202</v>
      </c>
    </row>
    <row r="533" spans="1:16">
      <c r="A533" s="32" t="str">
        <f t="shared" si="48"/>
        <v> BBS 124 </v>
      </c>
      <c r="B533" s="2" t="str">
        <f t="shared" si="49"/>
        <v>I</v>
      </c>
      <c r="C533" s="32">
        <f t="shared" si="50"/>
        <v>51933.614999999998</v>
      </c>
      <c r="D533" t="str">
        <f t="shared" si="51"/>
        <v>vis</v>
      </c>
      <c r="E533">
        <f>VLOOKUP(C533,'Active 1'!C$21:E$938,3,FALSE)</f>
        <v>53144.94971874528</v>
      </c>
      <c r="F533" s="2" t="s">
        <v>245</v>
      </c>
      <c r="G533" t="str">
        <f t="shared" si="52"/>
        <v>51933.615</v>
      </c>
      <c r="H533" s="32">
        <f t="shared" si="53"/>
        <v>-4853</v>
      </c>
      <c r="I533" s="82" t="s">
        <v>1694</v>
      </c>
      <c r="J533" s="83" t="s">
        <v>1695</v>
      </c>
      <c r="K533" s="82" t="s">
        <v>1696</v>
      </c>
      <c r="L533" s="82" t="s">
        <v>428</v>
      </c>
      <c r="M533" s="83" t="s">
        <v>312</v>
      </c>
      <c r="N533" s="83"/>
      <c r="O533" s="84" t="s">
        <v>313</v>
      </c>
      <c r="P533" s="84" t="s">
        <v>202</v>
      </c>
    </row>
    <row r="534" spans="1:16">
      <c r="A534" s="32" t="str">
        <f t="shared" si="48"/>
        <v> BBS 124 </v>
      </c>
      <c r="B534" s="2" t="str">
        <f t="shared" si="49"/>
        <v>I</v>
      </c>
      <c r="C534" s="32">
        <f t="shared" si="50"/>
        <v>51934.665000000001</v>
      </c>
      <c r="D534" t="str">
        <f t="shared" si="51"/>
        <v>vis</v>
      </c>
      <c r="E534">
        <f>VLOOKUP(C534,'Active 1'!C$21:E$938,3,FALSE)</f>
        <v>53153.94563477164</v>
      </c>
      <c r="F534" s="2" t="s">
        <v>245</v>
      </c>
      <c r="G534" t="str">
        <f t="shared" si="52"/>
        <v>51934.665</v>
      </c>
      <c r="H534" s="32">
        <f t="shared" si="53"/>
        <v>-4844</v>
      </c>
      <c r="I534" s="82" t="s">
        <v>1697</v>
      </c>
      <c r="J534" s="83" t="s">
        <v>1698</v>
      </c>
      <c r="K534" s="82" t="s">
        <v>1699</v>
      </c>
      <c r="L534" s="82" t="s">
        <v>428</v>
      </c>
      <c r="M534" s="83" t="s">
        <v>312</v>
      </c>
      <c r="N534" s="83"/>
      <c r="O534" s="84" t="s">
        <v>313</v>
      </c>
      <c r="P534" s="84" t="s">
        <v>202</v>
      </c>
    </row>
    <row r="535" spans="1:16">
      <c r="A535" s="32" t="str">
        <f t="shared" si="48"/>
        <v> BBS 124 </v>
      </c>
      <c r="B535" s="2" t="str">
        <f t="shared" si="49"/>
        <v>I</v>
      </c>
      <c r="C535" s="32">
        <f t="shared" si="50"/>
        <v>51937.699000000001</v>
      </c>
      <c r="D535" t="str">
        <f t="shared" si="51"/>
        <v>vis</v>
      </c>
      <c r="E535">
        <f>VLOOKUP(C535,'Active 1'!C$21:E$938,3,FALSE)</f>
        <v>53179.939548318194</v>
      </c>
      <c r="F535" s="2" t="s">
        <v>245</v>
      </c>
      <c r="G535" t="str">
        <f t="shared" si="52"/>
        <v>51937.699</v>
      </c>
      <c r="H535" s="32">
        <f t="shared" si="53"/>
        <v>-4818</v>
      </c>
      <c r="I535" s="82" t="s">
        <v>1700</v>
      </c>
      <c r="J535" s="83" t="s">
        <v>1701</v>
      </c>
      <c r="K535" s="82" t="s">
        <v>1702</v>
      </c>
      <c r="L535" s="82" t="s">
        <v>1477</v>
      </c>
      <c r="M535" s="83" t="s">
        <v>312</v>
      </c>
      <c r="N535" s="83"/>
      <c r="O535" s="84" t="s">
        <v>313</v>
      </c>
      <c r="P535" s="84" t="s">
        <v>202</v>
      </c>
    </row>
    <row r="536" spans="1:16">
      <c r="A536" s="32" t="str">
        <f t="shared" si="48"/>
        <v> BBS 124 </v>
      </c>
      <c r="B536" s="2" t="str">
        <f t="shared" si="49"/>
        <v>I</v>
      </c>
      <c r="C536" s="32">
        <f t="shared" si="50"/>
        <v>51940.735000000001</v>
      </c>
      <c r="D536" t="str">
        <f t="shared" si="51"/>
        <v>vis</v>
      </c>
      <c r="E536">
        <f>VLOOKUP(C536,'Active 1'!C$21:E$938,3,FALSE)</f>
        <v>53205.950596942901</v>
      </c>
      <c r="F536" s="2" t="s">
        <v>245</v>
      </c>
      <c r="G536" t="str">
        <f t="shared" si="52"/>
        <v>51940.735</v>
      </c>
      <c r="H536" s="32">
        <f t="shared" si="53"/>
        <v>-4792</v>
      </c>
      <c r="I536" s="82" t="s">
        <v>1703</v>
      </c>
      <c r="J536" s="83" t="s">
        <v>1704</v>
      </c>
      <c r="K536" s="82" t="s">
        <v>1705</v>
      </c>
      <c r="L536" s="82" t="s">
        <v>428</v>
      </c>
      <c r="M536" s="83" t="s">
        <v>312</v>
      </c>
      <c r="N536" s="83"/>
      <c r="O536" s="84" t="s">
        <v>313</v>
      </c>
      <c r="P536" s="84" t="s">
        <v>202</v>
      </c>
    </row>
    <row r="537" spans="1:16">
      <c r="A537" s="32" t="str">
        <f t="shared" si="48"/>
        <v> BBS 124 </v>
      </c>
      <c r="B537" s="2" t="str">
        <f t="shared" si="49"/>
        <v>I</v>
      </c>
      <c r="C537" s="32">
        <f t="shared" si="50"/>
        <v>51952.639999999999</v>
      </c>
      <c r="D537" t="str">
        <f t="shared" si="51"/>
        <v>vis</v>
      </c>
      <c r="E537">
        <f>VLOOKUP(C537,'Active 1'!C$21:E$938,3,FALSE)</f>
        <v>53307.947149603351</v>
      </c>
      <c r="F537" s="2" t="s">
        <v>245</v>
      </c>
      <c r="G537" t="str">
        <f t="shared" si="52"/>
        <v>51952.640</v>
      </c>
      <c r="H537" s="32">
        <f t="shared" si="53"/>
        <v>-4690</v>
      </c>
      <c r="I537" s="82" t="s">
        <v>1706</v>
      </c>
      <c r="J537" s="83" t="s">
        <v>1707</v>
      </c>
      <c r="K537" s="82" t="s">
        <v>1708</v>
      </c>
      <c r="L537" s="82" t="s">
        <v>428</v>
      </c>
      <c r="M537" s="83" t="s">
        <v>312</v>
      </c>
      <c r="N537" s="83"/>
      <c r="O537" s="84" t="s">
        <v>313</v>
      </c>
      <c r="P537" s="84" t="s">
        <v>202</v>
      </c>
    </row>
    <row r="538" spans="1:16">
      <c r="A538" s="32" t="str">
        <f t="shared" si="48"/>
        <v> BBS 124 </v>
      </c>
      <c r="B538" s="2" t="str">
        <f t="shared" si="49"/>
        <v>I</v>
      </c>
      <c r="C538" s="32">
        <f t="shared" si="50"/>
        <v>51955.675000000003</v>
      </c>
      <c r="D538" t="str">
        <f t="shared" si="51"/>
        <v>vis</v>
      </c>
      <c r="E538">
        <f>VLOOKUP(C538,'Active 1'!C$21:E$938,3,FALSE)</f>
        <v>53333.949630689014</v>
      </c>
      <c r="F538" s="2" t="s">
        <v>245</v>
      </c>
      <c r="G538" t="str">
        <f t="shared" si="52"/>
        <v>51955.675</v>
      </c>
      <c r="H538" s="32">
        <f t="shared" si="53"/>
        <v>-4664</v>
      </c>
      <c r="I538" s="82" t="s">
        <v>1709</v>
      </c>
      <c r="J538" s="83" t="s">
        <v>1710</v>
      </c>
      <c r="K538" s="82" t="s">
        <v>1711</v>
      </c>
      <c r="L538" s="82" t="s">
        <v>428</v>
      </c>
      <c r="M538" s="83" t="s">
        <v>312</v>
      </c>
      <c r="N538" s="83"/>
      <c r="O538" s="84" t="s">
        <v>313</v>
      </c>
      <c r="P538" s="84" t="s">
        <v>202</v>
      </c>
    </row>
    <row r="539" spans="1:16">
      <c r="A539" s="32" t="str">
        <f t="shared" si="48"/>
        <v> BBS 124 </v>
      </c>
      <c r="B539" s="2" t="str">
        <f t="shared" si="49"/>
        <v>I</v>
      </c>
      <c r="C539" s="32">
        <f t="shared" si="50"/>
        <v>51956.608999999997</v>
      </c>
      <c r="D539" t="str">
        <f t="shared" si="51"/>
        <v>vis</v>
      </c>
      <c r="E539">
        <f>VLOOKUP(C539,'Active 1'!C$21:E$938,3,FALSE)</f>
        <v>53341.951712182861</v>
      </c>
      <c r="F539" s="2" t="s">
        <v>245</v>
      </c>
      <c r="G539" t="str">
        <f t="shared" si="52"/>
        <v>51956.609</v>
      </c>
      <c r="H539" s="32">
        <f t="shared" si="53"/>
        <v>-4656</v>
      </c>
      <c r="I539" s="82" t="s">
        <v>1712</v>
      </c>
      <c r="J539" s="83" t="s">
        <v>1713</v>
      </c>
      <c r="K539" s="82" t="s">
        <v>1714</v>
      </c>
      <c r="L539" s="82" t="s">
        <v>345</v>
      </c>
      <c r="M539" s="83" t="s">
        <v>312</v>
      </c>
      <c r="N539" s="83"/>
      <c r="O539" s="84" t="s">
        <v>313</v>
      </c>
      <c r="P539" s="84" t="s">
        <v>202</v>
      </c>
    </row>
    <row r="540" spans="1:16">
      <c r="A540" s="32" t="str">
        <f t="shared" si="48"/>
        <v> BBS 125 </v>
      </c>
      <c r="B540" s="2" t="str">
        <f t="shared" si="49"/>
        <v>I</v>
      </c>
      <c r="C540" s="32">
        <f t="shared" si="50"/>
        <v>51996.409</v>
      </c>
      <c r="D540" t="str">
        <f t="shared" si="51"/>
        <v>vis</v>
      </c>
      <c r="E540">
        <f>VLOOKUP(C540,'Active 1'!C$21:E$938,3,FALSE)</f>
        <v>53682.939767276213</v>
      </c>
      <c r="F540" s="2" t="s">
        <v>245</v>
      </c>
      <c r="G540" t="str">
        <f t="shared" si="52"/>
        <v>51996.409</v>
      </c>
      <c r="H540" s="32">
        <f t="shared" si="53"/>
        <v>-4315</v>
      </c>
      <c r="I540" s="82" t="s">
        <v>1715</v>
      </c>
      <c r="J540" s="83" t="s">
        <v>1716</v>
      </c>
      <c r="K540" s="82" t="s">
        <v>1717</v>
      </c>
      <c r="L540" s="82" t="s">
        <v>1477</v>
      </c>
      <c r="M540" s="83" t="s">
        <v>312</v>
      </c>
      <c r="N540" s="83"/>
      <c r="O540" s="84" t="s">
        <v>313</v>
      </c>
      <c r="P540" s="84" t="s">
        <v>203</v>
      </c>
    </row>
    <row r="541" spans="1:16">
      <c r="A541" s="32" t="str">
        <f t="shared" si="48"/>
        <v> BBS 127 </v>
      </c>
      <c r="B541" s="2" t="str">
        <f t="shared" si="49"/>
        <v>I</v>
      </c>
      <c r="C541" s="32">
        <f t="shared" si="50"/>
        <v>52275.720999999998</v>
      </c>
      <c r="D541" t="str">
        <f t="shared" si="51"/>
        <v>vis</v>
      </c>
      <c r="E541">
        <f>VLOOKUP(C541,'Active 1'!C$21:E$938,3,FALSE)</f>
        <v>56075.95624074927</v>
      </c>
      <c r="F541" s="2" t="s">
        <v>245</v>
      </c>
      <c r="G541" t="str">
        <f t="shared" si="52"/>
        <v>52275.721</v>
      </c>
      <c r="H541" s="32">
        <f t="shared" si="53"/>
        <v>-1922</v>
      </c>
      <c r="I541" s="82" t="s">
        <v>1718</v>
      </c>
      <c r="J541" s="83" t="s">
        <v>1719</v>
      </c>
      <c r="K541" s="82" t="s">
        <v>1720</v>
      </c>
      <c r="L541" s="82" t="s">
        <v>345</v>
      </c>
      <c r="M541" s="83" t="s">
        <v>312</v>
      </c>
      <c r="N541" s="83"/>
      <c r="O541" s="84" t="s">
        <v>313</v>
      </c>
      <c r="P541" s="84" t="s">
        <v>204</v>
      </c>
    </row>
    <row r="542" spans="1:16">
      <c r="A542" s="32" t="str">
        <f t="shared" si="48"/>
        <v>IBVS 5443 </v>
      </c>
      <c r="B542" s="2" t="str">
        <f t="shared" si="49"/>
        <v>I</v>
      </c>
      <c r="C542" s="32">
        <f t="shared" si="50"/>
        <v>52353.455199999997</v>
      </c>
      <c r="D542" t="str">
        <f t="shared" si="51"/>
        <v>vis</v>
      </c>
      <c r="E542" t="e">
        <f>VLOOKUP(C542,'Active 1'!C$21:E$938,3,FALSE)</f>
        <v>#N/A</v>
      </c>
      <c r="F542" s="2" t="s">
        <v>245</v>
      </c>
      <c r="G542" t="str">
        <f t="shared" si="52"/>
        <v>52353.4552</v>
      </c>
      <c r="H542" s="32">
        <f t="shared" si="53"/>
        <v>-1256</v>
      </c>
      <c r="I542" s="82" t="s">
        <v>1721</v>
      </c>
      <c r="J542" s="83" t="s">
        <v>1722</v>
      </c>
      <c r="K542" s="82" t="s">
        <v>1723</v>
      </c>
      <c r="L542" s="82" t="s">
        <v>914</v>
      </c>
      <c r="M542" s="83" t="s">
        <v>265</v>
      </c>
      <c r="N542" s="83" t="s">
        <v>252</v>
      </c>
      <c r="O542" s="84" t="s">
        <v>928</v>
      </c>
      <c r="P542" s="85" t="s">
        <v>929</v>
      </c>
    </row>
    <row r="543" spans="1:16">
      <c r="A543" s="32" t="str">
        <f t="shared" si="48"/>
        <v>IBVS 5443 </v>
      </c>
      <c r="B543" s="2" t="str">
        <f t="shared" si="49"/>
        <v>I</v>
      </c>
      <c r="C543" s="32">
        <f t="shared" si="50"/>
        <v>52353.455300000001</v>
      </c>
      <c r="D543" t="str">
        <f t="shared" si="51"/>
        <v>vis</v>
      </c>
      <c r="E543" t="e">
        <f>VLOOKUP(C543,'Active 1'!C$21:E$938,3,FALSE)</f>
        <v>#N/A</v>
      </c>
      <c r="F543" s="2" t="s">
        <v>245</v>
      </c>
      <c r="G543" t="str">
        <f t="shared" si="52"/>
        <v>52353.4553</v>
      </c>
      <c r="H543" s="32">
        <f t="shared" si="53"/>
        <v>-1256</v>
      </c>
      <c r="I543" s="82" t="s">
        <v>1724</v>
      </c>
      <c r="J543" s="83" t="s">
        <v>1722</v>
      </c>
      <c r="K543" s="82" t="s">
        <v>1723</v>
      </c>
      <c r="L543" s="82" t="s">
        <v>933</v>
      </c>
      <c r="M543" s="83" t="s">
        <v>265</v>
      </c>
      <c r="N543" s="83" t="s">
        <v>284</v>
      </c>
      <c r="O543" s="84" t="s">
        <v>928</v>
      </c>
      <c r="P543" s="85" t="s">
        <v>929</v>
      </c>
    </row>
    <row r="544" spans="1:16">
      <c r="A544" s="32" t="str">
        <f t="shared" si="48"/>
        <v>IBVS 5443 </v>
      </c>
      <c r="B544" s="2" t="str">
        <f t="shared" si="49"/>
        <v>I</v>
      </c>
      <c r="C544" s="32">
        <f t="shared" si="50"/>
        <v>52353.455499999996</v>
      </c>
      <c r="D544" t="str">
        <f t="shared" si="51"/>
        <v>vis</v>
      </c>
      <c r="E544" t="e">
        <f>VLOOKUP(C544,'Active 1'!C$21:E$938,3,FALSE)</f>
        <v>#N/A</v>
      </c>
      <c r="F544" s="2" t="s">
        <v>245</v>
      </c>
      <c r="G544" t="str">
        <f t="shared" si="52"/>
        <v>52353.4555</v>
      </c>
      <c r="H544" s="32">
        <f t="shared" si="53"/>
        <v>-1256</v>
      </c>
      <c r="I544" s="82" t="s">
        <v>1725</v>
      </c>
      <c r="J544" s="83" t="s">
        <v>1722</v>
      </c>
      <c r="K544" s="82" t="s">
        <v>1723</v>
      </c>
      <c r="L544" s="82" t="s">
        <v>910</v>
      </c>
      <c r="M544" s="83" t="s">
        <v>265</v>
      </c>
      <c r="N544" s="83" t="s">
        <v>308</v>
      </c>
      <c r="O544" s="84" t="s">
        <v>928</v>
      </c>
      <c r="P544" s="85" t="s">
        <v>929</v>
      </c>
    </row>
    <row r="545" spans="1:16">
      <c r="A545" s="32" t="str">
        <f t="shared" si="48"/>
        <v> BBS 128 </v>
      </c>
      <c r="B545" s="2" t="str">
        <f t="shared" si="49"/>
        <v>I</v>
      </c>
      <c r="C545" s="32">
        <f t="shared" si="50"/>
        <v>52423.37</v>
      </c>
      <c r="D545" t="str">
        <f t="shared" si="51"/>
        <v>vis</v>
      </c>
      <c r="E545">
        <f>VLOOKUP(C545,'Active 1'!C$21:E$938,3,FALSE)</f>
        <v>57340.944817293916</v>
      </c>
      <c r="F545" s="2" t="s">
        <v>245</v>
      </c>
      <c r="G545" t="str">
        <f t="shared" si="52"/>
        <v>52423.370</v>
      </c>
      <c r="H545" s="32">
        <f t="shared" si="53"/>
        <v>-657</v>
      </c>
      <c r="I545" s="82" t="s">
        <v>1726</v>
      </c>
      <c r="J545" s="83" t="s">
        <v>1727</v>
      </c>
      <c r="K545" s="82" t="s">
        <v>1728</v>
      </c>
      <c r="L545" s="82" t="s">
        <v>428</v>
      </c>
      <c r="M545" s="83" t="s">
        <v>312</v>
      </c>
      <c r="N545" s="83"/>
      <c r="O545" s="84" t="s">
        <v>313</v>
      </c>
      <c r="P545" s="84" t="s">
        <v>206</v>
      </c>
    </row>
    <row r="546" spans="1:16">
      <c r="A546" s="32" t="str">
        <f t="shared" si="48"/>
        <v>IBVS 5443 </v>
      </c>
      <c r="B546" s="2" t="str">
        <f t="shared" si="49"/>
        <v>I</v>
      </c>
      <c r="C546" s="32">
        <f t="shared" si="50"/>
        <v>52724.390200000002</v>
      </c>
      <c r="D546" t="str">
        <f t="shared" si="51"/>
        <v>vis</v>
      </c>
      <c r="E546" t="e">
        <f>VLOOKUP(C546,'Active 1'!C$21:E$938,3,FALSE)</f>
        <v>#N/A</v>
      </c>
      <c r="F546" s="2" t="s">
        <v>245</v>
      </c>
      <c r="G546" t="str">
        <f t="shared" si="52"/>
        <v>52724.3902</v>
      </c>
      <c r="H546" s="32">
        <f t="shared" si="53"/>
        <v>1922</v>
      </c>
      <c r="I546" s="82" t="s">
        <v>1729</v>
      </c>
      <c r="J546" s="83" t="s">
        <v>1730</v>
      </c>
      <c r="K546" s="82" t="s">
        <v>1731</v>
      </c>
      <c r="L546" s="82" t="s">
        <v>902</v>
      </c>
      <c r="M546" s="83" t="s">
        <v>265</v>
      </c>
      <c r="N546" s="83" t="s">
        <v>252</v>
      </c>
      <c r="O546" s="84" t="s">
        <v>928</v>
      </c>
      <c r="P546" s="85" t="s">
        <v>929</v>
      </c>
    </row>
    <row r="547" spans="1:16">
      <c r="A547" s="32" t="str">
        <f t="shared" si="48"/>
        <v>IBVS 5443 </v>
      </c>
      <c r="B547" s="2" t="str">
        <f t="shared" si="49"/>
        <v>I</v>
      </c>
      <c r="C547" s="32">
        <f t="shared" si="50"/>
        <v>52724.390200000002</v>
      </c>
      <c r="D547" t="str">
        <f t="shared" si="51"/>
        <v>vis</v>
      </c>
      <c r="E547" t="e">
        <f>VLOOKUP(C547,'Active 1'!C$21:E$938,3,FALSE)</f>
        <v>#N/A</v>
      </c>
      <c r="F547" s="2" t="s">
        <v>245</v>
      </c>
      <c r="G547" t="str">
        <f t="shared" si="52"/>
        <v>52724.3902</v>
      </c>
      <c r="H547" s="32">
        <f t="shared" si="53"/>
        <v>1922</v>
      </c>
      <c r="I547" s="82" t="s">
        <v>1729</v>
      </c>
      <c r="J547" s="83" t="s">
        <v>1730</v>
      </c>
      <c r="K547" s="82" t="s">
        <v>1731</v>
      </c>
      <c r="L547" s="82" t="s">
        <v>902</v>
      </c>
      <c r="M547" s="83" t="s">
        <v>265</v>
      </c>
      <c r="N547" s="83" t="s">
        <v>284</v>
      </c>
      <c r="O547" s="84" t="s">
        <v>928</v>
      </c>
      <c r="P547" s="85" t="s">
        <v>929</v>
      </c>
    </row>
    <row r="548" spans="1:16">
      <c r="A548" s="32" t="str">
        <f t="shared" si="48"/>
        <v>IBVS 5443 </v>
      </c>
      <c r="B548" s="2" t="str">
        <f t="shared" si="49"/>
        <v>I</v>
      </c>
      <c r="C548" s="32">
        <f t="shared" si="50"/>
        <v>52724.506800000003</v>
      </c>
      <c r="D548" t="str">
        <f t="shared" si="51"/>
        <v>vis</v>
      </c>
      <c r="E548" t="e">
        <f>VLOOKUP(C548,'Active 1'!C$21:E$938,3,FALSE)</f>
        <v>#N/A</v>
      </c>
      <c r="F548" s="2" t="s">
        <v>245</v>
      </c>
      <c r="G548" t="str">
        <f t="shared" si="52"/>
        <v>52724.5068</v>
      </c>
      <c r="H548" s="32">
        <f t="shared" si="53"/>
        <v>1923</v>
      </c>
      <c r="I548" s="82" t="s">
        <v>1732</v>
      </c>
      <c r="J548" s="83" t="s">
        <v>1733</v>
      </c>
      <c r="K548" s="82" t="s">
        <v>1734</v>
      </c>
      <c r="L548" s="82" t="s">
        <v>933</v>
      </c>
      <c r="M548" s="83" t="s">
        <v>265</v>
      </c>
      <c r="N548" s="83" t="s">
        <v>252</v>
      </c>
      <c r="O548" s="84" t="s">
        <v>928</v>
      </c>
      <c r="P548" s="85" t="s">
        <v>929</v>
      </c>
    </row>
    <row r="549" spans="1:16">
      <c r="A549" s="32" t="str">
        <f t="shared" si="48"/>
        <v>IBVS 5443 </v>
      </c>
      <c r="B549" s="2" t="str">
        <f t="shared" si="49"/>
        <v>I</v>
      </c>
      <c r="C549" s="32">
        <f t="shared" si="50"/>
        <v>52724.506999999998</v>
      </c>
      <c r="D549" t="str">
        <f t="shared" si="51"/>
        <v>vis</v>
      </c>
      <c r="E549" t="e">
        <f>VLOOKUP(C549,'Active 1'!C$21:E$938,3,FALSE)</f>
        <v>#N/A</v>
      </c>
      <c r="F549" s="2" t="s">
        <v>245</v>
      </c>
      <c r="G549" t="str">
        <f t="shared" si="52"/>
        <v>52724.5070</v>
      </c>
      <c r="H549" s="32">
        <f t="shared" si="53"/>
        <v>1923</v>
      </c>
      <c r="I549" s="82" t="s">
        <v>1735</v>
      </c>
      <c r="J549" s="83" t="s">
        <v>1736</v>
      </c>
      <c r="K549" s="82" t="s">
        <v>1734</v>
      </c>
      <c r="L549" s="82" t="s">
        <v>910</v>
      </c>
      <c r="M549" s="83" t="s">
        <v>265</v>
      </c>
      <c r="N549" s="83" t="s">
        <v>284</v>
      </c>
      <c r="O549" s="84" t="s">
        <v>928</v>
      </c>
      <c r="P549" s="85" t="s">
        <v>929</v>
      </c>
    </row>
    <row r="550" spans="1:16">
      <c r="A550" s="32" t="str">
        <f t="shared" si="48"/>
        <v>IBVS 5443 </v>
      </c>
      <c r="B550" s="2" t="str">
        <f t="shared" si="49"/>
        <v>I</v>
      </c>
      <c r="C550" s="32">
        <f t="shared" si="50"/>
        <v>52759.406300000002</v>
      </c>
      <c r="D550" t="str">
        <f t="shared" si="51"/>
        <v>vis</v>
      </c>
      <c r="E550" t="e">
        <f>VLOOKUP(C550,'Active 1'!C$21:E$938,3,FALSE)</f>
        <v>#N/A</v>
      </c>
      <c r="F550" s="2" t="s">
        <v>245</v>
      </c>
      <c r="G550" t="str">
        <f t="shared" si="52"/>
        <v>52759.4063</v>
      </c>
      <c r="H550" s="32">
        <f t="shared" si="53"/>
        <v>2222</v>
      </c>
      <c r="I550" s="82" t="s">
        <v>1737</v>
      </c>
      <c r="J550" s="83" t="s">
        <v>1738</v>
      </c>
      <c r="K550" s="82" t="s">
        <v>927</v>
      </c>
      <c r="L550" s="82" t="s">
        <v>906</v>
      </c>
      <c r="M550" s="83" t="s">
        <v>265</v>
      </c>
      <c r="N550" s="83" t="s">
        <v>252</v>
      </c>
      <c r="O550" s="84" t="s">
        <v>928</v>
      </c>
      <c r="P550" s="85" t="s">
        <v>929</v>
      </c>
    </row>
    <row r="551" spans="1:16">
      <c r="A551" s="32" t="str">
        <f t="shared" si="48"/>
        <v>VSB 44 </v>
      </c>
      <c r="B551" s="2" t="str">
        <f t="shared" si="49"/>
        <v>I</v>
      </c>
      <c r="C551" s="32">
        <f t="shared" si="50"/>
        <v>53444.083100000003</v>
      </c>
      <c r="D551" t="str">
        <f t="shared" si="51"/>
        <v>vis</v>
      </c>
      <c r="E551">
        <f>VLOOKUP(C551,'Active 1'!C$21:E$938,3,FALSE)</f>
        <v>66085.944183557338</v>
      </c>
      <c r="F551" s="2" t="s">
        <v>245</v>
      </c>
      <c r="G551" t="str">
        <f t="shared" si="52"/>
        <v>53444.0831</v>
      </c>
      <c r="H551" s="32">
        <f t="shared" si="53"/>
        <v>8088</v>
      </c>
      <c r="I551" s="82" t="s">
        <v>1739</v>
      </c>
      <c r="J551" s="83" t="s">
        <v>1740</v>
      </c>
      <c r="K551" s="82" t="s">
        <v>1741</v>
      </c>
      <c r="L551" s="82" t="s">
        <v>902</v>
      </c>
      <c r="M551" s="83" t="s">
        <v>265</v>
      </c>
      <c r="N551" s="83" t="s">
        <v>266</v>
      </c>
      <c r="O551" s="84" t="s">
        <v>1742</v>
      </c>
      <c r="P551" s="85" t="s">
        <v>215</v>
      </c>
    </row>
    <row r="552" spans="1:16">
      <c r="A552" s="32" t="str">
        <f t="shared" si="48"/>
        <v>VSB 44 </v>
      </c>
      <c r="B552" s="2" t="str">
        <f t="shared" si="49"/>
        <v>I</v>
      </c>
      <c r="C552" s="32">
        <f t="shared" si="50"/>
        <v>53444.199800000002</v>
      </c>
      <c r="D552" t="str">
        <f t="shared" si="51"/>
        <v>vis</v>
      </c>
      <c r="E552">
        <f>VLOOKUP(C552,'Active 1'!C$21:E$938,3,FALSE)</f>
        <v>66086.944015367117</v>
      </c>
      <c r="F552" s="2" t="s">
        <v>245</v>
      </c>
      <c r="G552" t="str">
        <f t="shared" si="52"/>
        <v>53444.1998</v>
      </c>
      <c r="H552" s="32">
        <f t="shared" si="53"/>
        <v>8089</v>
      </c>
      <c r="I552" s="82" t="s">
        <v>1743</v>
      </c>
      <c r="J552" s="83" t="s">
        <v>1744</v>
      </c>
      <c r="K552" s="82" t="s">
        <v>1745</v>
      </c>
      <c r="L552" s="82" t="s">
        <v>902</v>
      </c>
      <c r="M552" s="83" t="s">
        <v>265</v>
      </c>
      <c r="N552" s="83" t="s">
        <v>266</v>
      </c>
      <c r="O552" s="84" t="s">
        <v>1742</v>
      </c>
      <c r="P552" s="85" t="s">
        <v>215</v>
      </c>
    </row>
    <row r="553" spans="1:16">
      <c r="A553" s="32" t="str">
        <f t="shared" si="48"/>
        <v>VSB 44 </v>
      </c>
      <c r="B553" s="2" t="str">
        <f t="shared" si="49"/>
        <v>II</v>
      </c>
      <c r="C553" s="32">
        <f t="shared" si="50"/>
        <v>53449.277000000002</v>
      </c>
      <c r="D553" t="str">
        <f t="shared" si="51"/>
        <v>vis</v>
      </c>
      <c r="E553">
        <f>VLOOKUP(C553,'Active 1'!C$21:E$938,3,FALSE)</f>
        <v>66130.443124747006</v>
      </c>
      <c r="F553" s="2" t="s">
        <v>245</v>
      </c>
      <c r="G553" t="str">
        <f t="shared" si="52"/>
        <v>53449.2770</v>
      </c>
      <c r="H553" s="32">
        <f t="shared" si="53"/>
        <v>8132.5</v>
      </c>
      <c r="I553" s="82" t="s">
        <v>1746</v>
      </c>
      <c r="J553" s="83" t="s">
        <v>1747</v>
      </c>
      <c r="K553" s="82" t="s">
        <v>1748</v>
      </c>
      <c r="L553" s="82" t="s">
        <v>933</v>
      </c>
      <c r="M553" s="83" t="s">
        <v>265</v>
      </c>
      <c r="N553" s="83" t="s">
        <v>266</v>
      </c>
      <c r="O553" s="84" t="s">
        <v>1749</v>
      </c>
      <c r="P553" s="85" t="s">
        <v>215</v>
      </c>
    </row>
    <row r="554" spans="1:16">
      <c r="A554" s="32" t="str">
        <f t="shared" si="48"/>
        <v>VSB 45 </v>
      </c>
      <c r="B554" s="2" t="str">
        <f t="shared" si="49"/>
        <v>I</v>
      </c>
      <c r="C554" s="32">
        <f t="shared" si="50"/>
        <v>53829.023800000003</v>
      </c>
      <c r="D554" t="str">
        <f t="shared" si="51"/>
        <v>vis</v>
      </c>
      <c r="E554">
        <f>VLOOKUP(C554,'Active 1'!C$21:E$938,3,FALSE)</f>
        <v>69383.938671478565</v>
      </c>
      <c r="F554" s="2" t="s">
        <v>245</v>
      </c>
      <c r="G554" t="str">
        <f t="shared" si="52"/>
        <v>53829.0238</v>
      </c>
      <c r="H554" s="32">
        <f t="shared" si="53"/>
        <v>11386</v>
      </c>
      <c r="I554" s="82" t="s">
        <v>1750</v>
      </c>
      <c r="J554" s="83" t="s">
        <v>1751</v>
      </c>
      <c r="K554" s="82" t="s">
        <v>1752</v>
      </c>
      <c r="L554" s="82" t="s">
        <v>987</v>
      </c>
      <c r="M554" s="83" t="s">
        <v>265</v>
      </c>
      <c r="N554" s="83" t="s">
        <v>266</v>
      </c>
      <c r="O554" s="84" t="s">
        <v>1753</v>
      </c>
      <c r="P554" s="85" t="s">
        <v>221</v>
      </c>
    </row>
    <row r="555" spans="1:16">
      <c r="A555" s="32" t="str">
        <f t="shared" si="48"/>
        <v>VSB 45 </v>
      </c>
      <c r="B555" s="2" t="str">
        <f t="shared" si="49"/>
        <v>II</v>
      </c>
      <c r="C555" s="32">
        <f t="shared" si="50"/>
        <v>53829.082399999999</v>
      </c>
      <c r="D555" t="str">
        <f t="shared" si="51"/>
        <v>vis</v>
      </c>
      <c r="E555">
        <f>VLOOKUP(C555,'Active 1'!C$21:E$938,3,FALSE)</f>
        <v>69384.440729268201</v>
      </c>
      <c r="F555" s="2" t="s">
        <v>245</v>
      </c>
      <c r="G555" t="str">
        <f t="shared" si="52"/>
        <v>53829.0824</v>
      </c>
      <c r="H555" s="32">
        <f t="shared" si="53"/>
        <v>11386.5</v>
      </c>
      <c r="I555" s="82" t="s">
        <v>1754</v>
      </c>
      <c r="J555" s="83" t="s">
        <v>1755</v>
      </c>
      <c r="K555" s="82" t="s">
        <v>1756</v>
      </c>
      <c r="L555" s="82" t="s">
        <v>914</v>
      </c>
      <c r="M555" s="83" t="s">
        <v>265</v>
      </c>
      <c r="N555" s="83" t="s">
        <v>266</v>
      </c>
      <c r="O555" s="84" t="s">
        <v>1753</v>
      </c>
      <c r="P555" s="85" t="s">
        <v>221</v>
      </c>
    </row>
    <row r="556" spans="1:16">
      <c r="A556" s="32" t="str">
        <f t="shared" si="48"/>
        <v>VSB 45 </v>
      </c>
      <c r="B556" s="2" t="str">
        <f t="shared" si="49"/>
        <v>I</v>
      </c>
      <c r="C556" s="32">
        <f t="shared" si="50"/>
        <v>53829.140700000004</v>
      </c>
      <c r="D556" t="str">
        <f t="shared" si="51"/>
        <v>vis</v>
      </c>
      <c r="E556">
        <f>VLOOKUP(C556,'Active 1'!C$21:E$938,3,FALSE)</f>
        <v>69384.940216796182</v>
      </c>
      <c r="F556" s="2" t="s">
        <v>245</v>
      </c>
      <c r="G556" t="str">
        <f t="shared" si="52"/>
        <v>53829.1407</v>
      </c>
      <c r="H556" s="32">
        <f t="shared" si="53"/>
        <v>11387</v>
      </c>
      <c r="I556" s="82" t="s">
        <v>1757</v>
      </c>
      <c r="J556" s="83" t="s">
        <v>1758</v>
      </c>
      <c r="K556" s="82" t="s">
        <v>1759</v>
      </c>
      <c r="L556" s="82" t="s">
        <v>914</v>
      </c>
      <c r="M556" s="83" t="s">
        <v>265</v>
      </c>
      <c r="N556" s="83" t="s">
        <v>266</v>
      </c>
      <c r="O556" s="84" t="s">
        <v>1753</v>
      </c>
      <c r="P556" s="85" t="s">
        <v>221</v>
      </c>
    </row>
    <row r="557" spans="1:16">
      <c r="A557" s="32" t="str">
        <f t="shared" si="48"/>
        <v>VSB 46 </v>
      </c>
      <c r="B557" s="2" t="str">
        <f t="shared" si="49"/>
        <v>I</v>
      </c>
      <c r="C557" s="32">
        <f t="shared" si="50"/>
        <v>54105.182200000003</v>
      </c>
      <c r="D557" t="str">
        <f t="shared" si="51"/>
        <v>vis</v>
      </c>
      <c r="E557">
        <f>VLOOKUP(C557,'Active 1'!C$21:E$938,3,FALSE)</f>
        <v>71749.936553731983</v>
      </c>
      <c r="F557" s="2" t="s">
        <v>245</v>
      </c>
      <c r="G557" t="str">
        <f t="shared" si="52"/>
        <v>54105.1822</v>
      </c>
      <c r="H557" s="32">
        <f t="shared" si="53"/>
        <v>13752</v>
      </c>
      <c r="I557" s="82" t="s">
        <v>1760</v>
      </c>
      <c r="J557" s="83" t="s">
        <v>1761</v>
      </c>
      <c r="K557" s="82" t="s">
        <v>1762</v>
      </c>
      <c r="L557" s="82" t="s">
        <v>1763</v>
      </c>
      <c r="M557" s="83" t="s">
        <v>1003</v>
      </c>
      <c r="N557" s="83" t="s">
        <v>251</v>
      </c>
      <c r="O557" s="84" t="s">
        <v>1764</v>
      </c>
      <c r="P557" s="85" t="s">
        <v>222</v>
      </c>
    </row>
    <row r="558" spans="1:16">
      <c r="A558" s="32" t="str">
        <f t="shared" si="48"/>
        <v>VSB 46 </v>
      </c>
      <c r="B558" s="2" t="str">
        <f t="shared" si="49"/>
        <v>I</v>
      </c>
      <c r="C558" s="32">
        <f t="shared" si="50"/>
        <v>54108.216899999999</v>
      </c>
      <c r="D558" t="str">
        <f t="shared" si="51"/>
        <v>vis</v>
      </c>
      <c r="E558">
        <f>VLOOKUP(C558,'Active 1'!C$21:E$938,3,FALSE)</f>
        <v>71775.936464555867</v>
      </c>
      <c r="F558" s="2" t="s">
        <v>245</v>
      </c>
      <c r="G558" t="str">
        <f t="shared" si="52"/>
        <v>54108.2169</v>
      </c>
      <c r="H558" s="32">
        <f t="shared" si="53"/>
        <v>13778</v>
      </c>
      <c r="I558" s="82" t="s">
        <v>1765</v>
      </c>
      <c r="J558" s="83" t="s">
        <v>1766</v>
      </c>
      <c r="K558" s="82" t="s">
        <v>1767</v>
      </c>
      <c r="L558" s="82" t="s">
        <v>1763</v>
      </c>
      <c r="M558" s="83" t="s">
        <v>1003</v>
      </c>
      <c r="N558" s="83" t="s">
        <v>245</v>
      </c>
      <c r="O558" s="84" t="s">
        <v>1764</v>
      </c>
      <c r="P558" s="85" t="s">
        <v>222</v>
      </c>
    </row>
    <row r="559" spans="1:16">
      <c r="A559" s="32" t="str">
        <f t="shared" si="48"/>
        <v>VSB 46 </v>
      </c>
      <c r="B559" s="2" t="str">
        <f t="shared" si="49"/>
        <v>I</v>
      </c>
      <c r="C559" s="32">
        <f t="shared" si="50"/>
        <v>54108.216899999999</v>
      </c>
      <c r="D559" t="str">
        <f t="shared" si="51"/>
        <v>vis</v>
      </c>
      <c r="E559">
        <f>VLOOKUP(C559,'Active 1'!C$21:E$938,3,FALSE)</f>
        <v>71775.936464555867</v>
      </c>
      <c r="F559" s="2" t="s">
        <v>245</v>
      </c>
      <c r="G559" t="str">
        <f t="shared" si="52"/>
        <v>54108.2169</v>
      </c>
      <c r="H559" s="32">
        <f t="shared" si="53"/>
        <v>13778</v>
      </c>
      <c r="I559" s="82" t="s">
        <v>1765</v>
      </c>
      <c r="J559" s="83" t="s">
        <v>1766</v>
      </c>
      <c r="K559" s="82" t="s">
        <v>1767</v>
      </c>
      <c r="L559" s="82" t="s">
        <v>1763</v>
      </c>
      <c r="M559" s="83" t="s">
        <v>1003</v>
      </c>
      <c r="N559" s="83" t="s">
        <v>251</v>
      </c>
      <c r="O559" s="84" t="s">
        <v>1764</v>
      </c>
      <c r="P559" s="85" t="s">
        <v>222</v>
      </c>
    </row>
    <row r="560" spans="1:16">
      <c r="A560" s="32" t="str">
        <f t="shared" si="48"/>
        <v>VSB 46 </v>
      </c>
      <c r="B560" s="2" t="str">
        <f t="shared" si="49"/>
        <v>II</v>
      </c>
      <c r="C560" s="32">
        <f t="shared" si="50"/>
        <v>54108.274599999997</v>
      </c>
      <c r="D560" t="str">
        <f t="shared" si="51"/>
        <v>vis</v>
      </c>
      <c r="E560">
        <f>VLOOKUP(C560,'Active 1'!C$21:E$938,3,FALSE)</f>
        <v>71776.430811560349</v>
      </c>
      <c r="F560" s="2" t="s">
        <v>245</v>
      </c>
      <c r="G560" t="str">
        <f t="shared" si="52"/>
        <v>54108.2746</v>
      </c>
      <c r="H560" s="32">
        <f t="shared" si="53"/>
        <v>13778.5</v>
      </c>
      <c r="I560" s="82" t="s">
        <v>1768</v>
      </c>
      <c r="J560" s="83" t="s">
        <v>1769</v>
      </c>
      <c r="K560" s="82" t="s">
        <v>1770</v>
      </c>
      <c r="L560" s="82" t="s">
        <v>1771</v>
      </c>
      <c r="M560" s="83" t="s">
        <v>1003</v>
      </c>
      <c r="N560" s="83" t="s">
        <v>251</v>
      </c>
      <c r="O560" s="84" t="s">
        <v>1764</v>
      </c>
      <c r="P560" s="85" t="s">
        <v>222</v>
      </c>
    </row>
    <row r="561" spans="1:16">
      <c r="A561" s="32" t="str">
        <f t="shared" si="48"/>
        <v>VSB 46 </v>
      </c>
      <c r="B561" s="2" t="str">
        <f t="shared" si="49"/>
        <v>II</v>
      </c>
      <c r="C561" s="32">
        <f t="shared" si="50"/>
        <v>54108.275199999996</v>
      </c>
      <c r="D561" t="str">
        <f t="shared" si="51"/>
        <v>vis</v>
      </c>
      <c r="E561">
        <f>VLOOKUP(C561,'Active 1'!C$21:E$938,3,FALSE)</f>
        <v>71776.43595208379</v>
      </c>
      <c r="F561" s="2" t="s">
        <v>245</v>
      </c>
      <c r="G561" t="str">
        <f t="shared" si="52"/>
        <v>54108.2752</v>
      </c>
      <c r="H561" s="32">
        <f t="shared" si="53"/>
        <v>13778.5</v>
      </c>
      <c r="I561" s="82" t="s">
        <v>1772</v>
      </c>
      <c r="J561" s="83" t="s">
        <v>1773</v>
      </c>
      <c r="K561" s="82" t="s">
        <v>1770</v>
      </c>
      <c r="L561" s="82" t="s">
        <v>1045</v>
      </c>
      <c r="M561" s="83" t="s">
        <v>1003</v>
      </c>
      <c r="N561" s="83" t="s">
        <v>245</v>
      </c>
      <c r="O561" s="84" t="s">
        <v>1764</v>
      </c>
      <c r="P561" s="85" t="s">
        <v>222</v>
      </c>
    </row>
    <row r="562" spans="1:16">
      <c r="A562" s="32" t="str">
        <f t="shared" si="48"/>
        <v>VSB 46 </v>
      </c>
      <c r="B562" s="2" t="str">
        <f t="shared" si="49"/>
        <v>I</v>
      </c>
      <c r="C562" s="32">
        <f t="shared" si="50"/>
        <v>54108.333700000003</v>
      </c>
      <c r="D562" t="str">
        <f t="shared" si="51"/>
        <v>vis</v>
      </c>
      <c r="E562">
        <f>VLOOKUP(C562,'Active 1'!C$21:E$938,3,FALSE)</f>
        <v>71776.937153119594</v>
      </c>
      <c r="F562" s="2" t="s">
        <v>245</v>
      </c>
      <c r="G562" t="str">
        <f t="shared" si="52"/>
        <v>54108.3337</v>
      </c>
      <c r="H562" s="32">
        <f t="shared" si="53"/>
        <v>13779</v>
      </c>
      <c r="I562" s="82" t="s">
        <v>1774</v>
      </c>
      <c r="J562" s="83" t="s">
        <v>1775</v>
      </c>
      <c r="K562" s="82" t="s">
        <v>1776</v>
      </c>
      <c r="L562" s="82" t="s">
        <v>1763</v>
      </c>
      <c r="M562" s="83" t="s">
        <v>1003</v>
      </c>
      <c r="N562" s="83" t="s">
        <v>251</v>
      </c>
      <c r="O562" s="84" t="s">
        <v>1764</v>
      </c>
      <c r="P562" s="85" t="s">
        <v>222</v>
      </c>
    </row>
    <row r="563" spans="1:16">
      <c r="A563" s="32" t="str">
        <f t="shared" si="48"/>
        <v>VSB 46 </v>
      </c>
      <c r="B563" s="2" t="str">
        <f t="shared" si="49"/>
        <v>I</v>
      </c>
      <c r="C563" s="32">
        <f t="shared" si="50"/>
        <v>54108.3338</v>
      </c>
      <c r="D563" t="str">
        <f t="shared" si="51"/>
        <v>vis</v>
      </c>
      <c r="E563">
        <f>VLOOKUP(C563,'Active 1'!C$21:E$938,3,FALSE)</f>
        <v>71776.938009873484</v>
      </c>
      <c r="F563" s="2" t="s">
        <v>245</v>
      </c>
      <c r="G563" t="str">
        <f t="shared" si="52"/>
        <v>54108.3338</v>
      </c>
      <c r="H563" s="32">
        <f t="shared" si="53"/>
        <v>13779</v>
      </c>
      <c r="I563" s="82" t="s">
        <v>1777</v>
      </c>
      <c r="J563" s="83" t="s">
        <v>1775</v>
      </c>
      <c r="K563" s="82" t="s">
        <v>1776</v>
      </c>
      <c r="L563" s="82" t="s">
        <v>987</v>
      </c>
      <c r="M563" s="83" t="s">
        <v>1003</v>
      </c>
      <c r="N563" s="83" t="s">
        <v>245</v>
      </c>
      <c r="O563" s="84" t="s">
        <v>1764</v>
      </c>
      <c r="P563" s="85" t="s">
        <v>222</v>
      </c>
    </row>
    <row r="564" spans="1:16">
      <c r="A564" s="32" t="str">
        <f t="shared" si="48"/>
        <v>VSB 46 </v>
      </c>
      <c r="B564" s="2" t="str">
        <f t="shared" si="49"/>
        <v>I</v>
      </c>
      <c r="C564" s="32">
        <f t="shared" si="50"/>
        <v>54143.2327</v>
      </c>
      <c r="D564" t="str">
        <f t="shared" si="51"/>
        <v>vis</v>
      </c>
      <c r="E564">
        <f>VLOOKUP(C564,'Active 1'!C$21:E$938,3,FALSE)</f>
        <v>72075.935699217618</v>
      </c>
      <c r="F564" s="2" t="s">
        <v>245</v>
      </c>
      <c r="G564" t="str">
        <f t="shared" si="52"/>
        <v>54143.2327</v>
      </c>
      <c r="H564" s="32">
        <f t="shared" si="53"/>
        <v>14078</v>
      </c>
      <c r="I564" s="82" t="s">
        <v>1778</v>
      </c>
      <c r="J564" s="83" t="s">
        <v>1779</v>
      </c>
      <c r="K564" s="82" t="s">
        <v>1780</v>
      </c>
      <c r="L564" s="82" t="s">
        <v>1045</v>
      </c>
      <c r="M564" s="83" t="s">
        <v>1003</v>
      </c>
      <c r="N564" s="83" t="s">
        <v>251</v>
      </c>
      <c r="O564" s="84" t="s">
        <v>1781</v>
      </c>
      <c r="P564" s="85" t="s">
        <v>222</v>
      </c>
    </row>
    <row r="565" spans="1:16">
      <c r="A565" s="32" t="str">
        <f t="shared" si="48"/>
        <v>VSB 46 </v>
      </c>
      <c r="B565" s="2" t="str">
        <f t="shared" si="49"/>
        <v>II</v>
      </c>
      <c r="C565" s="32">
        <f t="shared" si="50"/>
        <v>54143.290999999997</v>
      </c>
      <c r="D565" t="str">
        <f t="shared" si="51"/>
        <v>vis</v>
      </c>
      <c r="E565">
        <f>VLOOKUP(C565,'Active 1'!C$21:E$938,3,FALSE)</f>
        <v>72076.435186745526</v>
      </c>
      <c r="F565" s="2" t="s">
        <v>245</v>
      </c>
      <c r="G565" t="str">
        <f t="shared" si="52"/>
        <v>54143.2910</v>
      </c>
      <c r="H565" s="32">
        <f t="shared" si="53"/>
        <v>14078.5</v>
      </c>
      <c r="I565" s="82" t="s">
        <v>1782</v>
      </c>
      <c r="J565" s="83" t="s">
        <v>1783</v>
      </c>
      <c r="K565" s="82" t="s">
        <v>1784</v>
      </c>
      <c r="L565" s="82" t="s">
        <v>1054</v>
      </c>
      <c r="M565" s="83" t="s">
        <v>1003</v>
      </c>
      <c r="N565" s="83" t="s">
        <v>251</v>
      </c>
      <c r="O565" s="84" t="s">
        <v>1781</v>
      </c>
      <c r="P565" s="85" t="s">
        <v>222</v>
      </c>
    </row>
    <row r="566" spans="1:16">
      <c r="A566" s="32" t="str">
        <f t="shared" si="48"/>
        <v>VSB 46 </v>
      </c>
      <c r="B566" s="2" t="str">
        <f t="shared" si="49"/>
        <v>I</v>
      </c>
      <c r="C566" s="32">
        <f t="shared" si="50"/>
        <v>54143.349499999997</v>
      </c>
      <c r="D566" t="str">
        <f t="shared" si="51"/>
        <v>vis</v>
      </c>
      <c r="E566">
        <f>VLOOKUP(C566,'Active 1'!C$21:E$938,3,FALSE)</f>
        <v>72076.936387781272</v>
      </c>
      <c r="F566" s="2" t="s">
        <v>245</v>
      </c>
      <c r="G566" t="str">
        <f t="shared" si="52"/>
        <v>54143.3495</v>
      </c>
      <c r="H566" s="32">
        <f t="shared" si="53"/>
        <v>14079</v>
      </c>
      <c r="I566" s="82" t="s">
        <v>1785</v>
      </c>
      <c r="J566" s="83" t="s">
        <v>1786</v>
      </c>
      <c r="K566" s="82" t="s">
        <v>1787</v>
      </c>
      <c r="L566" s="82" t="s">
        <v>1763</v>
      </c>
      <c r="M566" s="83" t="s">
        <v>1003</v>
      </c>
      <c r="N566" s="83" t="s">
        <v>251</v>
      </c>
      <c r="O566" s="84" t="s">
        <v>1781</v>
      </c>
      <c r="P566" s="85" t="s">
        <v>222</v>
      </c>
    </row>
    <row r="567" spans="1:16">
      <c r="A567" s="32" t="str">
        <f t="shared" si="48"/>
        <v>VSB 46 </v>
      </c>
      <c r="B567" s="2" t="str">
        <f t="shared" si="49"/>
        <v>I</v>
      </c>
      <c r="C567" s="32">
        <f t="shared" si="50"/>
        <v>54204.976499999997</v>
      </c>
      <c r="D567" t="str">
        <f t="shared" si="51"/>
        <v>vis</v>
      </c>
      <c r="E567">
        <f>VLOOKUP(C567,'Active 1'!C$21:E$938,3,FALSE)</f>
        <v>72604.92811821436</v>
      </c>
      <c r="F567" s="2" t="s">
        <v>245</v>
      </c>
      <c r="G567" t="str">
        <f t="shared" si="52"/>
        <v>54204.9765</v>
      </c>
      <c r="H567" s="32">
        <f t="shared" si="53"/>
        <v>14607</v>
      </c>
      <c r="I567" s="82" t="s">
        <v>1788</v>
      </c>
      <c r="J567" s="83" t="s">
        <v>1789</v>
      </c>
      <c r="K567" s="82" t="s">
        <v>1790</v>
      </c>
      <c r="L567" s="82" t="s">
        <v>1791</v>
      </c>
      <c r="M567" s="83" t="s">
        <v>1003</v>
      </c>
      <c r="N567" s="83" t="s">
        <v>251</v>
      </c>
      <c r="O567" s="84" t="s">
        <v>1792</v>
      </c>
      <c r="P567" s="85" t="s">
        <v>222</v>
      </c>
    </row>
    <row r="568" spans="1:16">
      <c r="A568" s="32" t="str">
        <f t="shared" si="48"/>
        <v>VSB 46 </v>
      </c>
      <c r="B568" s="2" t="str">
        <f t="shared" si="49"/>
        <v>II</v>
      </c>
      <c r="C568" s="32">
        <f t="shared" si="50"/>
        <v>54205.037199999999</v>
      </c>
      <c r="D568" t="str">
        <f t="shared" si="51"/>
        <v>vis</v>
      </c>
      <c r="E568">
        <f>VLOOKUP(C568,'Active 1'!C$21:E$938,3,FALSE)</f>
        <v>72605.44816783609</v>
      </c>
      <c r="F568" s="2" t="s">
        <v>245</v>
      </c>
      <c r="G568" t="str">
        <f t="shared" si="52"/>
        <v>54205.0372</v>
      </c>
      <c r="H568" s="32">
        <f t="shared" si="53"/>
        <v>14607.5</v>
      </c>
      <c r="I568" s="82" t="s">
        <v>1793</v>
      </c>
      <c r="J568" s="83" t="s">
        <v>1794</v>
      </c>
      <c r="K568" s="82" t="s">
        <v>1795</v>
      </c>
      <c r="L568" s="82" t="s">
        <v>877</v>
      </c>
      <c r="M568" s="83" t="s">
        <v>1003</v>
      </c>
      <c r="N568" s="83" t="s">
        <v>251</v>
      </c>
      <c r="O568" s="84" t="s">
        <v>1792</v>
      </c>
      <c r="P568" s="85" t="s">
        <v>222</v>
      </c>
    </row>
    <row r="569" spans="1:16">
      <c r="A569" s="32" t="str">
        <f t="shared" si="48"/>
        <v>VSB 46 </v>
      </c>
      <c r="B569" s="2" t="str">
        <f t="shared" si="49"/>
        <v>I</v>
      </c>
      <c r="C569" s="32">
        <f t="shared" si="50"/>
        <v>54205.094499999999</v>
      </c>
      <c r="D569" t="str">
        <f t="shared" si="51"/>
        <v>vis</v>
      </c>
      <c r="E569">
        <f>VLOOKUP(C569,'Active 1'!C$21:E$938,3,FALSE)</f>
        <v>72605.939087824954</v>
      </c>
      <c r="F569" s="2" t="s">
        <v>245</v>
      </c>
      <c r="G569" t="str">
        <f t="shared" si="52"/>
        <v>54205.0945</v>
      </c>
      <c r="H569" s="32">
        <f t="shared" si="53"/>
        <v>14608</v>
      </c>
      <c r="I569" s="82" t="s">
        <v>1796</v>
      </c>
      <c r="J569" s="83" t="s">
        <v>1797</v>
      </c>
      <c r="K569" s="82" t="s">
        <v>1798</v>
      </c>
      <c r="L569" s="82" t="s">
        <v>914</v>
      </c>
      <c r="M569" s="83" t="s">
        <v>1003</v>
      </c>
      <c r="N569" s="83" t="s">
        <v>251</v>
      </c>
      <c r="O569" s="84" t="s">
        <v>1792</v>
      </c>
      <c r="P569" s="85" t="s">
        <v>222</v>
      </c>
    </row>
    <row r="570" spans="1:16">
      <c r="A570" s="32" t="str">
        <f t="shared" si="48"/>
        <v>VSB 48 </v>
      </c>
      <c r="B570" s="2" t="str">
        <f t="shared" si="49"/>
        <v>I</v>
      </c>
      <c r="C570" s="32">
        <f t="shared" si="50"/>
        <v>54533.1924</v>
      </c>
      <c r="D570" t="str">
        <f t="shared" si="51"/>
        <v>vis</v>
      </c>
      <c r="E570">
        <f>VLOOKUP(C570,'Active 1'!C$21:E$938,3,FALSE)</f>
        <v>75416.930665744716</v>
      </c>
      <c r="F570" s="2" t="s">
        <v>245</v>
      </c>
      <c r="G570" t="str">
        <f t="shared" si="52"/>
        <v>54533.1924</v>
      </c>
      <c r="H570" s="32">
        <f t="shared" si="53"/>
        <v>17419</v>
      </c>
      <c r="I570" s="82" t="s">
        <v>1799</v>
      </c>
      <c r="J570" s="83" t="s">
        <v>1800</v>
      </c>
      <c r="K570" s="82" t="s">
        <v>1801</v>
      </c>
      <c r="L570" s="82" t="s">
        <v>1038</v>
      </c>
      <c r="M570" s="83" t="s">
        <v>1003</v>
      </c>
      <c r="N570" s="83" t="s">
        <v>245</v>
      </c>
      <c r="O570" s="84" t="s">
        <v>1781</v>
      </c>
      <c r="P570" s="85" t="s">
        <v>225</v>
      </c>
    </row>
    <row r="571" spans="1:16">
      <c r="A571" s="32" t="str">
        <f t="shared" si="48"/>
        <v>VSB 48 </v>
      </c>
      <c r="B571" s="2" t="str">
        <f t="shared" si="49"/>
        <v>II</v>
      </c>
      <c r="C571" s="32">
        <f t="shared" si="50"/>
        <v>54533.25</v>
      </c>
      <c r="D571" t="str">
        <f t="shared" si="51"/>
        <v>vis</v>
      </c>
      <c r="E571">
        <f>VLOOKUP(C571,'Active 1'!C$21:E$938,3,FALSE)</f>
        <v>75417.424155995293</v>
      </c>
      <c r="F571" s="2" t="s">
        <v>245</v>
      </c>
      <c r="G571" t="str">
        <f t="shared" si="52"/>
        <v>54533.2500</v>
      </c>
      <c r="H571" s="32">
        <f t="shared" si="53"/>
        <v>17419.5</v>
      </c>
      <c r="I571" s="82" t="s">
        <v>1802</v>
      </c>
      <c r="J571" s="83" t="s">
        <v>1803</v>
      </c>
      <c r="K571" s="82" t="s">
        <v>1804</v>
      </c>
      <c r="L571" s="82" t="s">
        <v>1137</v>
      </c>
      <c r="M571" s="83" t="s">
        <v>1003</v>
      </c>
      <c r="N571" s="83" t="s">
        <v>245</v>
      </c>
      <c r="O571" s="84" t="s">
        <v>1781</v>
      </c>
      <c r="P571" s="85" t="s">
        <v>225</v>
      </c>
    </row>
    <row r="572" spans="1:16">
      <c r="A572" s="32" t="str">
        <f t="shared" si="48"/>
        <v>VSB 48 </v>
      </c>
      <c r="B572" s="2" t="str">
        <f t="shared" si="49"/>
        <v>I</v>
      </c>
      <c r="C572" s="32">
        <f t="shared" si="50"/>
        <v>54533.309099999999</v>
      </c>
      <c r="D572" t="str">
        <f t="shared" si="51"/>
        <v>vis</v>
      </c>
      <c r="E572">
        <f>VLOOKUP(C572,'Active 1'!C$21:E$938,3,FALSE)</f>
        <v>75417.93049755448</v>
      </c>
      <c r="F572" s="2" t="s">
        <v>245</v>
      </c>
      <c r="G572" t="str">
        <f t="shared" si="52"/>
        <v>54533.3091</v>
      </c>
      <c r="H572" s="32">
        <f t="shared" si="53"/>
        <v>17420</v>
      </c>
      <c r="I572" s="82" t="s">
        <v>1805</v>
      </c>
      <c r="J572" s="83" t="s">
        <v>1806</v>
      </c>
      <c r="K572" s="82" t="s">
        <v>1807</v>
      </c>
      <c r="L572" s="82" t="s">
        <v>1038</v>
      </c>
      <c r="M572" s="83" t="s">
        <v>1003</v>
      </c>
      <c r="N572" s="83" t="s">
        <v>245</v>
      </c>
      <c r="O572" s="84" t="s">
        <v>1781</v>
      </c>
      <c r="P572" s="85" t="s">
        <v>225</v>
      </c>
    </row>
    <row r="573" spans="1:16">
      <c r="A573" s="32" t="str">
        <f t="shared" si="48"/>
        <v>VSB 48 </v>
      </c>
      <c r="B573" s="2" t="str">
        <f t="shared" si="49"/>
        <v>I</v>
      </c>
      <c r="C573" s="32">
        <f t="shared" si="50"/>
        <v>54535.176500000001</v>
      </c>
      <c r="D573" t="str">
        <f t="shared" si="51"/>
        <v>vis</v>
      </c>
      <c r="E573">
        <f>VLOOKUP(C573,'Active 1'!C$21:E$938,3,FALSE)</f>
        <v>75433.929520018864</v>
      </c>
      <c r="F573" s="2" t="s">
        <v>245</v>
      </c>
      <c r="G573" t="str">
        <f t="shared" si="52"/>
        <v>54535.1765</v>
      </c>
      <c r="H573" s="32">
        <f t="shared" si="53"/>
        <v>17436</v>
      </c>
      <c r="I573" s="82" t="s">
        <v>1808</v>
      </c>
      <c r="J573" s="83" t="s">
        <v>1809</v>
      </c>
      <c r="K573" s="82" t="s">
        <v>1810</v>
      </c>
      <c r="L573" s="82" t="s">
        <v>1811</v>
      </c>
      <c r="M573" s="83" t="s">
        <v>1003</v>
      </c>
      <c r="N573" s="83" t="s">
        <v>245</v>
      </c>
      <c r="O573" s="84" t="s">
        <v>1812</v>
      </c>
      <c r="P573" s="85" t="s">
        <v>225</v>
      </c>
    </row>
    <row r="574" spans="1:16">
      <c r="A574" s="32" t="str">
        <f t="shared" si="48"/>
        <v>VSB 48 </v>
      </c>
      <c r="B574" s="2" t="str">
        <f t="shared" si="49"/>
        <v>II</v>
      </c>
      <c r="C574" s="32">
        <f t="shared" si="50"/>
        <v>54535.234900000003</v>
      </c>
      <c r="D574" t="str">
        <f t="shared" si="51"/>
        <v>vis</v>
      </c>
      <c r="E574">
        <f>VLOOKUP(C574,'Active 1'!C$21:E$938,3,FALSE)</f>
        <v>75434.429864300721</v>
      </c>
      <c r="F574" s="2" t="s">
        <v>245</v>
      </c>
      <c r="G574" t="str">
        <f t="shared" si="52"/>
        <v>54535.2349</v>
      </c>
      <c r="H574" s="32">
        <f t="shared" si="53"/>
        <v>17436.5</v>
      </c>
      <c r="I574" s="82" t="s">
        <v>1813</v>
      </c>
      <c r="J574" s="83" t="s">
        <v>1814</v>
      </c>
      <c r="K574" s="82" t="s">
        <v>1815</v>
      </c>
      <c r="L574" s="82" t="s">
        <v>1811</v>
      </c>
      <c r="M574" s="83" t="s">
        <v>1003</v>
      </c>
      <c r="N574" s="83" t="s">
        <v>245</v>
      </c>
      <c r="O574" s="84" t="s">
        <v>1812</v>
      </c>
      <c r="P574" s="85" t="s">
        <v>225</v>
      </c>
    </row>
    <row r="575" spans="1:16">
      <c r="A575" s="32" t="str">
        <f t="shared" si="48"/>
        <v>VSB 48 </v>
      </c>
      <c r="B575" s="2" t="str">
        <f t="shared" si="49"/>
        <v>I</v>
      </c>
      <c r="C575" s="32">
        <f t="shared" si="50"/>
        <v>54536.110399999998</v>
      </c>
      <c r="D575" t="str">
        <f t="shared" si="51"/>
        <v>vis</v>
      </c>
      <c r="E575">
        <f>VLOOKUP(C575,'Active 1'!C$21:E$938,3,FALSE)</f>
        <v>75441.930744758822</v>
      </c>
      <c r="F575" s="2" t="s">
        <v>245</v>
      </c>
      <c r="G575" t="str">
        <f t="shared" si="52"/>
        <v>54536.1104</v>
      </c>
      <c r="H575" s="32">
        <f t="shared" si="53"/>
        <v>17444</v>
      </c>
      <c r="I575" s="82" t="s">
        <v>1816</v>
      </c>
      <c r="J575" s="83" t="s">
        <v>1817</v>
      </c>
      <c r="K575" s="82" t="s">
        <v>1818</v>
      </c>
      <c r="L575" s="82" t="s">
        <v>1038</v>
      </c>
      <c r="M575" s="83" t="s">
        <v>1003</v>
      </c>
      <c r="N575" s="83" t="s">
        <v>1819</v>
      </c>
      <c r="O575" s="84" t="s">
        <v>1792</v>
      </c>
      <c r="P575" s="85" t="s">
        <v>225</v>
      </c>
    </row>
    <row r="576" spans="1:16">
      <c r="A576" s="32" t="str">
        <f t="shared" si="48"/>
        <v>VSB 48 </v>
      </c>
      <c r="B576" s="2" t="str">
        <f t="shared" si="49"/>
        <v>II</v>
      </c>
      <c r="C576" s="32">
        <f t="shared" si="50"/>
        <v>54536.1685</v>
      </c>
      <c r="D576" t="str">
        <f t="shared" si="51"/>
        <v>vis</v>
      </c>
      <c r="E576">
        <f>VLOOKUP(C576,'Active 1'!C$21:E$938,3,FALSE)</f>
        <v>75442.428518778965</v>
      </c>
      <c r="F576" s="2" t="s">
        <v>245</v>
      </c>
      <c r="G576" t="str">
        <f t="shared" si="52"/>
        <v>54536.1685</v>
      </c>
      <c r="H576" s="32">
        <f t="shared" si="53"/>
        <v>17444.5</v>
      </c>
      <c r="I576" s="82" t="s">
        <v>1820</v>
      </c>
      <c r="J576" s="83" t="s">
        <v>1821</v>
      </c>
      <c r="K576" s="82" t="s">
        <v>1822</v>
      </c>
      <c r="L576" s="82" t="s">
        <v>1771</v>
      </c>
      <c r="M576" s="83" t="s">
        <v>1003</v>
      </c>
      <c r="N576" s="83" t="s">
        <v>1819</v>
      </c>
      <c r="O576" s="84" t="s">
        <v>1792</v>
      </c>
      <c r="P576" s="85" t="s">
        <v>225</v>
      </c>
    </row>
    <row r="577" spans="1:16">
      <c r="A577" s="32" t="str">
        <f t="shared" si="48"/>
        <v>VSB 48 </v>
      </c>
      <c r="B577" s="2" t="str">
        <f t="shared" si="49"/>
        <v>I</v>
      </c>
      <c r="C577" s="32">
        <f t="shared" si="50"/>
        <v>54536.227099999996</v>
      </c>
      <c r="D577" t="str">
        <f t="shared" si="51"/>
        <v>vis</v>
      </c>
      <c r="E577">
        <f>VLOOKUP(C577,'Active 1'!C$21:E$938,3,FALSE)</f>
        <v>75442.930576568586</v>
      </c>
      <c r="F577" s="2" t="s">
        <v>245</v>
      </c>
      <c r="G577" t="str">
        <f t="shared" si="52"/>
        <v>54536.2271</v>
      </c>
      <c r="H577" s="32">
        <f t="shared" si="53"/>
        <v>17445</v>
      </c>
      <c r="I577" s="82" t="s">
        <v>1823</v>
      </c>
      <c r="J577" s="83" t="s">
        <v>1824</v>
      </c>
      <c r="K577" s="82" t="s">
        <v>1825</v>
      </c>
      <c r="L577" s="82" t="s">
        <v>1038</v>
      </c>
      <c r="M577" s="83" t="s">
        <v>1003</v>
      </c>
      <c r="N577" s="83" t="s">
        <v>1819</v>
      </c>
      <c r="O577" s="84" t="s">
        <v>1792</v>
      </c>
      <c r="P577" s="85" t="s">
        <v>225</v>
      </c>
    </row>
    <row r="578" spans="1:16">
      <c r="A578" s="32" t="str">
        <f t="shared" si="48"/>
        <v>OEJV 0107 </v>
      </c>
      <c r="B578" s="2" t="str">
        <f t="shared" si="49"/>
        <v>II</v>
      </c>
      <c r="C578" s="32">
        <f t="shared" si="50"/>
        <v>54828.667699999998</v>
      </c>
      <c r="D578" t="str">
        <f t="shared" si="51"/>
        <v>vis</v>
      </c>
      <c r="E578" t="e">
        <f>VLOOKUP(C578,'Active 1'!C$21:E$938,3,FALSE)</f>
        <v>#N/A</v>
      </c>
      <c r="F578" s="2" t="s">
        <v>245</v>
      </c>
      <c r="G578" t="str">
        <f t="shared" si="52"/>
        <v>54828.6677</v>
      </c>
      <c r="H578" s="32">
        <f t="shared" si="53"/>
        <v>19950.5</v>
      </c>
      <c r="I578" s="82" t="s">
        <v>1826</v>
      </c>
      <c r="J578" s="83" t="s">
        <v>1827</v>
      </c>
      <c r="K578" s="82" t="s">
        <v>1828</v>
      </c>
      <c r="L578" s="82" t="s">
        <v>1067</v>
      </c>
      <c r="M578" s="83" t="s">
        <v>1003</v>
      </c>
      <c r="N578" s="83" t="s">
        <v>257</v>
      </c>
      <c r="O578" s="84" t="s">
        <v>1829</v>
      </c>
      <c r="P578" s="85" t="s">
        <v>1830</v>
      </c>
    </row>
    <row r="579" spans="1:16">
      <c r="A579" s="32" t="str">
        <f t="shared" si="48"/>
        <v>OEJV 0107 </v>
      </c>
      <c r="B579" s="2" t="str">
        <f t="shared" si="49"/>
        <v>II</v>
      </c>
      <c r="C579" s="32">
        <f t="shared" si="50"/>
        <v>54831.702499999999</v>
      </c>
      <c r="D579" t="str">
        <f t="shared" si="51"/>
        <v>vis</v>
      </c>
      <c r="E579" t="e">
        <f>VLOOKUP(C579,'Active 1'!C$21:E$938,3,FALSE)</f>
        <v>#N/A</v>
      </c>
      <c r="F579" s="2" t="s">
        <v>245</v>
      </c>
      <c r="G579" t="str">
        <f t="shared" si="52"/>
        <v>54831.7025</v>
      </c>
      <c r="H579" s="32">
        <f t="shared" si="53"/>
        <v>19976.5</v>
      </c>
      <c r="I579" s="82" t="s">
        <v>1831</v>
      </c>
      <c r="J579" s="83" t="s">
        <v>1832</v>
      </c>
      <c r="K579" s="82" t="s">
        <v>1833</v>
      </c>
      <c r="L579" s="82" t="s">
        <v>1771</v>
      </c>
      <c r="M579" s="83" t="s">
        <v>1003</v>
      </c>
      <c r="N579" s="83" t="s">
        <v>257</v>
      </c>
      <c r="O579" s="84" t="s">
        <v>1829</v>
      </c>
      <c r="P579" s="85" t="s">
        <v>1830</v>
      </c>
    </row>
    <row r="580" spans="1:16">
      <c r="A580" s="32" t="str">
        <f t="shared" si="48"/>
        <v>VSB 48 </v>
      </c>
      <c r="B580" s="2" t="str">
        <f t="shared" si="49"/>
        <v>I</v>
      </c>
      <c r="C580" s="32">
        <f t="shared" si="50"/>
        <v>54835.2624</v>
      </c>
      <c r="D580" t="str">
        <f t="shared" si="51"/>
        <v>vis</v>
      </c>
      <c r="E580">
        <f>VLOOKUP(C580,'Active 1'!C$21:E$938,3,FALSE)</f>
        <v>78004.92719343421</v>
      </c>
      <c r="F580" s="2" t="s">
        <v>245</v>
      </c>
      <c r="G580" t="str">
        <f t="shared" si="52"/>
        <v>54835.2624</v>
      </c>
      <c r="H580" s="32">
        <f t="shared" si="53"/>
        <v>20007</v>
      </c>
      <c r="I580" s="82" t="s">
        <v>1834</v>
      </c>
      <c r="J580" s="83" t="s">
        <v>1835</v>
      </c>
      <c r="K580" s="82" t="s">
        <v>1836</v>
      </c>
      <c r="L580" s="82" t="s">
        <v>1771</v>
      </c>
      <c r="M580" s="83" t="s">
        <v>1003</v>
      </c>
      <c r="N580" s="83" t="s">
        <v>1819</v>
      </c>
      <c r="O580" s="84" t="s">
        <v>1781</v>
      </c>
      <c r="P580" s="85" t="s">
        <v>225</v>
      </c>
    </row>
    <row r="581" spans="1:16">
      <c r="A581" s="32" t="str">
        <f t="shared" si="48"/>
        <v>VSB 50 </v>
      </c>
      <c r="B581" s="2" t="str">
        <f t="shared" si="49"/>
        <v>I</v>
      </c>
      <c r="C581" s="32">
        <f t="shared" si="50"/>
        <v>54835.2624</v>
      </c>
      <c r="D581" t="str">
        <f t="shared" si="51"/>
        <v>vis</v>
      </c>
      <c r="E581">
        <f>VLOOKUP(C581,'Active 1'!C$21:E$938,3,FALSE)</f>
        <v>78004.92719343421</v>
      </c>
      <c r="F581" s="2" t="s">
        <v>245</v>
      </c>
      <c r="G581" t="str">
        <f t="shared" si="52"/>
        <v>54835.2624</v>
      </c>
      <c r="H581" s="32">
        <f t="shared" si="53"/>
        <v>20007</v>
      </c>
      <c r="I581" s="82" t="s">
        <v>1834</v>
      </c>
      <c r="J581" s="83" t="s">
        <v>1835</v>
      </c>
      <c r="K581" s="82" t="s">
        <v>1836</v>
      </c>
      <c r="L581" s="82" t="s">
        <v>1771</v>
      </c>
      <c r="M581" s="83" t="s">
        <v>1003</v>
      </c>
      <c r="N581" s="83" t="s">
        <v>1819</v>
      </c>
      <c r="O581" s="84" t="s">
        <v>1781</v>
      </c>
      <c r="P581" s="85" t="s">
        <v>228</v>
      </c>
    </row>
    <row r="582" spans="1:16">
      <c r="A582" s="32" t="str">
        <f t="shared" si="48"/>
        <v>VSB 48 </v>
      </c>
      <c r="B582" s="2" t="str">
        <f t="shared" si="49"/>
        <v>II</v>
      </c>
      <c r="C582" s="32">
        <f t="shared" si="50"/>
        <v>54835.320899999999</v>
      </c>
      <c r="D582" t="str">
        <f t="shared" si="51"/>
        <v>vis</v>
      </c>
      <c r="E582">
        <f>VLOOKUP(C582,'Active 1'!C$21:E$938,3,FALSE)</f>
        <v>78005.428394469956</v>
      </c>
      <c r="F582" s="2" t="s">
        <v>245</v>
      </c>
      <c r="G582" t="str">
        <f t="shared" si="52"/>
        <v>54835.3209</v>
      </c>
      <c r="H582" s="32">
        <f t="shared" si="53"/>
        <v>20007.5</v>
      </c>
      <c r="I582" s="82" t="s">
        <v>1837</v>
      </c>
      <c r="J582" s="83" t="s">
        <v>1838</v>
      </c>
      <c r="K582" s="82" t="s">
        <v>1839</v>
      </c>
      <c r="L582" s="82" t="s">
        <v>1811</v>
      </c>
      <c r="M582" s="83" t="s">
        <v>1003</v>
      </c>
      <c r="N582" s="83" t="s">
        <v>1819</v>
      </c>
      <c r="O582" s="84" t="s">
        <v>1781</v>
      </c>
      <c r="P582" s="85" t="s">
        <v>225</v>
      </c>
    </row>
    <row r="583" spans="1:16">
      <c r="A583" s="32" t="str">
        <f t="shared" si="48"/>
        <v>VSB 50 </v>
      </c>
      <c r="B583" s="2" t="str">
        <f t="shared" si="49"/>
        <v>II</v>
      </c>
      <c r="C583" s="32">
        <f t="shared" si="50"/>
        <v>54856.214</v>
      </c>
      <c r="D583" t="str">
        <f t="shared" si="51"/>
        <v>vis</v>
      </c>
      <c r="E583">
        <f>VLOOKUP(C583,'Active 1'!C$21:E$938,3,FALSE)</f>
        <v>78184.430845069728</v>
      </c>
      <c r="F583" s="2" t="s">
        <v>245</v>
      </c>
      <c r="G583" t="str">
        <f t="shared" si="52"/>
        <v>54856.2140</v>
      </c>
      <c r="H583" s="32">
        <f t="shared" si="53"/>
        <v>20186.5</v>
      </c>
      <c r="I583" s="82" t="s">
        <v>1840</v>
      </c>
      <c r="J583" s="83" t="s">
        <v>1841</v>
      </c>
      <c r="K583" s="82" t="s">
        <v>1842</v>
      </c>
      <c r="L583" s="82" t="s">
        <v>1050</v>
      </c>
      <c r="M583" s="83" t="s">
        <v>1003</v>
      </c>
      <c r="N583" s="83" t="s">
        <v>252</v>
      </c>
      <c r="O583" s="84" t="s">
        <v>1781</v>
      </c>
      <c r="P583" s="85" t="s">
        <v>228</v>
      </c>
    </row>
    <row r="584" spans="1:16">
      <c r="A584" s="32" t="str">
        <f t="shared" si="48"/>
        <v>VSB 50 </v>
      </c>
      <c r="B584" s="2" t="str">
        <f t="shared" si="49"/>
        <v>I</v>
      </c>
      <c r="C584" s="32">
        <f t="shared" si="50"/>
        <v>54856.2719</v>
      </c>
      <c r="D584" t="str">
        <f t="shared" si="51"/>
        <v>vis</v>
      </c>
      <c r="E584">
        <f>VLOOKUP(C584,'Active 1'!C$21:E$938,3,FALSE)</f>
        <v>78184.926905582033</v>
      </c>
      <c r="F584" s="2" t="s">
        <v>245</v>
      </c>
      <c r="G584" t="str">
        <f t="shared" si="52"/>
        <v>54856.2719</v>
      </c>
      <c r="H584" s="32">
        <f t="shared" si="53"/>
        <v>20187</v>
      </c>
      <c r="I584" s="82" t="s">
        <v>1843</v>
      </c>
      <c r="J584" s="83" t="s">
        <v>1844</v>
      </c>
      <c r="K584" s="82" t="s">
        <v>1845</v>
      </c>
      <c r="L584" s="82" t="s">
        <v>1067</v>
      </c>
      <c r="M584" s="83" t="s">
        <v>1003</v>
      </c>
      <c r="N584" s="83" t="s">
        <v>252</v>
      </c>
      <c r="O584" s="84" t="s">
        <v>1781</v>
      </c>
      <c r="P584" s="85" t="s">
        <v>228</v>
      </c>
    </row>
    <row r="585" spans="1:16">
      <c r="A585" s="32" t="str">
        <f t="shared" si="48"/>
        <v>VSB 50 </v>
      </c>
      <c r="B585" s="2" t="str">
        <f t="shared" si="49"/>
        <v>II</v>
      </c>
      <c r="C585" s="32">
        <f t="shared" si="50"/>
        <v>54906.052900000002</v>
      </c>
      <c r="D585" t="str">
        <f t="shared" si="51"/>
        <v>vis</v>
      </c>
      <c r="E585">
        <f>VLOOKUP(C585,'Active 1'!C$21:E$938,3,FALSE)</f>
        <v>78611.427568159968</v>
      </c>
      <c r="F585" s="2" t="s">
        <v>245</v>
      </c>
      <c r="G585" t="str">
        <f t="shared" si="52"/>
        <v>54906.0529</v>
      </c>
      <c r="H585" s="32">
        <f t="shared" si="53"/>
        <v>20613.5</v>
      </c>
      <c r="I585" s="82" t="s">
        <v>1846</v>
      </c>
      <c r="J585" s="83" t="s">
        <v>1847</v>
      </c>
      <c r="K585" s="82" t="s">
        <v>1848</v>
      </c>
      <c r="L585" s="82" t="s">
        <v>1771</v>
      </c>
      <c r="M585" s="83" t="s">
        <v>1003</v>
      </c>
      <c r="N585" s="83" t="s">
        <v>251</v>
      </c>
      <c r="O585" s="84" t="s">
        <v>1792</v>
      </c>
      <c r="P585" s="85" t="s">
        <v>228</v>
      </c>
    </row>
    <row r="586" spans="1:16">
      <c r="A586" s="32" t="str">
        <f t="shared" si="48"/>
        <v>VSB 50 </v>
      </c>
      <c r="B586" s="2" t="str">
        <f t="shared" si="49"/>
        <v>I</v>
      </c>
      <c r="C586" s="32">
        <f t="shared" si="50"/>
        <v>54906.111499999999</v>
      </c>
      <c r="D586" t="str">
        <f t="shared" si="51"/>
        <v>vis</v>
      </c>
      <c r="E586">
        <f>VLOOKUP(C586,'Active 1'!C$21:E$938,3,FALSE)</f>
        <v>78611.929625949604</v>
      </c>
      <c r="F586" s="2" t="s">
        <v>245</v>
      </c>
      <c r="G586" t="str">
        <f t="shared" si="52"/>
        <v>54906.1115</v>
      </c>
      <c r="H586" s="32">
        <f t="shared" si="53"/>
        <v>20614</v>
      </c>
      <c r="I586" s="82" t="s">
        <v>1849</v>
      </c>
      <c r="J586" s="83" t="s">
        <v>1850</v>
      </c>
      <c r="K586" s="82" t="s">
        <v>1851</v>
      </c>
      <c r="L586" s="82" t="s">
        <v>1030</v>
      </c>
      <c r="M586" s="83" t="s">
        <v>1003</v>
      </c>
      <c r="N586" s="83" t="s">
        <v>251</v>
      </c>
      <c r="O586" s="84" t="s">
        <v>1792</v>
      </c>
      <c r="P586" s="85" t="s">
        <v>228</v>
      </c>
    </row>
    <row r="587" spans="1:16">
      <c r="A587" s="32" t="str">
        <f t="shared" ref="A587:A619" si="54">P587</f>
        <v>OEJV 0107 </v>
      </c>
      <c r="B587" s="2" t="str">
        <f t="shared" ref="B587:B619" si="55">IF(H587=INT(H587),"I","II")</f>
        <v>I</v>
      </c>
      <c r="C587" s="32">
        <f t="shared" ref="C587:C619" si="56">1*G587</f>
        <v>54950.347600000001</v>
      </c>
      <c r="D587" t="str">
        <f t="shared" ref="D587:D619" si="57">VLOOKUP(F587,I$1:J$5,2,FALSE)</f>
        <v>vis</v>
      </c>
      <c r="E587" t="e">
        <f>VLOOKUP(C587,'Active 1'!C$21:E$938,3,FALSE)</f>
        <v>#N/A</v>
      </c>
      <c r="F587" s="2" t="s">
        <v>245</v>
      </c>
      <c r="G587" t="str">
        <f t="shared" ref="G587:G619" si="58">MID(I587,3,LEN(I587)-3)</f>
        <v>54950.3476</v>
      </c>
      <c r="H587" s="32">
        <f t="shared" ref="H587:H619" si="59">1*K587</f>
        <v>20993</v>
      </c>
      <c r="I587" s="82" t="s">
        <v>1852</v>
      </c>
      <c r="J587" s="83" t="s">
        <v>1853</v>
      </c>
      <c r="K587" s="82" t="s">
        <v>1854</v>
      </c>
      <c r="L587" s="82" t="s">
        <v>1091</v>
      </c>
      <c r="M587" s="83" t="s">
        <v>1003</v>
      </c>
      <c r="N587" s="83" t="s">
        <v>170</v>
      </c>
      <c r="O587" s="84" t="s">
        <v>1012</v>
      </c>
      <c r="P587" s="85" t="s">
        <v>1830</v>
      </c>
    </row>
    <row r="588" spans="1:16">
      <c r="A588" s="32" t="str">
        <f t="shared" si="54"/>
        <v>OEJV 0107 </v>
      </c>
      <c r="B588" s="2" t="str">
        <f t="shared" si="55"/>
        <v>I</v>
      </c>
      <c r="C588" s="32">
        <f t="shared" si="56"/>
        <v>54950.347800000003</v>
      </c>
      <c r="D588" t="str">
        <f t="shared" si="57"/>
        <v>vis</v>
      </c>
      <c r="E588" t="e">
        <f>VLOOKUP(C588,'Active 1'!C$21:E$938,3,FALSE)</f>
        <v>#N/A</v>
      </c>
      <c r="F588" s="2" t="s">
        <v>245</v>
      </c>
      <c r="G588" t="str">
        <f t="shared" si="58"/>
        <v>54950.3478</v>
      </c>
      <c r="H588" s="32">
        <f t="shared" si="59"/>
        <v>20993</v>
      </c>
      <c r="I588" s="82" t="s">
        <v>1855</v>
      </c>
      <c r="J588" s="83" t="s">
        <v>1853</v>
      </c>
      <c r="K588" s="82" t="s">
        <v>1854</v>
      </c>
      <c r="L588" s="82" t="s">
        <v>1067</v>
      </c>
      <c r="M588" s="83" t="s">
        <v>1003</v>
      </c>
      <c r="N588" s="83" t="s">
        <v>870</v>
      </c>
      <c r="O588" s="84" t="s">
        <v>1012</v>
      </c>
      <c r="P588" s="85" t="s">
        <v>1830</v>
      </c>
    </row>
    <row r="589" spans="1:16">
      <c r="A589" s="32" t="str">
        <f t="shared" si="54"/>
        <v>OEJV 0107 </v>
      </c>
      <c r="B589" s="2" t="str">
        <f t="shared" si="55"/>
        <v>I</v>
      </c>
      <c r="C589" s="32">
        <f t="shared" si="56"/>
        <v>54953.382400000002</v>
      </c>
      <c r="D589" t="str">
        <f t="shared" si="57"/>
        <v>vis</v>
      </c>
      <c r="E589" t="e">
        <f>VLOOKUP(C589,'Active 1'!C$21:E$938,3,FALSE)</f>
        <v>#N/A</v>
      </c>
      <c r="F589" s="2" t="s">
        <v>245</v>
      </c>
      <c r="G589" t="str">
        <f t="shared" si="58"/>
        <v>54953.3824</v>
      </c>
      <c r="H589" s="32">
        <f t="shared" si="59"/>
        <v>21019</v>
      </c>
      <c r="I589" s="82" t="s">
        <v>1856</v>
      </c>
      <c r="J589" s="83" t="s">
        <v>1857</v>
      </c>
      <c r="K589" s="82" t="s">
        <v>1858</v>
      </c>
      <c r="L589" s="82" t="s">
        <v>1058</v>
      </c>
      <c r="M589" s="83" t="s">
        <v>1003</v>
      </c>
      <c r="N589" s="83" t="s">
        <v>170</v>
      </c>
      <c r="O589" s="84" t="s">
        <v>1012</v>
      </c>
      <c r="P589" s="85" t="s">
        <v>1830</v>
      </c>
    </row>
    <row r="590" spans="1:16">
      <c r="A590" s="32" t="str">
        <f t="shared" si="54"/>
        <v>OEJV 0107 </v>
      </c>
      <c r="B590" s="2" t="str">
        <f t="shared" si="55"/>
        <v>I</v>
      </c>
      <c r="C590" s="32">
        <f t="shared" si="56"/>
        <v>54953.3825</v>
      </c>
      <c r="D590" t="str">
        <f t="shared" si="57"/>
        <v>vis</v>
      </c>
      <c r="E590" t="e">
        <f>VLOOKUP(C590,'Active 1'!C$21:E$938,3,FALSE)</f>
        <v>#N/A</v>
      </c>
      <c r="F590" s="2" t="s">
        <v>245</v>
      </c>
      <c r="G590" t="str">
        <f t="shared" si="58"/>
        <v>54953.3825</v>
      </c>
      <c r="H590" s="32">
        <f t="shared" si="59"/>
        <v>21019</v>
      </c>
      <c r="I590" s="82" t="s">
        <v>1859</v>
      </c>
      <c r="J590" s="83" t="s">
        <v>1857</v>
      </c>
      <c r="K590" s="82" t="s">
        <v>1858</v>
      </c>
      <c r="L590" s="82" t="s">
        <v>1067</v>
      </c>
      <c r="M590" s="83" t="s">
        <v>1003</v>
      </c>
      <c r="N590" s="83" t="s">
        <v>870</v>
      </c>
      <c r="O590" s="84" t="s">
        <v>1012</v>
      </c>
      <c r="P590" s="85" t="s">
        <v>1830</v>
      </c>
    </row>
    <row r="591" spans="1:16">
      <c r="A591" s="32" t="str">
        <f t="shared" si="54"/>
        <v>VSB 50 </v>
      </c>
      <c r="B591" s="2" t="str">
        <f t="shared" si="55"/>
        <v>I</v>
      </c>
      <c r="C591" s="32">
        <f t="shared" si="56"/>
        <v>54965.988100000002</v>
      </c>
      <c r="D591" t="str">
        <f t="shared" si="57"/>
        <v>vis</v>
      </c>
      <c r="E591">
        <f>VLOOKUP(C591,'Active 1'!C$21:E$938,3,FALSE)</f>
        <v>79124.924735989873</v>
      </c>
      <c r="F591" s="2" t="s">
        <v>245</v>
      </c>
      <c r="G591" t="str">
        <f t="shared" si="58"/>
        <v>54965.9881</v>
      </c>
      <c r="H591" s="32">
        <f t="shared" si="59"/>
        <v>21127</v>
      </c>
      <c r="I591" s="82" t="s">
        <v>1860</v>
      </c>
      <c r="J591" s="83" t="s">
        <v>1861</v>
      </c>
      <c r="K591" s="82" t="s">
        <v>1862</v>
      </c>
      <c r="L591" s="82" t="s">
        <v>1791</v>
      </c>
      <c r="M591" s="83" t="s">
        <v>1003</v>
      </c>
      <c r="N591" s="83" t="s">
        <v>245</v>
      </c>
      <c r="O591" s="84" t="s">
        <v>1863</v>
      </c>
      <c r="P591" s="85" t="s">
        <v>228</v>
      </c>
    </row>
    <row r="592" spans="1:16">
      <c r="A592" s="32" t="str">
        <f t="shared" si="54"/>
        <v>VSB 50 </v>
      </c>
      <c r="B592" s="2" t="str">
        <f t="shared" si="55"/>
        <v>II</v>
      </c>
      <c r="C592" s="32">
        <f t="shared" si="56"/>
        <v>54966.046600000001</v>
      </c>
      <c r="D592" t="str">
        <f t="shared" si="57"/>
        <v>vis</v>
      </c>
      <c r="E592">
        <f>VLOOKUP(C592,'Active 1'!C$21:E$938,3,FALSE)</f>
        <v>79125.425937025619</v>
      </c>
      <c r="F592" s="2" t="s">
        <v>245</v>
      </c>
      <c r="G592" t="str">
        <f t="shared" si="58"/>
        <v>54966.0466</v>
      </c>
      <c r="H592" s="32">
        <f t="shared" si="59"/>
        <v>21127.5</v>
      </c>
      <c r="I592" s="82" t="s">
        <v>1864</v>
      </c>
      <c r="J592" s="83" t="s">
        <v>1865</v>
      </c>
      <c r="K592" s="82" t="s">
        <v>1866</v>
      </c>
      <c r="L592" s="82" t="s">
        <v>1067</v>
      </c>
      <c r="M592" s="83" t="s">
        <v>1003</v>
      </c>
      <c r="N592" s="83" t="s">
        <v>245</v>
      </c>
      <c r="O592" s="84" t="s">
        <v>1863</v>
      </c>
      <c r="P592" s="85" t="s">
        <v>228</v>
      </c>
    </row>
    <row r="593" spans="1:16">
      <c r="A593" s="32" t="str">
        <f t="shared" si="54"/>
        <v>VSB 50 </v>
      </c>
      <c r="B593" s="2" t="str">
        <f t="shared" si="55"/>
        <v>I</v>
      </c>
      <c r="C593" s="32">
        <f t="shared" si="56"/>
        <v>54966.104899999998</v>
      </c>
      <c r="D593" t="str">
        <f t="shared" si="57"/>
        <v>vis</v>
      </c>
      <c r="E593">
        <f>VLOOKUP(C593,'Active 1'!C$21:E$938,3,FALSE)</f>
        <v>79125.925424553527</v>
      </c>
      <c r="F593" s="2" t="s">
        <v>245</v>
      </c>
      <c r="G593" t="str">
        <f t="shared" si="58"/>
        <v>54966.1049</v>
      </c>
      <c r="H593" s="32">
        <f t="shared" si="59"/>
        <v>21128</v>
      </c>
      <c r="I593" s="82" t="s">
        <v>1867</v>
      </c>
      <c r="J593" s="83" t="s">
        <v>1868</v>
      </c>
      <c r="K593" s="82" t="s">
        <v>1869</v>
      </c>
      <c r="L593" s="82" t="s">
        <v>1058</v>
      </c>
      <c r="M593" s="83" t="s">
        <v>1003</v>
      </c>
      <c r="N593" s="83" t="s">
        <v>245</v>
      </c>
      <c r="O593" s="84" t="s">
        <v>1863</v>
      </c>
      <c r="P593" s="85" t="s">
        <v>228</v>
      </c>
    </row>
    <row r="594" spans="1:16">
      <c r="A594" s="32" t="str">
        <f t="shared" si="54"/>
        <v>VSB 51 </v>
      </c>
      <c r="B594" s="2" t="str">
        <f t="shared" si="55"/>
        <v>I</v>
      </c>
      <c r="C594" s="32">
        <f t="shared" si="56"/>
        <v>55318.009100000003</v>
      </c>
      <c r="D594" t="str">
        <f t="shared" si="57"/>
        <v>vis</v>
      </c>
      <c r="E594">
        <f>VLOOKUP(C594,'Active 1'!C$21:E$938,3,FALSE)</f>
        <v>82140.878407899654</v>
      </c>
      <c r="F594" s="2" t="s">
        <v>245</v>
      </c>
      <c r="G594" t="str">
        <f t="shared" si="58"/>
        <v>55318.0091</v>
      </c>
      <c r="H594" s="32">
        <f t="shared" si="59"/>
        <v>24143</v>
      </c>
      <c r="I594" s="82" t="s">
        <v>1870</v>
      </c>
      <c r="J594" s="83" t="s">
        <v>1871</v>
      </c>
      <c r="K594" s="82" t="s">
        <v>1872</v>
      </c>
      <c r="L594" s="82" t="s">
        <v>1873</v>
      </c>
      <c r="M594" s="83" t="s">
        <v>1003</v>
      </c>
      <c r="N594" s="83" t="s">
        <v>251</v>
      </c>
      <c r="O594" s="84" t="s">
        <v>1764</v>
      </c>
      <c r="P594" s="85" t="s">
        <v>231</v>
      </c>
    </row>
    <row r="595" spans="1:16">
      <c r="A595" s="32" t="str">
        <f t="shared" si="54"/>
        <v>OEJV 0137 </v>
      </c>
      <c r="B595" s="2" t="str">
        <f t="shared" si="55"/>
        <v>I</v>
      </c>
      <c r="C595" s="32">
        <f t="shared" si="56"/>
        <v>55352.329700000002</v>
      </c>
      <c r="D595" t="str">
        <f t="shared" si="57"/>
        <v>vis</v>
      </c>
      <c r="E595" t="e">
        <f>VLOOKUP(C595,'Active 1'!C$21:E$938,3,FALSE)</f>
        <v>#N/A</v>
      </c>
      <c r="F595" s="2" t="s">
        <v>245</v>
      </c>
      <c r="G595" t="str">
        <f t="shared" si="58"/>
        <v>55352.3297</v>
      </c>
      <c r="H595" s="32">
        <f t="shared" si="59"/>
        <v>24437</v>
      </c>
      <c r="I595" s="82" t="s">
        <v>1874</v>
      </c>
      <c r="J595" s="83" t="s">
        <v>1875</v>
      </c>
      <c r="K595" s="82" t="s">
        <v>1876</v>
      </c>
      <c r="L595" s="82" t="s">
        <v>1130</v>
      </c>
      <c r="M595" s="83" t="s">
        <v>1003</v>
      </c>
      <c r="N595" s="83" t="s">
        <v>870</v>
      </c>
      <c r="O595" s="84" t="s">
        <v>1877</v>
      </c>
      <c r="P595" s="85" t="s">
        <v>1878</v>
      </c>
    </row>
    <row r="596" spans="1:16">
      <c r="A596" s="32" t="str">
        <f t="shared" si="54"/>
        <v>VSB 53 </v>
      </c>
      <c r="B596" s="2" t="str">
        <f t="shared" si="55"/>
        <v>I</v>
      </c>
      <c r="C596" s="32">
        <f t="shared" si="56"/>
        <v>55657.0844</v>
      </c>
      <c r="D596" t="str">
        <f t="shared" si="57"/>
        <v>vis</v>
      </c>
      <c r="E596">
        <f>VLOOKUP(C596,'Active 1'!C$21:E$938,3,FALSE)</f>
        <v>85045.919289236001</v>
      </c>
      <c r="F596" s="2" t="s">
        <v>245</v>
      </c>
      <c r="G596" t="str">
        <f t="shared" si="58"/>
        <v>55657.0844</v>
      </c>
      <c r="H596" s="32">
        <f t="shared" si="59"/>
        <v>27048</v>
      </c>
      <c r="I596" s="82" t="s">
        <v>1879</v>
      </c>
      <c r="J596" s="83" t="s">
        <v>1880</v>
      </c>
      <c r="K596" s="82" t="s">
        <v>1881</v>
      </c>
      <c r="L596" s="82" t="s">
        <v>1137</v>
      </c>
      <c r="M596" s="83" t="s">
        <v>1003</v>
      </c>
      <c r="N596" s="83" t="s">
        <v>1819</v>
      </c>
      <c r="O596" s="84" t="s">
        <v>1792</v>
      </c>
      <c r="P596" s="85" t="s">
        <v>234</v>
      </c>
    </row>
    <row r="597" spans="1:16">
      <c r="A597" s="32" t="str">
        <f t="shared" si="54"/>
        <v>VSB 53 </v>
      </c>
      <c r="B597" s="2" t="str">
        <f t="shared" si="55"/>
        <v>II</v>
      </c>
      <c r="C597" s="32">
        <f t="shared" si="56"/>
        <v>55657.143300000003</v>
      </c>
      <c r="D597" t="str">
        <f t="shared" si="57"/>
        <v>vis</v>
      </c>
      <c r="E597">
        <f>VLOOKUP(C597,'Active 1'!C$21:E$938,3,FALSE)</f>
        <v>85046.423917287408</v>
      </c>
      <c r="F597" s="2" t="s">
        <v>245</v>
      </c>
      <c r="G597" t="str">
        <f t="shared" si="58"/>
        <v>55657.1433</v>
      </c>
      <c r="H597" s="32">
        <f t="shared" si="59"/>
        <v>27048.5</v>
      </c>
      <c r="I597" s="82" t="s">
        <v>1882</v>
      </c>
      <c r="J597" s="83" t="s">
        <v>1883</v>
      </c>
      <c r="K597" s="82" t="s">
        <v>1884</v>
      </c>
      <c r="L597" s="82" t="s">
        <v>1771</v>
      </c>
      <c r="M597" s="83" t="s">
        <v>1003</v>
      </c>
      <c r="N597" s="83" t="s">
        <v>1819</v>
      </c>
      <c r="O597" s="84" t="s">
        <v>1792</v>
      </c>
      <c r="P597" s="85" t="s">
        <v>234</v>
      </c>
    </row>
    <row r="598" spans="1:16">
      <c r="A598" s="32" t="str">
        <f t="shared" si="54"/>
        <v>VSB 55 </v>
      </c>
      <c r="B598" s="2" t="str">
        <f t="shared" si="55"/>
        <v>I</v>
      </c>
      <c r="C598" s="32">
        <f t="shared" si="56"/>
        <v>56011.094899999996</v>
      </c>
      <c r="D598" t="str">
        <f t="shared" si="57"/>
        <v>vis</v>
      </c>
      <c r="E598">
        <f>VLOOKUP(C598,'Active 1'!C$21:E$938,3,FALSE)</f>
        <v>88078.918080130883</v>
      </c>
      <c r="F598" s="2" t="s">
        <v>245</v>
      </c>
      <c r="G598" t="str">
        <f t="shared" si="58"/>
        <v>56011.0949</v>
      </c>
      <c r="H598" s="32">
        <f t="shared" si="59"/>
        <v>30081</v>
      </c>
      <c r="I598" s="82" t="s">
        <v>1885</v>
      </c>
      <c r="J598" s="83" t="s">
        <v>0</v>
      </c>
      <c r="K598" s="82" t="s">
        <v>1</v>
      </c>
      <c r="L598" s="82" t="s">
        <v>1137</v>
      </c>
      <c r="M598" s="83" t="s">
        <v>1003</v>
      </c>
      <c r="N598" s="83" t="s">
        <v>245</v>
      </c>
      <c r="O598" s="84" t="s">
        <v>1764</v>
      </c>
      <c r="P598" s="85" t="s">
        <v>236</v>
      </c>
    </row>
    <row r="599" spans="1:16">
      <c r="A599" s="32" t="str">
        <f t="shared" si="54"/>
        <v>VSB 55 </v>
      </c>
      <c r="B599" s="2" t="str">
        <f t="shared" si="55"/>
        <v>II</v>
      </c>
      <c r="C599" s="32">
        <f t="shared" si="56"/>
        <v>56012.087299999999</v>
      </c>
      <c r="D599" t="str">
        <f t="shared" si="57"/>
        <v>vis</v>
      </c>
      <c r="E599">
        <f>VLOOKUP(C599,'Active 1'!C$21:E$938,3,FALSE)</f>
        <v>88087.420505906644</v>
      </c>
      <c r="F599" s="2" t="s">
        <v>245</v>
      </c>
      <c r="G599" t="str">
        <f t="shared" si="58"/>
        <v>56012.0873</v>
      </c>
      <c r="H599" s="32">
        <f t="shared" si="59"/>
        <v>30089.5</v>
      </c>
      <c r="I599" s="82" t="s">
        <v>2</v>
      </c>
      <c r="J599" s="83" t="s">
        <v>3</v>
      </c>
      <c r="K599" s="82" t="s">
        <v>4</v>
      </c>
      <c r="L599" s="82" t="s">
        <v>1058</v>
      </c>
      <c r="M599" s="83" t="s">
        <v>1003</v>
      </c>
      <c r="N599" s="83" t="s">
        <v>245</v>
      </c>
      <c r="O599" s="84" t="s">
        <v>1764</v>
      </c>
      <c r="P599" s="85" t="s">
        <v>236</v>
      </c>
    </row>
    <row r="600" spans="1:16">
      <c r="A600" s="32" t="str">
        <f t="shared" si="54"/>
        <v>VSB 55 </v>
      </c>
      <c r="B600" s="2" t="str">
        <f t="shared" si="55"/>
        <v>I</v>
      </c>
      <c r="C600" s="32">
        <f t="shared" si="56"/>
        <v>56012.145600000003</v>
      </c>
      <c r="D600" t="str">
        <f t="shared" si="57"/>
        <v>vis</v>
      </c>
      <c r="E600">
        <f>VLOOKUP(C600,'Active 1'!C$21:E$938,3,FALSE)</f>
        <v>88087.919993434625</v>
      </c>
      <c r="F600" s="2" t="s">
        <v>245</v>
      </c>
      <c r="G600" t="str">
        <f t="shared" si="58"/>
        <v>56012.1456</v>
      </c>
      <c r="H600" s="32">
        <f t="shared" si="59"/>
        <v>30090</v>
      </c>
      <c r="I600" s="82" t="s">
        <v>5</v>
      </c>
      <c r="J600" s="83" t="s">
        <v>6</v>
      </c>
      <c r="K600" s="82" t="s">
        <v>7</v>
      </c>
      <c r="L600" s="82" t="s">
        <v>1791</v>
      </c>
      <c r="M600" s="83" t="s">
        <v>1003</v>
      </c>
      <c r="N600" s="83" t="s">
        <v>245</v>
      </c>
      <c r="O600" s="84" t="s">
        <v>1764</v>
      </c>
      <c r="P600" s="85" t="s">
        <v>236</v>
      </c>
    </row>
    <row r="601" spans="1:16">
      <c r="A601" s="32" t="str">
        <f t="shared" si="54"/>
        <v>VSB 56 </v>
      </c>
      <c r="B601" s="2" t="str">
        <f t="shared" si="55"/>
        <v>II</v>
      </c>
      <c r="C601" s="32">
        <f t="shared" si="56"/>
        <v>56390.956299999998</v>
      </c>
      <c r="D601" t="str">
        <f t="shared" si="57"/>
        <v>vis</v>
      </c>
      <c r="E601">
        <f>VLOOKUP(C601,'Active 1'!C$21:E$938,3,FALSE)</f>
        <v>91333.395466840186</v>
      </c>
      <c r="F601" s="2" t="s">
        <v>245</v>
      </c>
      <c r="G601" t="str">
        <f t="shared" si="58"/>
        <v>56390.9563</v>
      </c>
      <c r="H601" s="32">
        <f t="shared" si="59"/>
        <v>33335.5</v>
      </c>
      <c r="I601" s="82" t="s">
        <v>8</v>
      </c>
      <c r="J601" s="83" t="s">
        <v>9</v>
      </c>
      <c r="K601" s="82" t="s">
        <v>10</v>
      </c>
      <c r="L601" s="82" t="s">
        <v>11</v>
      </c>
      <c r="M601" s="83" t="s">
        <v>1003</v>
      </c>
      <c r="N601" s="83" t="s">
        <v>245</v>
      </c>
      <c r="O601" s="84" t="s">
        <v>1792</v>
      </c>
      <c r="P601" s="85" t="s">
        <v>239</v>
      </c>
    </row>
    <row r="602" spans="1:16">
      <c r="A602" s="32" t="str">
        <f t="shared" si="54"/>
        <v>VSB 56 </v>
      </c>
      <c r="B602" s="2" t="str">
        <f t="shared" si="55"/>
        <v>II</v>
      </c>
      <c r="C602" s="32">
        <f t="shared" si="56"/>
        <v>56390.957799999996</v>
      </c>
      <c r="D602" t="str">
        <f t="shared" si="57"/>
        <v>vis</v>
      </c>
      <c r="E602">
        <f>VLOOKUP(C602,'Active 1'!C$21:E$938,3,FALSE)</f>
        <v>91333.40831814878</v>
      </c>
      <c r="F602" s="2" t="s">
        <v>245</v>
      </c>
      <c r="G602" t="str">
        <f t="shared" si="58"/>
        <v>56390.9578</v>
      </c>
      <c r="H602" s="32">
        <f t="shared" si="59"/>
        <v>33335.5</v>
      </c>
      <c r="I602" s="82" t="s">
        <v>12</v>
      </c>
      <c r="J602" s="83" t="s">
        <v>13</v>
      </c>
      <c r="K602" s="82" t="s">
        <v>10</v>
      </c>
      <c r="L602" s="82" t="s">
        <v>14</v>
      </c>
      <c r="M602" s="83" t="s">
        <v>1003</v>
      </c>
      <c r="N602" s="83" t="s">
        <v>251</v>
      </c>
      <c r="O602" s="84" t="s">
        <v>1792</v>
      </c>
      <c r="P602" s="85" t="s">
        <v>239</v>
      </c>
    </row>
    <row r="603" spans="1:16">
      <c r="A603" s="32" t="str">
        <f t="shared" si="54"/>
        <v>VSB 56 </v>
      </c>
      <c r="B603" s="2" t="str">
        <f t="shared" si="55"/>
        <v>I</v>
      </c>
      <c r="C603" s="32">
        <f t="shared" si="56"/>
        <v>56391.017</v>
      </c>
      <c r="D603" t="str">
        <f t="shared" si="57"/>
        <v>vis</v>
      </c>
      <c r="E603">
        <f>VLOOKUP(C603,'Active 1'!C$21:E$938,3,FALSE)</f>
        <v>91333.915516461915</v>
      </c>
      <c r="F603" s="2" t="s">
        <v>245</v>
      </c>
      <c r="G603" t="str">
        <f t="shared" si="58"/>
        <v>56391.0170</v>
      </c>
      <c r="H603" s="32">
        <f t="shared" si="59"/>
        <v>33336</v>
      </c>
      <c r="I603" s="82" t="s">
        <v>15</v>
      </c>
      <c r="J603" s="83" t="s">
        <v>16</v>
      </c>
      <c r="K603" s="82" t="s">
        <v>17</v>
      </c>
      <c r="L603" s="82" t="s">
        <v>1071</v>
      </c>
      <c r="M603" s="83" t="s">
        <v>1003</v>
      </c>
      <c r="N603" s="83" t="s">
        <v>252</v>
      </c>
      <c r="O603" s="84" t="s">
        <v>1792</v>
      </c>
      <c r="P603" s="85" t="s">
        <v>239</v>
      </c>
    </row>
    <row r="604" spans="1:16">
      <c r="A604" s="32" t="str">
        <f t="shared" si="54"/>
        <v>VSB 56 </v>
      </c>
      <c r="B604" s="2" t="str">
        <f t="shared" si="55"/>
        <v>I</v>
      </c>
      <c r="C604" s="32">
        <f t="shared" si="56"/>
        <v>56391.017</v>
      </c>
      <c r="D604" t="str">
        <f t="shared" si="57"/>
        <v>vis</v>
      </c>
      <c r="E604">
        <f>VLOOKUP(C604,'Active 1'!C$21:E$938,3,FALSE)</f>
        <v>91333.915516461915</v>
      </c>
      <c r="F604" s="2" t="s">
        <v>245</v>
      </c>
      <c r="G604" t="str">
        <f t="shared" si="58"/>
        <v>56391.0170</v>
      </c>
      <c r="H604" s="32">
        <f t="shared" si="59"/>
        <v>33336</v>
      </c>
      <c r="I604" s="82" t="s">
        <v>15</v>
      </c>
      <c r="J604" s="83" t="s">
        <v>16</v>
      </c>
      <c r="K604" s="82" t="s">
        <v>17</v>
      </c>
      <c r="L604" s="82" t="s">
        <v>1071</v>
      </c>
      <c r="M604" s="83" t="s">
        <v>1003</v>
      </c>
      <c r="N604" s="83" t="s">
        <v>1819</v>
      </c>
      <c r="O604" s="84" t="s">
        <v>1863</v>
      </c>
      <c r="P604" s="85" t="s">
        <v>239</v>
      </c>
    </row>
    <row r="605" spans="1:16">
      <c r="A605" s="32" t="str">
        <f t="shared" si="54"/>
        <v>VSB 56 </v>
      </c>
      <c r="B605" s="2" t="str">
        <f t="shared" si="55"/>
        <v>I</v>
      </c>
      <c r="C605" s="32">
        <f t="shared" si="56"/>
        <v>56391.017099999997</v>
      </c>
      <c r="D605" t="str">
        <f t="shared" si="57"/>
        <v>vis</v>
      </c>
      <c r="E605">
        <f>VLOOKUP(C605,'Active 1'!C$21:E$938,3,FALSE)</f>
        <v>91333.91637321579</v>
      </c>
      <c r="F605" s="2" t="s">
        <v>245</v>
      </c>
      <c r="G605" t="str">
        <f t="shared" si="58"/>
        <v>56391.0171</v>
      </c>
      <c r="H605" s="32">
        <f t="shared" si="59"/>
        <v>33336</v>
      </c>
      <c r="I605" s="82" t="s">
        <v>18</v>
      </c>
      <c r="J605" s="83" t="s">
        <v>16</v>
      </c>
      <c r="K605" s="82" t="s">
        <v>17</v>
      </c>
      <c r="L605" s="82" t="s">
        <v>1137</v>
      </c>
      <c r="M605" s="83" t="s">
        <v>1003</v>
      </c>
      <c r="N605" s="83" t="s">
        <v>251</v>
      </c>
      <c r="O605" s="84" t="s">
        <v>1792</v>
      </c>
      <c r="P605" s="85" t="s">
        <v>239</v>
      </c>
    </row>
    <row r="606" spans="1:16">
      <c r="A606" s="32" t="str">
        <f t="shared" si="54"/>
        <v>VSB 56 </v>
      </c>
      <c r="B606" s="2" t="str">
        <f t="shared" si="55"/>
        <v>I</v>
      </c>
      <c r="C606" s="32">
        <f t="shared" si="56"/>
        <v>56391.017200000002</v>
      </c>
      <c r="D606" t="str">
        <f t="shared" si="57"/>
        <v>vis</v>
      </c>
      <c r="E606">
        <f>VLOOKUP(C606,'Active 1'!C$21:E$938,3,FALSE)</f>
        <v>91333.917229969738</v>
      </c>
      <c r="F606" s="2" t="s">
        <v>245</v>
      </c>
      <c r="G606" t="str">
        <f t="shared" si="58"/>
        <v>56391.0172</v>
      </c>
      <c r="H606" s="32">
        <f t="shared" si="59"/>
        <v>33336</v>
      </c>
      <c r="I606" s="82" t="s">
        <v>19</v>
      </c>
      <c r="J606" s="83" t="s">
        <v>16</v>
      </c>
      <c r="K606" s="82" t="s">
        <v>17</v>
      </c>
      <c r="L606" s="82" t="s">
        <v>1130</v>
      </c>
      <c r="M606" s="83" t="s">
        <v>1003</v>
      </c>
      <c r="N606" s="83" t="s">
        <v>245</v>
      </c>
      <c r="O606" s="84" t="s">
        <v>1792</v>
      </c>
      <c r="P606" s="85" t="s">
        <v>239</v>
      </c>
    </row>
    <row r="607" spans="1:16">
      <c r="A607" s="32" t="str">
        <f t="shared" si="54"/>
        <v>VSB 56 </v>
      </c>
      <c r="B607" s="2" t="str">
        <f t="shared" si="55"/>
        <v>II</v>
      </c>
      <c r="C607" s="32">
        <f t="shared" si="56"/>
        <v>56391.075299999997</v>
      </c>
      <c r="D607" t="str">
        <f t="shared" si="57"/>
        <v>vis</v>
      </c>
      <c r="E607">
        <f>VLOOKUP(C607,'Active 1'!C$21:E$938,3,FALSE)</f>
        <v>91334.415003989823</v>
      </c>
      <c r="F607" s="2" t="s">
        <v>245</v>
      </c>
      <c r="G607" t="str">
        <f t="shared" si="58"/>
        <v>56391.0753</v>
      </c>
      <c r="H607" s="32">
        <f t="shared" si="59"/>
        <v>33336.5</v>
      </c>
      <c r="I607" s="82" t="s">
        <v>20</v>
      </c>
      <c r="J607" s="83" t="s">
        <v>21</v>
      </c>
      <c r="K607" s="82" t="s">
        <v>22</v>
      </c>
      <c r="L607" s="82" t="s">
        <v>1071</v>
      </c>
      <c r="M607" s="83" t="s">
        <v>1003</v>
      </c>
      <c r="N607" s="83" t="s">
        <v>251</v>
      </c>
      <c r="O607" s="84" t="s">
        <v>1792</v>
      </c>
      <c r="P607" s="85" t="s">
        <v>239</v>
      </c>
    </row>
    <row r="608" spans="1:16">
      <c r="A608" s="32" t="str">
        <f t="shared" si="54"/>
        <v>VSB 56 </v>
      </c>
      <c r="B608" s="2" t="str">
        <f t="shared" si="55"/>
        <v>II</v>
      </c>
      <c r="C608" s="32">
        <f t="shared" si="56"/>
        <v>56391.075400000002</v>
      </c>
      <c r="D608" t="str">
        <f t="shared" si="57"/>
        <v>vis</v>
      </c>
      <c r="E608">
        <f>VLOOKUP(C608,'Active 1'!C$21:E$938,3,FALSE)</f>
        <v>91334.415860743771</v>
      </c>
      <c r="F608" s="2" t="s">
        <v>245</v>
      </c>
      <c r="G608" t="str">
        <f t="shared" si="58"/>
        <v>56391.0754</v>
      </c>
      <c r="H608" s="32">
        <f t="shared" si="59"/>
        <v>33336.5</v>
      </c>
      <c r="I608" s="82" t="s">
        <v>23</v>
      </c>
      <c r="J608" s="83" t="s">
        <v>21</v>
      </c>
      <c r="K608" s="82" t="s">
        <v>22</v>
      </c>
      <c r="L608" s="82" t="s">
        <v>1137</v>
      </c>
      <c r="M608" s="83" t="s">
        <v>1003</v>
      </c>
      <c r="N608" s="83" t="s">
        <v>252</v>
      </c>
      <c r="O608" s="84" t="s">
        <v>1792</v>
      </c>
      <c r="P608" s="85" t="s">
        <v>239</v>
      </c>
    </row>
    <row r="609" spans="1:16">
      <c r="A609" s="32" t="str">
        <f t="shared" si="54"/>
        <v>VSB 56 </v>
      </c>
      <c r="B609" s="2" t="str">
        <f t="shared" si="55"/>
        <v>II</v>
      </c>
      <c r="C609" s="32">
        <f t="shared" si="56"/>
        <v>56391.075499999999</v>
      </c>
      <c r="D609" t="str">
        <f t="shared" si="57"/>
        <v>vis</v>
      </c>
      <c r="E609">
        <f>VLOOKUP(C609,'Active 1'!C$21:E$938,3,FALSE)</f>
        <v>91334.416717497646</v>
      </c>
      <c r="F609" s="2" t="s">
        <v>245</v>
      </c>
      <c r="G609" t="str">
        <f t="shared" si="58"/>
        <v>56391.0755</v>
      </c>
      <c r="H609" s="32">
        <f t="shared" si="59"/>
        <v>33336.5</v>
      </c>
      <c r="I609" s="82" t="s">
        <v>24</v>
      </c>
      <c r="J609" s="83" t="s">
        <v>21</v>
      </c>
      <c r="K609" s="82" t="s">
        <v>22</v>
      </c>
      <c r="L609" s="82" t="s">
        <v>1130</v>
      </c>
      <c r="M609" s="83" t="s">
        <v>1003</v>
      </c>
      <c r="N609" s="83" t="s">
        <v>245</v>
      </c>
      <c r="O609" s="84" t="s">
        <v>1792</v>
      </c>
      <c r="P609" s="85" t="s">
        <v>239</v>
      </c>
    </row>
    <row r="610" spans="1:16">
      <c r="A610" s="32" t="str">
        <f t="shared" si="54"/>
        <v>VSB 56 </v>
      </c>
      <c r="B610" s="2" t="str">
        <f t="shared" si="55"/>
        <v>II</v>
      </c>
      <c r="C610" s="32">
        <f t="shared" si="56"/>
        <v>56391.075799999999</v>
      </c>
      <c r="D610" t="str">
        <f t="shared" si="57"/>
        <v>vis</v>
      </c>
      <c r="E610">
        <f>VLOOKUP(C610,'Active 1'!C$21:E$938,3,FALSE)</f>
        <v>91334.419287759374</v>
      </c>
      <c r="F610" s="2" t="s">
        <v>245</v>
      </c>
      <c r="G610" t="str">
        <f t="shared" si="58"/>
        <v>56391.0758</v>
      </c>
      <c r="H610" s="32">
        <f t="shared" si="59"/>
        <v>33336.5</v>
      </c>
      <c r="I610" s="82" t="s">
        <v>25</v>
      </c>
      <c r="J610" s="83" t="s">
        <v>26</v>
      </c>
      <c r="K610" s="82" t="s">
        <v>22</v>
      </c>
      <c r="L610" s="82" t="s">
        <v>1067</v>
      </c>
      <c r="M610" s="83" t="s">
        <v>1003</v>
      </c>
      <c r="N610" s="83" t="s">
        <v>1819</v>
      </c>
      <c r="O610" s="84" t="s">
        <v>1863</v>
      </c>
      <c r="P610" s="85" t="s">
        <v>239</v>
      </c>
    </row>
    <row r="611" spans="1:16">
      <c r="A611" s="32" t="str">
        <f t="shared" si="54"/>
        <v>VSB 56 </v>
      </c>
      <c r="B611" s="2" t="str">
        <f t="shared" si="55"/>
        <v>I</v>
      </c>
      <c r="C611" s="32">
        <f t="shared" si="56"/>
        <v>56391.133800000003</v>
      </c>
      <c r="D611" t="str">
        <f t="shared" si="57"/>
        <v>vis</v>
      </c>
      <c r="E611">
        <f>VLOOKUP(C611,'Active 1'!C$21:E$938,3,FALSE)</f>
        <v>91334.916205025627</v>
      </c>
      <c r="F611" s="2" t="s">
        <v>245</v>
      </c>
      <c r="G611" t="str">
        <f t="shared" si="58"/>
        <v>56391.1338</v>
      </c>
      <c r="H611" s="32">
        <f t="shared" si="59"/>
        <v>33337</v>
      </c>
      <c r="I611" s="82" t="s">
        <v>27</v>
      </c>
      <c r="J611" s="83" t="s">
        <v>28</v>
      </c>
      <c r="K611" s="82" t="s">
        <v>29</v>
      </c>
      <c r="L611" s="82" t="s">
        <v>1137</v>
      </c>
      <c r="M611" s="83" t="s">
        <v>1003</v>
      </c>
      <c r="N611" s="83" t="s">
        <v>1819</v>
      </c>
      <c r="O611" s="84" t="s">
        <v>1863</v>
      </c>
      <c r="P611" s="85" t="s">
        <v>239</v>
      </c>
    </row>
    <row r="612" spans="1:16">
      <c r="A612" s="32" t="str">
        <f t="shared" si="54"/>
        <v>VSB 56 </v>
      </c>
      <c r="B612" s="2" t="str">
        <f t="shared" si="55"/>
        <v>II</v>
      </c>
      <c r="C612" s="32">
        <f t="shared" si="56"/>
        <v>56391.192000000003</v>
      </c>
      <c r="D612" t="str">
        <f t="shared" si="57"/>
        <v>vis</v>
      </c>
      <c r="E612">
        <f>VLOOKUP(C612,'Active 1'!C$21:E$938,3,FALSE)</f>
        <v>91335.41483579966</v>
      </c>
      <c r="F612" s="2" t="s">
        <v>245</v>
      </c>
      <c r="G612" t="str">
        <f t="shared" si="58"/>
        <v>56391.1920</v>
      </c>
      <c r="H612" s="32">
        <f t="shared" si="59"/>
        <v>33337.5</v>
      </c>
      <c r="I612" s="82" t="s">
        <v>30</v>
      </c>
      <c r="J612" s="83" t="s">
        <v>31</v>
      </c>
      <c r="K612" s="82" t="s">
        <v>32</v>
      </c>
      <c r="L612" s="82" t="s">
        <v>33</v>
      </c>
      <c r="M612" s="83" t="s">
        <v>1003</v>
      </c>
      <c r="N612" s="83" t="s">
        <v>1819</v>
      </c>
      <c r="O612" s="84" t="s">
        <v>1863</v>
      </c>
      <c r="P612" s="85" t="s">
        <v>239</v>
      </c>
    </row>
    <row r="613" spans="1:16">
      <c r="A613" s="32" t="str">
        <f t="shared" si="54"/>
        <v>VSB 56 </v>
      </c>
      <c r="B613" s="2" t="str">
        <f t="shared" si="55"/>
        <v>I</v>
      </c>
      <c r="C613" s="32">
        <f t="shared" si="56"/>
        <v>56391.250500000002</v>
      </c>
      <c r="D613" t="str">
        <f t="shared" si="57"/>
        <v>vis</v>
      </c>
      <c r="E613">
        <f>VLOOKUP(C613,'Active 1'!C$21:E$938,3,FALSE)</f>
        <v>91335.916036835406</v>
      </c>
      <c r="F613" s="2" t="s">
        <v>245</v>
      </c>
      <c r="G613" t="str">
        <f t="shared" si="58"/>
        <v>56391.2505</v>
      </c>
      <c r="H613" s="32">
        <f t="shared" si="59"/>
        <v>33338</v>
      </c>
      <c r="I613" s="82" t="s">
        <v>34</v>
      </c>
      <c r="J613" s="83" t="s">
        <v>35</v>
      </c>
      <c r="K613" s="82" t="s">
        <v>36</v>
      </c>
      <c r="L613" s="82" t="s">
        <v>1137</v>
      </c>
      <c r="M613" s="83" t="s">
        <v>1003</v>
      </c>
      <c r="N613" s="83" t="s">
        <v>1819</v>
      </c>
      <c r="O613" s="84" t="s">
        <v>1863</v>
      </c>
      <c r="P613" s="85" t="s">
        <v>239</v>
      </c>
    </row>
    <row r="614" spans="1:16">
      <c r="A614" s="32" t="str">
        <f t="shared" si="54"/>
        <v>VSB 56 </v>
      </c>
      <c r="B614" s="2" t="str">
        <f t="shared" si="55"/>
        <v>I</v>
      </c>
      <c r="C614" s="32">
        <f t="shared" si="56"/>
        <v>56395.102099999996</v>
      </c>
      <c r="D614" t="str">
        <f t="shared" si="57"/>
        <v>vis</v>
      </c>
      <c r="E614">
        <f>VLOOKUP(C614,'Active 1'!C$21:E$938,3,FALSE)</f>
        <v>91368.914770327756</v>
      </c>
      <c r="F614" s="2" t="s">
        <v>245</v>
      </c>
      <c r="G614" t="str">
        <f t="shared" si="58"/>
        <v>56395.1021</v>
      </c>
      <c r="H614" s="32">
        <f t="shared" si="59"/>
        <v>33371</v>
      </c>
      <c r="I614" s="82" t="s">
        <v>37</v>
      </c>
      <c r="J614" s="83" t="s">
        <v>38</v>
      </c>
      <c r="K614" s="82" t="s">
        <v>39</v>
      </c>
      <c r="L614" s="82" t="s">
        <v>33</v>
      </c>
      <c r="M614" s="83" t="s">
        <v>1003</v>
      </c>
      <c r="N614" s="83" t="s">
        <v>252</v>
      </c>
      <c r="O614" s="84" t="s">
        <v>40</v>
      </c>
      <c r="P614" s="85" t="s">
        <v>239</v>
      </c>
    </row>
    <row r="615" spans="1:16">
      <c r="A615" s="32" t="str">
        <f t="shared" si="54"/>
        <v>VSB 56 </v>
      </c>
      <c r="B615" s="2" t="str">
        <f t="shared" si="55"/>
        <v>II</v>
      </c>
      <c r="C615" s="32">
        <f t="shared" si="56"/>
        <v>56395.159800000001</v>
      </c>
      <c r="D615" t="str">
        <f t="shared" si="57"/>
        <v>vis</v>
      </c>
      <c r="E615">
        <f>VLOOKUP(C615,'Active 1'!C$21:E$938,3,FALSE)</f>
        <v>91369.409117332281</v>
      </c>
      <c r="F615" s="2" t="s">
        <v>245</v>
      </c>
      <c r="G615" t="str">
        <f t="shared" si="58"/>
        <v>56395.1598</v>
      </c>
      <c r="H615" s="32">
        <f t="shared" si="59"/>
        <v>33371.5</v>
      </c>
      <c r="I615" s="82" t="s">
        <v>41</v>
      </c>
      <c r="J615" s="83" t="s">
        <v>42</v>
      </c>
      <c r="K615" s="82" t="s">
        <v>43</v>
      </c>
      <c r="L615" s="82" t="s">
        <v>44</v>
      </c>
      <c r="M615" s="83" t="s">
        <v>1003</v>
      </c>
      <c r="N615" s="83" t="s">
        <v>252</v>
      </c>
      <c r="O615" s="84" t="s">
        <v>40</v>
      </c>
      <c r="P615" s="85" t="s">
        <v>239</v>
      </c>
    </row>
    <row r="616" spans="1:16">
      <c r="A616" s="32" t="str">
        <f t="shared" si="54"/>
        <v>VSB 56 </v>
      </c>
      <c r="B616" s="2" t="str">
        <f t="shared" si="55"/>
        <v>I</v>
      </c>
      <c r="C616" s="32">
        <f t="shared" si="56"/>
        <v>56395.218800000002</v>
      </c>
      <c r="D616" t="str">
        <f t="shared" si="57"/>
        <v>vis</v>
      </c>
      <c r="E616">
        <f>VLOOKUP(C616,'Active 1'!C$21:E$938,3,FALSE)</f>
        <v>91369.914602137593</v>
      </c>
      <c r="F616" s="2" t="s">
        <v>245</v>
      </c>
      <c r="G616" t="str">
        <f t="shared" si="58"/>
        <v>56395.2188</v>
      </c>
      <c r="H616" s="32">
        <f t="shared" si="59"/>
        <v>33372</v>
      </c>
      <c r="I616" s="82" t="s">
        <v>45</v>
      </c>
      <c r="J616" s="83" t="s">
        <v>46</v>
      </c>
      <c r="K616" s="82" t="s">
        <v>47</v>
      </c>
      <c r="L616" s="82" t="s">
        <v>33</v>
      </c>
      <c r="M616" s="83" t="s">
        <v>1003</v>
      </c>
      <c r="N616" s="83" t="s">
        <v>252</v>
      </c>
      <c r="O616" s="84" t="s">
        <v>40</v>
      </c>
      <c r="P616" s="85" t="s">
        <v>239</v>
      </c>
    </row>
    <row r="617" spans="1:16">
      <c r="A617" s="32" t="str">
        <f t="shared" si="54"/>
        <v>VSB 56 </v>
      </c>
      <c r="B617" s="2" t="str">
        <f t="shared" si="55"/>
        <v>II</v>
      </c>
      <c r="C617" s="32">
        <f t="shared" si="56"/>
        <v>56395.278200000001</v>
      </c>
      <c r="D617" t="str">
        <f t="shared" si="57"/>
        <v>vis</v>
      </c>
      <c r="E617">
        <f>VLOOKUP(C617,'Active 1'!C$21:E$938,3,FALSE)</f>
        <v>91370.423513958493</v>
      </c>
      <c r="F617" s="2" t="s">
        <v>245</v>
      </c>
      <c r="G617" t="str">
        <f t="shared" si="58"/>
        <v>56395.2782</v>
      </c>
      <c r="H617" s="32">
        <f t="shared" si="59"/>
        <v>33372.5</v>
      </c>
      <c r="I617" s="82" t="s">
        <v>48</v>
      </c>
      <c r="J617" s="83" t="s">
        <v>49</v>
      </c>
      <c r="K617" s="82" t="s">
        <v>50</v>
      </c>
      <c r="L617" s="82" t="s">
        <v>1050</v>
      </c>
      <c r="M617" s="83" t="s">
        <v>1003</v>
      </c>
      <c r="N617" s="83" t="s">
        <v>252</v>
      </c>
      <c r="O617" s="84" t="s">
        <v>40</v>
      </c>
      <c r="P617" s="85" t="s">
        <v>239</v>
      </c>
    </row>
    <row r="618" spans="1:16">
      <c r="A618" s="32" t="str">
        <f t="shared" si="54"/>
        <v>VSB 59 </v>
      </c>
      <c r="B618" s="2" t="str">
        <f t="shared" si="55"/>
        <v>I</v>
      </c>
      <c r="C618" s="32">
        <f t="shared" si="56"/>
        <v>56780.042999999998</v>
      </c>
      <c r="D618" t="str">
        <f t="shared" si="57"/>
        <v>vis</v>
      </c>
      <c r="E618">
        <f>VLOOKUP(C618,'Active 1'!C$21:E$938,3,FALSE)</f>
        <v>94666.910971756821</v>
      </c>
      <c r="F618" s="2" t="s">
        <v>245</v>
      </c>
      <c r="G618" t="str">
        <f t="shared" si="58"/>
        <v>56780.0430</v>
      </c>
      <c r="H618" s="32">
        <f t="shared" si="59"/>
        <v>36669</v>
      </c>
      <c r="I618" s="82" t="s">
        <v>51</v>
      </c>
      <c r="J618" s="83" t="s">
        <v>82</v>
      </c>
      <c r="K618" s="82" t="s">
        <v>83</v>
      </c>
      <c r="L618" s="82" t="s">
        <v>84</v>
      </c>
      <c r="M618" s="83" t="s">
        <v>1003</v>
      </c>
      <c r="N618" s="83" t="s">
        <v>245</v>
      </c>
      <c r="O618" s="84" t="s">
        <v>1812</v>
      </c>
      <c r="P618" s="85" t="s">
        <v>243</v>
      </c>
    </row>
    <row r="619" spans="1:16">
      <c r="A619" s="32" t="str">
        <f t="shared" si="54"/>
        <v>VSB 59 </v>
      </c>
      <c r="B619" s="2" t="str">
        <f t="shared" si="55"/>
        <v>I</v>
      </c>
      <c r="C619" s="32">
        <f t="shared" si="56"/>
        <v>56780.159599999999</v>
      </c>
      <c r="D619" t="str">
        <f t="shared" si="57"/>
        <v>vis</v>
      </c>
      <c r="E619">
        <f>VLOOKUP(C619,'Active 1'!C$21:E$938,3,FALSE)</f>
        <v>94667.909946812695</v>
      </c>
      <c r="F619" s="2" t="s">
        <v>245</v>
      </c>
      <c r="G619" t="str">
        <f t="shared" si="58"/>
        <v>56780.1596</v>
      </c>
      <c r="H619" s="32">
        <f t="shared" si="59"/>
        <v>36670</v>
      </c>
      <c r="I619" s="82" t="s">
        <v>85</v>
      </c>
      <c r="J619" s="83" t="s">
        <v>86</v>
      </c>
      <c r="K619" s="82" t="s">
        <v>87</v>
      </c>
      <c r="L619" s="82" t="s">
        <v>88</v>
      </c>
      <c r="M619" s="83" t="s">
        <v>1003</v>
      </c>
      <c r="N619" s="83" t="s">
        <v>245</v>
      </c>
      <c r="O619" s="84" t="s">
        <v>1812</v>
      </c>
      <c r="P619" s="85" t="s">
        <v>243</v>
      </c>
    </row>
  </sheetData>
  <sheetProtection selectLockedCells="1" selectUnlockedCells="1"/>
  <phoneticPr fontId="0" type="noConversion"/>
  <hyperlinks>
    <hyperlink ref="P11" r:id="rId1" xr:uid="{00000000-0004-0000-0500-000000000000}"/>
    <hyperlink ref="P12" r:id="rId2" xr:uid="{00000000-0004-0000-0500-000001000000}"/>
    <hyperlink ref="P13" r:id="rId3" xr:uid="{00000000-0004-0000-0500-000002000000}"/>
    <hyperlink ref="P14" r:id="rId4" xr:uid="{00000000-0004-0000-0500-000003000000}"/>
    <hyperlink ref="P15" r:id="rId5" xr:uid="{00000000-0004-0000-0500-000004000000}"/>
    <hyperlink ref="P16" r:id="rId6" xr:uid="{00000000-0004-0000-0500-000005000000}"/>
    <hyperlink ref="P17" r:id="rId7" xr:uid="{00000000-0004-0000-0500-000006000000}"/>
    <hyperlink ref="P18" r:id="rId8" xr:uid="{00000000-0004-0000-0500-000007000000}"/>
    <hyperlink ref="P19" r:id="rId9" xr:uid="{00000000-0004-0000-0500-000008000000}"/>
    <hyperlink ref="P20" r:id="rId10" xr:uid="{00000000-0004-0000-0500-000009000000}"/>
    <hyperlink ref="P21" r:id="rId11" xr:uid="{00000000-0004-0000-0500-00000A000000}"/>
    <hyperlink ref="P22" r:id="rId12" xr:uid="{00000000-0004-0000-0500-00000B000000}"/>
    <hyperlink ref="P68" r:id="rId13" xr:uid="{00000000-0004-0000-0500-00000C000000}"/>
    <hyperlink ref="P69" r:id="rId14" xr:uid="{00000000-0004-0000-0500-00000D000000}"/>
    <hyperlink ref="P108" r:id="rId15" xr:uid="{00000000-0004-0000-0500-00000E000000}"/>
    <hyperlink ref="P109" r:id="rId16" xr:uid="{00000000-0004-0000-0500-00000F000000}"/>
    <hyperlink ref="P110" r:id="rId17" xr:uid="{00000000-0004-0000-0500-000010000000}"/>
    <hyperlink ref="P116" r:id="rId18" xr:uid="{00000000-0004-0000-0500-000011000000}"/>
    <hyperlink ref="P117" r:id="rId19" xr:uid="{00000000-0004-0000-0500-000012000000}"/>
    <hyperlink ref="P152" r:id="rId20" xr:uid="{00000000-0004-0000-0500-000013000000}"/>
    <hyperlink ref="P168" r:id="rId21" xr:uid="{00000000-0004-0000-0500-000014000000}"/>
    <hyperlink ref="P173" r:id="rId22" xr:uid="{00000000-0004-0000-0500-000015000000}"/>
    <hyperlink ref="P237" r:id="rId23" xr:uid="{00000000-0004-0000-0500-000016000000}"/>
    <hyperlink ref="P241" r:id="rId24" xr:uid="{00000000-0004-0000-0500-000017000000}"/>
    <hyperlink ref="P242" r:id="rId25" xr:uid="{00000000-0004-0000-0500-000018000000}"/>
    <hyperlink ref="P247" r:id="rId26" xr:uid="{00000000-0004-0000-0500-000019000000}"/>
    <hyperlink ref="P249" r:id="rId27" xr:uid="{00000000-0004-0000-0500-00001A000000}"/>
    <hyperlink ref="P250" r:id="rId28" xr:uid="{00000000-0004-0000-0500-00001B000000}"/>
    <hyperlink ref="P253" r:id="rId29" xr:uid="{00000000-0004-0000-0500-00001C000000}"/>
    <hyperlink ref="P254" r:id="rId30" xr:uid="{00000000-0004-0000-0500-00001D000000}"/>
    <hyperlink ref="P255" r:id="rId31" xr:uid="{00000000-0004-0000-0500-00001E000000}"/>
    <hyperlink ref="P261" r:id="rId32" xr:uid="{00000000-0004-0000-0500-00001F000000}"/>
    <hyperlink ref="P265" r:id="rId33" xr:uid="{00000000-0004-0000-0500-000020000000}"/>
    <hyperlink ref="P271" r:id="rId34" xr:uid="{00000000-0004-0000-0500-000021000000}"/>
    <hyperlink ref="P272" r:id="rId35" xr:uid="{00000000-0004-0000-0500-000022000000}"/>
    <hyperlink ref="P273" r:id="rId36" xr:uid="{00000000-0004-0000-0500-000023000000}"/>
    <hyperlink ref="P274" r:id="rId37" xr:uid="{00000000-0004-0000-0500-000024000000}"/>
    <hyperlink ref="P275" r:id="rId38" xr:uid="{00000000-0004-0000-0500-000025000000}"/>
    <hyperlink ref="P276" r:id="rId39" xr:uid="{00000000-0004-0000-0500-000026000000}"/>
    <hyperlink ref="P277" r:id="rId40" xr:uid="{00000000-0004-0000-0500-000027000000}"/>
    <hyperlink ref="P278" r:id="rId41" xr:uid="{00000000-0004-0000-0500-000028000000}"/>
    <hyperlink ref="P279" r:id="rId42" xr:uid="{00000000-0004-0000-0500-000029000000}"/>
    <hyperlink ref="P280" r:id="rId43" xr:uid="{00000000-0004-0000-0500-00002A000000}"/>
    <hyperlink ref="P281" r:id="rId44" xr:uid="{00000000-0004-0000-0500-00002B000000}"/>
    <hyperlink ref="P282" r:id="rId45" xr:uid="{00000000-0004-0000-0500-00002C000000}"/>
    <hyperlink ref="P283" r:id="rId46" xr:uid="{00000000-0004-0000-0500-00002D000000}"/>
    <hyperlink ref="P284" r:id="rId47" xr:uid="{00000000-0004-0000-0500-00002E000000}"/>
    <hyperlink ref="P286" r:id="rId48" xr:uid="{00000000-0004-0000-0500-00002F000000}"/>
    <hyperlink ref="P287" r:id="rId49" xr:uid="{00000000-0004-0000-0500-000030000000}"/>
    <hyperlink ref="P288" r:id="rId50" xr:uid="{00000000-0004-0000-0500-000031000000}"/>
    <hyperlink ref="P289" r:id="rId51" xr:uid="{00000000-0004-0000-0500-000032000000}"/>
    <hyperlink ref="P290" r:id="rId52" xr:uid="{00000000-0004-0000-0500-000033000000}"/>
    <hyperlink ref="P292" r:id="rId53" xr:uid="{00000000-0004-0000-0500-000034000000}"/>
    <hyperlink ref="P293" r:id="rId54" xr:uid="{00000000-0004-0000-0500-000035000000}"/>
    <hyperlink ref="P294" r:id="rId55" xr:uid="{00000000-0004-0000-0500-000036000000}"/>
    <hyperlink ref="P295" r:id="rId56" xr:uid="{00000000-0004-0000-0500-000037000000}"/>
    <hyperlink ref="P296" r:id="rId57" xr:uid="{00000000-0004-0000-0500-000038000000}"/>
    <hyperlink ref="P297" r:id="rId58" xr:uid="{00000000-0004-0000-0500-000039000000}"/>
    <hyperlink ref="P298" r:id="rId59" xr:uid="{00000000-0004-0000-0500-00003A000000}"/>
    <hyperlink ref="P299" r:id="rId60" xr:uid="{00000000-0004-0000-0500-00003B000000}"/>
    <hyperlink ref="P300" r:id="rId61" xr:uid="{00000000-0004-0000-0500-00003C000000}"/>
    <hyperlink ref="P301" r:id="rId62" xr:uid="{00000000-0004-0000-0500-00003D000000}"/>
    <hyperlink ref="P302" r:id="rId63" xr:uid="{00000000-0004-0000-0500-00003E000000}"/>
    <hyperlink ref="P303" r:id="rId64" xr:uid="{00000000-0004-0000-0500-00003F000000}"/>
    <hyperlink ref="P304" r:id="rId65" xr:uid="{00000000-0004-0000-0500-000040000000}"/>
    <hyperlink ref="P305" r:id="rId66" xr:uid="{00000000-0004-0000-0500-000041000000}"/>
    <hyperlink ref="P306" r:id="rId67" xr:uid="{00000000-0004-0000-0500-000042000000}"/>
    <hyperlink ref="P307" r:id="rId68" xr:uid="{00000000-0004-0000-0500-000043000000}"/>
    <hyperlink ref="P308" r:id="rId69" xr:uid="{00000000-0004-0000-0500-000044000000}"/>
    <hyperlink ref="P309" r:id="rId70" xr:uid="{00000000-0004-0000-0500-000045000000}"/>
    <hyperlink ref="P310" r:id="rId71" xr:uid="{00000000-0004-0000-0500-000046000000}"/>
    <hyperlink ref="P311" r:id="rId72" xr:uid="{00000000-0004-0000-0500-000047000000}"/>
    <hyperlink ref="P312" r:id="rId73" xr:uid="{00000000-0004-0000-0500-000048000000}"/>
    <hyperlink ref="P313" r:id="rId74" xr:uid="{00000000-0004-0000-0500-000049000000}"/>
    <hyperlink ref="P314" r:id="rId75" xr:uid="{00000000-0004-0000-0500-00004A000000}"/>
    <hyperlink ref="P315" r:id="rId76" xr:uid="{00000000-0004-0000-0500-00004B000000}"/>
    <hyperlink ref="P316" r:id="rId77" xr:uid="{00000000-0004-0000-0500-00004C000000}"/>
    <hyperlink ref="P317" r:id="rId78" xr:uid="{00000000-0004-0000-0500-00004D000000}"/>
    <hyperlink ref="P318" r:id="rId79" xr:uid="{00000000-0004-0000-0500-00004E000000}"/>
    <hyperlink ref="P319" r:id="rId80" xr:uid="{00000000-0004-0000-0500-00004F000000}"/>
    <hyperlink ref="P320" r:id="rId81" xr:uid="{00000000-0004-0000-0500-000050000000}"/>
    <hyperlink ref="P321" r:id="rId82" xr:uid="{00000000-0004-0000-0500-000051000000}"/>
    <hyperlink ref="P322" r:id="rId83" xr:uid="{00000000-0004-0000-0500-000052000000}"/>
    <hyperlink ref="P323" r:id="rId84" xr:uid="{00000000-0004-0000-0500-000053000000}"/>
    <hyperlink ref="P324" r:id="rId85" xr:uid="{00000000-0004-0000-0500-000054000000}"/>
    <hyperlink ref="P325" r:id="rId86" xr:uid="{00000000-0004-0000-0500-000055000000}"/>
    <hyperlink ref="P326" r:id="rId87" xr:uid="{00000000-0004-0000-0500-000056000000}"/>
    <hyperlink ref="P327" r:id="rId88" xr:uid="{00000000-0004-0000-0500-000057000000}"/>
    <hyperlink ref="P328" r:id="rId89" xr:uid="{00000000-0004-0000-0500-000058000000}"/>
    <hyperlink ref="P329" r:id="rId90" xr:uid="{00000000-0004-0000-0500-000059000000}"/>
    <hyperlink ref="P330" r:id="rId91" xr:uid="{00000000-0004-0000-0500-00005A000000}"/>
    <hyperlink ref="P331" r:id="rId92" xr:uid="{00000000-0004-0000-0500-00005B000000}"/>
    <hyperlink ref="P332" r:id="rId93" xr:uid="{00000000-0004-0000-0500-00005C000000}"/>
    <hyperlink ref="P333" r:id="rId94" xr:uid="{00000000-0004-0000-0500-00005D000000}"/>
    <hyperlink ref="P334" r:id="rId95" xr:uid="{00000000-0004-0000-0500-00005E000000}"/>
    <hyperlink ref="P335" r:id="rId96" xr:uid="{00000000-0004-0000-0500-00005F000000}"/>
    <hyperlink ref="P336" r:id="rId97" xr:uid="{00000000-0004-0000-0500-000060000000}"/>
    <hyperlink ref="P337" r:id="rId98" xr:uid="{00000000-0004-0000-0500-000061000000}"/>
    <hyperlink ref="P338" r:id="rId99" xr:uid="{00000000-0004-0000-0500-000062000000}"/>
    <hyperlink ref="P339" r:id="rId100" xr:uid="{00000000-0004-0000-0500-000063000000}"/>
    <hyperlink ref="P340" r:id="rId101" xr:uid="{00000000-0004-0000-0500-000064000000}"/>
    <hyperlink ref="P341" r:id="rId102" xr:uid="{00000000-0004-0000-0500-000065000000}"/>
    <hyperlink ref="P342" r:id="rId103" xr:uid="{00000000-0004-0000-0500-000066000000}"/>
    <hyperlink ref="P343" r:id="rId104" xr:uid="{00000000-0004-0000-0500-000067000000}"/>
    <hyperlink ref="P344" r:id="rId105" xr:uid="{00000000-0004-0000-0500-000068000000}"/>
    <hyperlink ref="P345" r:id="rId106" xr:uid="{00000000-0004-0000-0500-000069000000}"/>
    <hyperlink ref="P346" r:id="rId107" xr:uid="{00000000-0004-0000-0500-00006A000000}"/>
    <hyperlink ref="P347" r:id="rId108" xr:uid="{00000000-0004-0000-0500-00006B000000}"/>
    <hyperlink ref="P348" r:id="rId109" xr:uid="{00000000-0004-0000-0500-00006C000000}"/>
    <hyperlink ref="P349" r:id="rId110" xr:uid="{00000000-0004-0000-0500-00006D000000}"/>
    <hyperlink ref="P350" r:id="rId111" xr:uid="{00000000-0004-0000-0500-00006E000000}"/>
    <hyperlink ref="P351" r:id="rId112" xr:uid="{00000000-0004-0000-0500-00006F000000}"/>
    <hyperlink ref="P352" r:id="rId113" xr:uid="{00000000-0004-0000-0500-000070000000}"/>
    <hyperlink ref="P353" r:id="rId114" xr:uid="{00000000-0004-0000-0500-000071000000}"/>
    <hyperlink ref="P354" r:id="rId115" xr:uid="{00000000-0004-0000-0500-000072000000}"/>
    <hyperlink ref="P355" r:id="rId116" xr:uid="{00000000-0004-0000-0500-000073000000}"/>
    <hyperlink ref="P356" r:id="rId117" xr:uid="{00000000-0004-0000-0500-000074000000}"/>
    <hyperlink ref="P357" r:id="rId118" xr:uid="{00000000-0004-0000-0500-000075000000}"/>
    <hyperlink ref="P374" r:id="rId119" xr:uid="{00000000-0004-0000-0500-000076000000}"/>
    <hyperlink ref="P375" r:id="rId120" xr:uid="{00000000-0004-0000-0500-000077000000}"/>
    <hyperlink ref="P376" r:id="rId121" xr:uid="{00000000-0004-0000-0500-000078000000}"/>
    <hyperlink ref="P383" r:id="rId122" xr:uid="{00000000-0004-0000-0500-000079000000}"/>
    <hyperlink ref="P384" r:id="rId123" xr:uid="{00000000-0004-0000-0500-00007A000000}"/>
    <hyperlink ref="P386" r:id="rId124" xr:uid="{00000000-0004-0000-0500-00007B000000}"/>
    <hyperlink ref="P387" r:id="rId125" xr:uid="{00000000-0004-0000-0500-00007C000000}"/>
    <hyperlink ref="P388" r:id="rId126" xr:uid="{00000000-0004-0000-0500-00007D000000}"/>
    <hyperlink ref="P389" r:id="rId127" xr:uid="{00000000-0004-0000-0500-00007E000000}"/>
    <hyperlink ref="P390" r:id="rId128" xr:uid="{00000000-0004-0000-0500-00007F000000}"/>
    <hyperlink ref="P391" r:id="rId129" xr:uid="{00000000-0004-0000-0500-000080000000}"/>
    <hyperlink ref="P392" r:id="rId130" xr:uid="{00000000-0004-0000-0500-000081000000}"/>
    <hyperlink ref="P393" r:id="rId131" xr:uid="{00000000-0004-0000-0500-000082000000}"/>
    <hyperlink ref="P397" r:id="rId132" xr:uid="{00000000-0004-0000-0500-000083000000}"/>
    <hyperlink ref="P504" r:id="rId133" xr:uid="{00000000-0004-0000-0500-000084000000}"/>
    <hyperlink ref="P505" r:id="rId134" xr:uid="{00000000-0004-0000-0500-000085000000}"/>
    <hyperlink ref="P506" r:id="rId135" xr:uid="{00000000-0004-0000-0500-000086000000}"/>
    <hyperlink ref="P507" r:id="rId136" xr:uid="{00000000-0004-0000-0500-000087000000}"/>
    <hyperlink ref="P542" r:id="rId137" xr:uid="{00000000-0004-0000-0500-000088000000}"/>
    <hyperlink ref="P543" r:id="rId138" xr:uid="{00000000-0004-0000-0500-000089000000}"/>
    <hyperlink ref="P544" r:id="rId139" xr:uid="{00000000-0004-0000-0500-00008A000000}"/>
    <hyperlink ref="P546" r:id="rId140" xr:uid="{00000000-0004-0000-0500-00008B000000}"/>
    <hyperlink ref="P547" r:id="rId141" xr:uid="{00000000-0004-0000-0500-00008C000000}"/>
    <hyperlink ref="P548" r:id="rId142" xr:uid="{00000000-0004-0000-0500-00008D000000}"/>
    <hyperlink ref="P549" r:id="rId143" xr:uid="{00000000-0004-0000-0500-00008E000000}"/>
    <hyperlink ref="P550" r:id="rId144" xr:uid="{00000000-0004-0000-0500-00008F000000}"/>
    <hyperlink ref="P551" r:id="rId145" xr:uid="{00000000-0004-0000-0500-000090000000}"/>
    <hyperlink ref="P552" r:id="rId146" xr:uid="{00000000-0004-0000-0500-000091000000}"/>
    <hyperlink ref="P553" r:id="rId147" xr:uid="{00000000-0004-0000-0500-000092000000}"/>
    <hyperlink ref="P554" r:id="rId148" xr:uid="{00000000-0004-0000-0500-000093000000}"/>
    <hyperlink ref="P555" r:id="rId149" xr:uid="{00000000-0004-0000-0500-000094000000}"/>
    <hyperlink ref="P556" r:id="rId150" xr:uid="{00000000-0004-0000-0500-000095000000}"/>
    <hyperlink ref="P557" r:id="rId151" xr:uid="{00000000-0004-0000-0500-000096000000}"/>
    <hyperlink ref="P558" r:id="rId152" xr:uid="{00000000-0004-0000-0500-000097000000}"/>
    <hyperlink ref="P559" r:id="rId153" xr:uid="{00000000-0004-0000-0500-000098000000}"/>
    <hyperlink ref="P560" r:id="rId154" xr:uid="{00000000-0004-0000-0500-000099000000}"/>
    <hyperlink ref="P561" r:id="rId155" xr:uid="{00000000-0004-0000-0500-00009A000000}"/>
    <hyperlink ref="P562" r:id="rId156" xr:uid="{00000000-0004-0000-0500-00009B000000}"/>
    <hyperlink ref="P563" r:id="rId157" xr:uid="{00000000-0004-0000-0500-00009C000000}"/>
    <hyperlink ref="P564" r:id="rId158" xr:uid="{00000000-0004-0000-0500-00009D000000}"/>
    <hyperlink ref="P565" r:id="rId159" xr:uid="{00000000-0004-0000-0500-00009E000000}"/>
    <hyperlink ref="P566" r:id="rId160" xr:uid="{00000000-0004-0000-0500-00009F000000}"/>
    <hyperlink ref="P567" r:id="rId161" xr:uid="{00000000-0004-0000-0500-0000A0000000}"/>
    <hyperlink ref="P568" r:id="rId162" xr:uid="{00000000-0004-0000-0500-0000A1000000}"/>
    <hyperlink ref="P569" r:id="rId163" xr:uid="{00000000-0004-0000-0500-0000A2000000}"/>
    <hyperlink ref="P570" r:id="rId164" xr:uid="{00000000-0004-0000-0500-0000A3000000}"/>
    <hyperlink ref="P571" r:id="rId165" xr:uid="{00000000-0004-0000-0500-0000A4000000}"/>
    <hyperlink ref="P572" r:id="rId166" xr:uid="{00000000-0004-0000-0500-0000A5000000}"/>
    <hyperlink ref="P573" r:id="rId167" xr:uid="{00000000-0004-0000-0500-0000A6000000}"/>
    <hyperlink ref="P574" r:id="rId168" xr:uid="{00000000-0004-0000-0500-0000A7000000}"/>
    <hyperlink ref="P575" r:id="rId169" xr:uid="{00000000-0004-0000-0500-0000A8000000}"/>
    <hyperlink ref="P576" r:id="rId170" xr:uid="{00000000-0004-0000-0500-0000A9000000}"/>
    <hyperlink ref="P577" r:id="rId171" xr:uid="{00000000-0004-0000-0500-0000AA000000}"/>
    <hyperlink ref="P578" r:id="rId172" xr:uid="{00000000-0004-0000-0500-0000AB000000}"/>
    <hyperlink ref="P579" r:id="rId173" xr:uid="{00000000-0004-0000-0500-0000AC000000}"/>
    <hyperlink ref="P580" r:id="rId174" xr:uid="{00000000-0004-0000-0500-0000AD000000}"/>
    <hyperlink ref="P581" r:id="rId175" xr:uid="{00000000-0004-0000-0500-0000AE000000}"/>
    <hyperlink ref="P582" r:id="rId176" xr:uid="{00000000-0004-0000-0500-0000AF000000}"/>
    <hyperlink ref="P583" r:id="rId177" xr:uid="{00000000-0004-0000-0500-0000B0000000}"/>
    <hyperlink ref="P584" r:id="rId178" xr:uid="{00000000-0004-0000-0500-0000B1000000}"/>
    <hyperlink ref="P585" r:id="rId179" xr:uid="{00000000-0004-0000-0500-0000B2000000}"/>
    <hyperlink ref="P586" r:id="rId180" xr:uid="{00000000-0004-0000-0500-0000B3000000}"/>
    <hyperlink ref="P587" r:id="rId181" xr:uid="{00000000-0004-0000-0500-0000B4000000}"/>
    <hyperlink ref="P588" r:id="rId182" xr:uid="{00000000-0004-0000-0500-0000B5000000}"/>
    <hyperlink ref="P589" r:id="rId183" xr:uid="{00000000-0004-0000-0500-0000B6000000}"/>
    <hyperlink ref="P590" r:id="rId184" xr:uid="{00000000-0004-0000-0500-0000B7000000}"/>
    <hyperlink ref="P591" r:id="rId185" xr:uid="{00000000-0004-0000-0500-0000B8000000}"/>
    <hyperlink ref="P592" r:id="rId186" xr:uid="{00000000-0004-0000-0500-0000B9000000}"/>
    <hyperlink ref="P593" r:id="rId187" xr:uid="{00000000-0004-0000-0500-0000BA000000}"/>
    <hyperlink ref="P594" r:id="rId188" xr:uid="{00000000-0004-0000-0500-0000BB000000}"/>
    <hyperlink ref="P595" r:id="rId189" xr:uid="{00000000-0004-0000-0500-0000BC000000}"/>
    <hyperlink ref="P596" r:id="rId190" xr:uid="{00000000-0004-0000-0500-0000BD000000}"/>
    <hyperlink ref="P597" r:id="rId191" xr:uid="{00000000-0004-0000-0500-0000BE000000}"/>
    <hyperlink ref="P598" r:id="rId192" xr:uid="{00000000-0004-0000-0500-0000BF000000}"/>
    <hyperlink ref="P599" r:id="rId193" xr:uid="{00000000-0004-0000-0500-0000C0000000}"/>
    <hyperlink ref="P600" r:id="rId194" xr:uid="{00000000-0004-0000-0500-0000C1000000}"/>
    <hyperlink ref="P601" r:id="rId195" xr:uid="{00000000-0004-0000-0500-0000C2000000}"/>
    <hyperlink ref="P602" r:id="rId196" xr:uid="{00000000-0004-0000-0500-0000C3000000}"/>
    <hyperlink ref="P603" r:id="rId197" xr:uid="{00000000-0004-0000-0500-0000C4000000}"/>
    <hyperlink ref="P604" r:id="rId198" xr:uid="{00000000-0004-0000-0500-0000C5000000}"/>
    <hyperlink ref="P605" r:id="rId199" xr:uid="{00000000-0004-0000-0500-0000C6000000}"/>
    <hyperlink ref="P606" r:id="rId200" xr:uid="{00000000-0004-0000-0500-0000C7000000}"/>
    <hyperlink ref="P607" r:id="rId201" xr:uid="{00000000-0004-0000-0500-0000C8000000}"/>
    <hyperlink ref="P608" r:id="rId202" xr:uid="{00000000-0004-0000-0500-0000C9000000}"/>
    <hyperlink ref="P609" r:id="rId203" xr:uid="{00000000-0004-0000-0500-0000CA000000}"/>
    <hyperlink ref="P610" r:id="rId204" xr:uid="{00000000-0004-0000-0500-0000CB000000}"/>
    <hyperlink ref="P611" r:id="rId205" xr:uid="{00000000-0004-0000-0500-0000CC000000}"/>
    <hyperlink ref="P612" r:id="rId206" xr:uid="{00000000-0004-0000-0500-0000CD000000}"/>
    <hyperlink ref="P613" r:id="rId207" xr:uid="{00000000-0004-0000-0500-0000CE000000}"/>
    <hyperlink ref="P614" r:id="rId208" xr:uid="{00000000-0004-0000-0500-0000CF000000}"/>
    <hyperlink ref="P615" r:id="rId209" xr:uid="{00000000-0004-0000-0500-0000D0000000}"/>
    <hyperlink ref="P616" r:id="rId210" xr:uid="{00000000-0004-0000-0500-0000D1000000}"/>
    <hyperlink ref="P617" r:id="rId211" xr:uid="{00000000-0004-0000-0500-0000D2000000}"/>
    <hyperlink ref="P618" r:id="rId212" xr:uid="{00000000-0004-0000-0500-0000D3000000}"/>
    <hyperlink ref="P619" r:id="rId213" xr:uid="{00000000-0004-0000-0500-0000D4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62"/>
  <sheetViews>
    <sheetView workbookViewId="0">
      <selection activeCell="J6" sqref="J6"/>
    </sheetView>
  </sheetViews>
  <sheetFormatPr defaultRowHeight="12.75"/>
  <cols>
    <col min="1" max="1" width="16.28515625" style="50" customWidth="1"/>
    <col min="2" max="2" width="13.7109375" style="50" customWidth="1"/>
    <col min="3" max="3" width="9.140625" style="50"/>
    <col min="4" max="4" width="9.140625" style="103"/>
    <col min="5" max="5" width="17.7109375" style="103" customWidth="1"/>
    <col min="6" max="6" width="12.140625" style="103" customWidth="1"/>
    <col min="7" max="7" width="12.5703125" style="103" customWidth="1"/>
    <col min="8" max="8" width="10.28515625" style="103" customWidth="1"/>
    <col min="9" max="9" width="9.7109375" style="103" customWidth="1"/>
    <col min="10" max="10" width="16.5703125" style="103" customWidth="1"/>
    <col min="11" max="11" width="17.28515625" style="103" customWidth="1"/>
    <col min="12" max="12" width="9.140625" style="103"/>
    <col min="13" max="13" width="9.140625" style="50"/>
    <col min="14" max="14" width="9.140625" style="113"/>
    <col min="15" max="15" width="9.140625" style="103"/>
    <col min="16" max="16" width="12.85546875" style="103" customWidth="1"/>
    <col min="17" max="18" width="9.140625" style="103"/>
    <col min="19" max="19" width="14.7109375" style="50" customWidth="1"/>
    <col min="20" max="21" width="9.140625" style="103"/>
    <col min="22" max="22" width="14.140625" style="50" customWidth="1"/>
    <col min="23" max="16384" width="9.140625" style="103"/>
  </cols>
  <sheetData>
    <row r="1" spans="1:20" ht="18.75">
      <c r="A1" s="102" t="s">
        <v>92</v>
      </c>
      <c r="J1" s="103" t="s">
        <v>116</v>
      </c>
      <c r="K1" s="113" t="s">
        <v>93</v>
      </c>
      <c r="L1" s="103">
        <v>32</v>
      </c>
      <c r="M1" s="103" t="s">
        <v>96</v>
      </c>
      <c r="N1" s="103">
        <f>L1/86400</f>
        <v>3.7037037037037035E-4</v>
      </c>
      <c r="O1" s="103" t="s">
        <v>97</v>
      </c>
      <c r="Q1" s="103" t="s">
        <v>73</v>
      </c>
      <c r="S1" s="50">
        <v>1392530</v>
      </c>
      <c r="T1" s="103" t="s">
        <v>74</v>
      </c>
    </row>
    <row r="2" spans="1:20">
      <c r="K2" s="113"/>
      <c r="L2" s="103">
        <v>69</v>
      </c>
      <c r="M2" s="103" t="s">
        <v>94</v>
      </c>
      <c r="N2" s="103">
        <f>69/86400</f>
        <v>7.9861111111111116E-4</v>
      </c>
      <c r="Q2" s="103" t="s">
        <v>75</v>
      </c>
      <c r="S2" s="50">
        <v>299792</v>
      </c>
      <c r="T2" s="103" t="s">
        <v>76</v>
      </c>
    </row>
    <row r="3" spans="1:20">
      <c r="A3" s="119" t="s">
        <v>116</v>
      </c>
      <c r="B3" s="50" t="s">
        <v>59</v>
      </c>
      <c r="C3" s="50" t="s">
        <v>60</v>
      </c>
      <c r="Q3" s="103" t="s">
        <v>77</v>
      </c>
      <c r="S3" s="50">
        <f>S1/S2</f>
        <v>4.644987191119176</v>
      </c>
      <c r="T3" s="103" t="s">
        <v>78</v>
      </c>
    </row>
    <row r="4" spans="1:20">
      <c r="A4" s="50" t="s">
        <v>68</v>
      </c>
      <c r="B4" s="91">
        <v>12.4421</v>
      </c>
      <c r="C4" s="92">
        <v>-8.4030000000000005</v>
      </c>
      <c r="J4" s="106" t="s">
        <v>79</v>
      </c>
    </row>
    <row r="5" spans="1:20">
      <c r="A5" s="50" t="s">
        <v>61</v>
      </c>
      <c r="B5" s="50">
        <v>12.739166600000001</v>
      </c>
      <c r="C5" s="50">
        <v>-8.6750000000000007</v>
      </c>
      <c r="F5" s="103" t="s">
        <v>117</v>
      </c>
      <c r="G5" s="104" t="s">
        <v>64</v>
      </c>
      <c r="H5" s="103" t="s">
        <v>65</v>
      </c>
      <c r="J5" s="103" t="s">
        <v>69</v>
      </c>
    </row>
    <row r="6" spans="1:20">
      <c r="F6" s="103" t="s">
        <v>57</v>
      </c>
      <c r="G6" s="50" t="s">
        <v>66</v>
      </c>
      <c r="H6" s="50" t="s">
        <v>67</v>
      </c>
      <c r="J6" s="110" t="s">
        <v>101</v>
      </c>
      <c r="N6" s="122" t="s">
        <v>81</v>
      </c>
    </row>
    <row r="7" spans="1:20">
      <c r="B7" s="119" t="s">
        <v>58</v>
      </c>
      <c r="J7" s="103" t="s">
        <v>63</v>
      </c>
      <c r="N7" s="122" t="s">
        <v>80</v>
      </c>
      <c r="P7" s="106" t="s">
        <v>121</v>
      </c>
    </row>
    <row r="8" spans="1:20">
      <c r="A8" s="50" t="s">
        <v>53</v>
      </c>
      <c r="G8" s="104" t="s">
        <v>56</v>
      </c>
      <c r="K8" s="103" t="s">
        <v>53</v>
      </c>
      <c r="M8" s="50" t="s">
        <v>52</v>
      </c>
    </row>
    <row r="9" spans="1:20" ht="13.5" thickBot="1">
      <c r="A9" s="114" t="s">
        <v>112</v>
      </c>
      <c r="B9" s="105" t="s">
        <v>112</v>
      </c>
      <c r="C9" s="105" t="s">
        <v>113</v>
      </c>
      <c r="D9" s="105" t="s">
        <v>114</v>
      </c>
      <c r="E9" s="105" t="s">
        <v>115</v>
      </c>
      <c r="G9" s="105" t="s">
        <v>54</v>
      </c>
      <c r="H9" s="105" t="s">
        <v>55</v>
      </c>
      <c r="I9" s="105" t="s">
        <v>62</v>
      </c>
      <c r="J9" s="105" t="s">
        <v>118</v>
      </c>
      <c r="K9" s="116" t="s">
        <v>118</v>
      </c>
      <c r="M9" s="114" t="s">
        <v>97</v>
      </c>
      <c r="N9" s="115" t="s">
        <v>94</v>
      </c>
      <c r="P9" s="103" t="s">
        <v>70</v>
      </c>
      <c r="S9" s="50" t="s">
        <v>71</v>
      </c>
    </row>
    <row r="10" spans="1:20">
      <c r="A10" s="50">
        <v>56411.559685</v>
      </c>
      <c r="B10" s="120">
        <v>2456411.5596850002</v>
      </c>
      <c r="C10" s="120">
        <v>91510</v>
      </c>
      <c r="D10" s="121">
        <v>4.0000000000000003E-5</v>
      </c>
      <c r="E10" s="121" t="s">
        <v>110</v>
      </c>
      <c r="F10" s="103" t="s">
        <v>119</v>
      </c>
      <c r="J10" s="107"/>
      <c r="O10" s="107"/>
      <c r="P10" s="107"/>
    </row>
    <row r="11" spans="1:20">
      <c r="A11" s="50">
        <v>54167.627099999998</v>
      </c>
      <c r="B11" s="120">
        <v>2454167.6271000002</v>
      </c>
      <c r="C11" s="120">
        <v>72285</v>
      </c>
      <c r="D11" s="121">
        <v>1E-4</v>
      </c>
      <c r="E11" s="121" t="s">
        <v>106</v>
      </c>
      <c r="F11" s="103" t="s">
        <v>117</v>
      </c>
      <c r="G11" s="50">
        <v>-17.88</v>
      </c>
      <c r="H11" s="50">
        <v>28.7806</v>
      </c>
      <c r="I11" s="50">
        <v>2343</v>
      </c>
      <c r="J11" s="93">
        <v>2454167.6314379601</v>
      </c>
      <c r="K11" s="50">
        <f>J11-2400000</f>
        <v>54167.631437960081</v>
      </c>
      <c r="M11" s="50">
        <f>A11-P11</f>
        <v>5.9559099972830154E-3</v>
      </c>
      <c r="N11" s="113">
        <f>M11*86400</f>
        <v>514.59062376525253</v>
      </c>
      <c r="O11" s="108">
        <v>24</v>
      </c>
      <c r="P11" s="107">
        <v>54167.621144090001</v>
      </c>
      <c r="Q11" s="103">
        <v>1E-4</v>
      </c>
      <c r="S11" s="112">
        <f t="shared" ref="S11:S28" si="0">A11+N$1</f>
        <v>54167.627470370368</v>
      </c>
      <c r="T11" s="109">
        <v>1E-4</v>
      </c>
    </row>
    <row r="12" spans="1:20">
      <c r="A12" s="50">
        <v>54222.485200000003</v>
      </c>
      <c r="B12" s="120">
        <v>2454222.4852</v>
      </c>
      <c r="C12" s="120">
        <v>72755</v>
      </c>
      <c r="D12" s="121">
        <v>1E-4</v>
      </c>
      <c r="E12" s="121" t="s">
        <v>106</v>
      </c>
      <c r="F12" s="103" t="s">
        <v>117</v>
      </c>
      <c r="G12" s="50">
        <v>-17.88</v>
      </c>
      <c r="H12" s="50">
        <v>28.7806</v>
      </c>
      <c r="I12" s="50">
        <v>2343</v>
      </c>
      <c r="J12" s="93">
        <v>2454222.4889955102</v>
      </c>
      <c r="K12" s="50">
        <f t="shared" ref="K12:K29" si="1">J12-2400000</f>
        <v>54222.488995510153</v>
      </c>
      <c r="M12" s="50">
        <f t="shared" ref="M12:M29" si="2">A12-P12</f>
        <v>6.0896499999216758E-3</v>
      </c>
      <c r="N12" s="113">
        <f t="shared" ref="N12:N29" si="3">M12*86400</f>
        <v>526.14575999323279</v>
      </c>
      <c r="O12" s="108">
        <v>24</v>
      </c>
      <c r="P12" s="107">
        <v>54222.479110350003</v>
      </c>
      <c r="Q12" s="103">
        <v>1E-4</v>
      </c>
      <c r="S12" s="112">
        <f t="shared" si="0"/>
        <v>54222.485570370372</v>
      </c>
      <c r="T12" s="109">
        <v>1E-4</v>
      </c>
    </row>
    <row r="13" spans="1:20">
      <c r="A13" s="50">
        <v>54225.519899999999</v>
      </c>
      <c r="B13" s="120">
        <v>2454225.5199000002</v>
      </c>
      <c r="C13" s="120">
        <v>72781</v>
      </c>
      <c r="D13" s="121">
        <v>1E-4</v>
      </c>
      <c r="E13" s="121" t="s">
        <v>106</v>
      </c>
      <c r="F13" s="103" t="s">
        <v>117</v>
      </c>
      <c r="G13" s="50">
        <v>-17.88</v>
      </c>
      <c r="H13" s="50">
        <v>28.7806</v>
      </c>
      <c r="I13" s="50">
        <v>2343</v>
      </c>
      <c r="J13" s="93">
        <v>2454225.5238348302</v>
      </c>
      <c r="K13" s="50">
        <f t="shared" si="1"/>
        <v>54225.52383483015</v>
      </c>
      <c r="M13" s="50">
        <f t="shared" si="2"/>
        <v>5.6489600028726272E-3</v>
      </c>
      <c r="N13" s="113">
        <f t="shared" si="3"/>
        <v>488.07014424819499</v>
      </c>
      <c r="O13" s="108">
        <v>24</v>
      </c>
      <c r="P13" s="107">
        <v>54225.514251039996</v>
      </c>
      <c r="Q13" s="103">
        <v>1E-4</v>
      </c>
      <c r="S13" s="112">
        <f t="shared" si="0"/>
        <v>54225.520270370369</v>
      </c>
      <c r="T13" s="109">
        <v>1E-4</v>
      </c>
    </row>
    <row r="14" spans="1:20">
      <c r="A14" s="50">
        <v>54227.504099999998</v>
      </c>
      <c r="B14" s="120">
        <v>2454227.5041</v>
      </c>
      <c r="C14" s="120">
        <v>72798</v>
      </c>
      <c r="D14" s="121">
        <v>1E-4</v>
      </c>
      <c r="E14" s="121" t="s">
        <v>106</v>
      </c>
      <c r="F14" s="103" t="s">
        <v>117</v>
      </c>
      <c r="G14" s="50">
        <v>-17.88</v>
      </c>
      <c r="H14" s="50">
        <v>28.7806</v>
      </c>
      <c r="I14" s="50">
        <v>2343</v>
      </c>
      <c r="J14" s="93">
        <v>2454227.5077232299</v>
      </c>
      <c r="K14" s="50">
        <f t="shared" si="1"/>
        <v>54227.507723229937</v>
      </c>
      <c r="M14" s="50">
        <f t="shared" si="2"/>
        <v>5.7497699963278137E-3</v>
      </c>
      <c r="N14" s="113">
        <f t="shared" si="3"/>
        <v>496.7801276827231</v>
      </c>
      <c r="O14" s="108">
        <v>24</v>
      </c>
      <c r="P14" s="107">
        <v>54227.498350230002</v>
      </c>
      <c r="Q14" s="103">
        <v>1E-4</v>
      </c>
      <c r="S14" s="112">
        <f t="shared" si="0"/>
        <v>54227.504470370368</v>
      </c>
      <c r="T14" s="109">
        <v>1E-4</v>
      </c>
    </row>
    <row r="15" spans="1:20">
      <c r="A15" s="50">
        <v>54498.643450000003</v>
      </c>
      <c r="B15" s="120">
        <v>2454498.6434499999</v>
      </c>
      <c r="C15" s="120">
        <v>75121</v>
      </c>
      <c r="D15" s="121">
        <v>5.0000000000000002E-5</v>
      </c>
      <c r="E15" s="121" t="s">
        <v>106</v>
      </c>
      <c r="F15" s="103" t="s">
        <v>117</v>
      </c>
      <c r="G15" s="50">
        <v>-17.88</v>
      </c>
      <c r="H15" s="50">
        <v>28.7806</v>
      </c>
      <c r="I15" s="50">
        <v>2343</v>
      </c>
      <c r="J15" s="93">
        <v>2454498.6453651902</v>
      </c>
      <c r="K15" s="50">
        <f t="shared" si="1"/>
        <v>54498.645365190227</v>
      </c>
      <c r="M15" s="50">
        <f t="shared" si="2"/>
        <v>3.9476600068155676E-3</v>
      </c>
      <c r="N15" s="113">
        <f t="shared" si="3"/>
        <v>341.07782458886504</v>
      </c>
      <c r="O15" s="108">
        <v>24</v>
      </c>
      <c r="P15" s="107">
        <v>54498.639502339996</v>
      </c>
      <c r="Q15" s="103">
        <v>5.0000000000000002E-5</v>
      </c>
      <c r="S15" s="112">
        <f t="shared" si="0"/>
        <v>54498.643820370373</v>
      </c>
      <c r="T15" s="109">
        <v>5.0000000000000002E-5</v>
      </c>
    </row>
    <row r="16" spans="1:20">
      <c r="A16" s="50">
        <v>54498.760150000002</v>
      </c>
      <c r="B16" s="120">
        <v>2454498.76015</v>
      </c>
      <c r="C16" s="120">
        <v>75122</v>
      </c>
      <c r="D16" s="121">
        <v>5.0000000000000002E-5</v>
      </c>
      <c r="E16" s="121" t="s">
        <v>106</v>
      </c>
      <c r="F16" s="103" t="s">
        <v>117</v>
      </c>
      <c r="G16" s="50">
        <v>-17.88</v>
      </c>
      <c r="H16" s="50">
        <v>28.7806</v>
      </c>
      <c r="I16" s="50">
        <v>2343</v>
      </c>
      <c r="J16" s="93">
        <v>2454498.76237464</v>
      </c>
      <c r="K16" s="50">
        <f t="shared" si="1"/>
        <v>54498.762374639977</v>
      </c>
      <c r="M16" s="50">
        <f t="shared" si="2"/>
        <v>3.6581000022124499E-3</v>
      </c>
      <c r="N16" s="113">
        <f t="shared" si="3"/>
        <v>316.05984019115567</v>
      </c>
      <c r="O16" s="108">
        <v>24</v>
      </c>
      <c r="P16" s="107">
        <v>54498.7564919</v>
      </c>
      <c r="Q16" s="103">
        <v>5.0000000000000002E-5</v>
      </c>
      <c r="S16" s="112">
        <f t="shared" si="0"/>
        <v>54498.760520370372</v>
      </c>
      <c r="T16" s="109">
        <v>5.0000000000000002E-5</v>
      </c>
    </row>
    <row r="17" spans="1:23">
      <c r="A17" s="50">
        <v>54539.7287</v>
      </c>
      <c r="B17" s="120">
        <v>2454539.7286999999</v>
      </c>
      <c r="C17" s="120">
        <v>75473</v>
      </c>
      <c r="D17" s="121">
        <v>1E-4</v>
      </c>
      <c r="E17" s="121" t="s">
        <v>106</v>
      </c>
      <c r="F17" s="103" t="s">
        <v>117</v>
      </c>
      <c r="G17" s="50">
        <v>-17.88</v>
      </c>
      <c r="H17" s="50">
        <v>28.7806</v>
      </c>
      <c r="I17" s="50">
        <v>2343</v>
      </c>
      <c r="J17" s="93">
        <v>2454539.7336638202</v>
      </c>
      <c r="K17" s="50">
        <f t="shared" si="1"/>
        <v>54539.733663820196</v>
      </c>
      <c r="M17" s="50">
        <f t="shared" si="2"/>
        <v>5.8460599975660443E-3</v>
      </c>
      <c r="N17" s="113">
        <f t="shared" si="3"/>
        <v>505.09958378970623</v>
      </c>
      <c r="O17" s="108">
        <v>24</v>
      </c>
      <c r="P17" s="107">
        <v>54539.722853940002</v>
      </c>
      <c r="Q17" s="103">
        <v>1E-4</v>
      </c>
      <c r="S17" s="112">
        <f t="shared" si="0"/>
        <v>54539.729070370369</v>
      </c>
      <c r="T17" s="109">
        <v>1E-4</v>
      </c>
    </row>
    <row r="18" spans="1:23">
      <c r="A18" s="50">
        <v>54547.490700000002</v>
      </c>
      <c r="B18" s="120">
        <v>2454547.4907</v>
      </c>
      <c r="C18" s="120">
        <v>75539.5</v>
      </c>
      <c r="D18" s="121">
        <v>2.0000000000000001E-4</v>
      </c>
      <c r="E18" s="121" t="s">
        <v>106</v>
      </c>
      <c r="F18" s="103" t="s">
        <v>117</v>
      </c>
      <c r="G18" s="50">
        <v>-17.88</v>
      </c>
      <c r="H18" s="50">
        <v>28.7806</v>
      </c>
      <c r="I18" s="50">
        <v>2343</v>
      </c>
      <c r="J18" s="93">
        <v>2454547.49581336</v>
      </c>
      <c r="K18" s="50">
        <f t="shared" si="1"/>
        <v>54547.495813359972</v>
      </c>
      <c r="M18" s="50">
        <f t="shared" si="2"/>
        <v>6.068590002541896E-3</v>
      </c>
      <c r="N18" s="113">
        <f t="shared" si="3"/>
        <v>524.32617621961981</v>
      </c>
      <c r="O18" s="108">
        <v>24</v>
      </c>
      <c r="P18" s="107">
        <v>54547.48463141</v>
      </c>
      <c r="Q18" s="103">
        <v>2.0000000000000001E-4</v>
      </c>
      <c r="S18" s="112">
        <f t="shared" si="0"/>
        <v>54547.491070370372</v>
      </c>
      <c r="T18" s="109">
        <v>2.0000000000000001E-4</v>
      </c>
    </row>
    <row r="19" spans="1:23">
      <c r="A19" s="50">
        <v>54577.5458</v>
      </c>
      <c r="B19" s="120">
        <v>2454577.5458</v>
      </c>
      <c r="C19" s="120">
        <v>75797</v>
      </c>
      <c r="D19" s="121">
        <v>1E-4</v>
      </c>
      <c r="E19" s="121" t="s">
        <v>106</v>
      </c>
      <c r="F19" s="103" t="s">
        <v>117</v>
      </c>
      <c r="G19" s="50">
        <v>-17.88</v>
      </c>
      <c r="H19" s="50">
        <v>28.7806</v>
      </c>
      <c r="I19" s="50">
        <v>2343</v>
      </c>
      <c r="J19" s="93">
        <v>2454577.55045263</v>
      </c>
      <c r="K19" s="50">
        <f t="shared" si="1"/>
        <v>54577.550452630036</v>
      </c>
      <c r="M19" s="50">
        <f t="shared" si="2"/>
        <v>6.072440002753865E-3</v>
      </c>
      <c r="N19" s="113">
        <f t="shared" si="3"/>
        <v>524.65881623793393</v>
      </c>
      <c r="O19" s="108">
        <v>24</v>
      </c>
      <c r="P19" s="107">
        <v>54577.539727559997</v>
      </c>
      <c r="Q19" s="103">
        <v>1E-4</v>
      </c>
      <c r="S19" s="112">
        <f t="shared" si="0"/>
        <v>54577.54617037037</v>
      </c>
      <c r="T19" s="109">
        <v>1E-4</v>
      </c>
    </row>
    <row r="20" spans="1:23">
      <c r="A20" s="50">
        <v>54607.425969999997</v>
      </c>
      <c r="B20" s="120">
        <v>2454607.4259700002</v>
      </c>
      <c r="C20" s="120">
        <v>76053</v>
      </c>
      <c r="D20" s="121">
        <v>5.0000000000000002E-5</v>
      </c>
      <c r="E20" s="121" t="s">
        <v>106</v>
      </c>
      <c r="F20" s="103" t="s">
        <v>117</v>
      </c>
      <c r="G20" s="50">
        <v>-17.88</v>
      </c>
      <c r="H20" s="50">
        <v>28.7806</v>
      </c>
      <c r="I20" s="50">
        <v>2343</v>
      </c>
      <c r="J20" s="93">
        <v>2454607.4287620299</v>
      </c>
      <c r="K20" s="50">
        <f t="shared" si="1"/>
        <v>54607.428762029856</v>
      </c>
      <c r="M20" s="50">
        <f t="shared" si="2"/>
        <v>4.7346199935418554E-3</v>
      </c>
      <c r="N20" s="113">
        <f t="shared" si="3"/>
        <v>409.0711674420163</v>
      </c>
      <c r="O20" s="108">
        <v>24</v>
      </c>
      <c r="P20" s="107">
        <v>54607.421235380003</v>
      </c>
      <c r="Q20" s="103">
        <v>5.0000000000000002E-5</v>
      </c>
      <c r="S20" s="112">
        <f t="shared" si="0"/>
        <v>54607.426340370366</v>
      </c>
      <c r="T20" s="109">
        <v>5.0000000000000002E-5</v>
      </c>
    </row>
    <row r="21" spans="1:23">
      <c r="A21" s="50">
        <v>54608.476430000002</v>
      </c>
      <c r="B21" s="120">
        <v>2454608.4764299998</v>
      </c>
      <c r="C21" s="120">
        <v>76062</v>
      </c>
      <c r="D21" s="121">
        <v>5.0000000000000002E-5</v>
      </c>
      <c r="E21" s="121" t="s">
        <v>106</v>
      </c>
      <c r="F21" s="103" t="s">
        <v>117</v>
      </c>
      <c r="G21" s="50">
        <v>-17.88</v>
      </c>
      <c r="H21" s="50">
        <v>28.7806</v>
      </c>
      <c r="I21" s="50">
        <v>2343</v>
      </c>
      <c r="J21" s="93">
        <v>2454608.4786832202</v>
      </c>
      <c r="K21" s="50">
        <f t="shared" si="1"/>
        <v>54608.478683220223</v>
      </c>
      <c r="M21" s="50">
        <f t="shared" si="2"/>
        <v>5.1202399990870617E-3</v>
      </c>
      <c r="N21" s="113">
        <f t="shared" si="3"/>
        <v>442.38873592112213</v>
      </c>
      <c r="O21" s="108">
        <v>24</v>
      </c>
      <c r="P21" s="107">
        <v>54608.471309760003</v>
      </c>
      <c r="Q21" s="103">
        <v>5.0000000000000002E-5</v>
      </c>
      <c r="S21" s="112">
        <f t="shared" si="0"/>
        <v>54608.476800370372</v>
      </c>
      <c r="T21" s="109">
        <v>5.0000000000000002E-5</v>
      </c>
    </row>
    <row r="22" spans="1:23">
      <c r="A22" s="50">
        <v>54609.410150000003</v>
      </c>
      <c r="B22" s="120">
        <v>2454609.4101499999</v>
      </c>
      <c r="C22" s="120">
        <v>76070</v>
      </c>
      <c r="D22" s="121">
        <v>5.0000000000000002E-5</v>
      </c>
      <c r="E22" s="121" t="s">
        <v>106</v>
      </c>
      <c r="F22" s="103" t="s">
        <v>117</v>
      </c>
      <c r="G22" s="50">
        <v>-17.88</v>
      </c>
      <c r="H22" s="50">
        <v>28.7806</v>
      </c>
      <c r="I22" s="50">
        <v>2343</v>
      </c>
      <c r="J22" s="93">
        <v>2454609.4126123399</v>
      </c>
      <c r="K22" s="50">
        <f t="shared" si="1"/>
        <v>54609.412612339947</v>
      </c>
      <c r="M22" s="50">
        <f t="shared" si="2"/>
        <v>4.7729900034028105E-3</v>
      </c>
      <c r="N22" s="113">
        <f t="shared" si="3"/>
        <v>412.38633629400283</v>
      </c>
      <c r="O22" s="108">
        <v>24</v>
      </c>
      <c r="P22" s="107">
        <v>54609.40537701</v>
      </c>
      <c r="Q22" s="103">
        <v>5.0000000000000002E-5</v>
      </c>
      <c r="S22" s="112">
        <f t="shared" si="0"/>
        <v>54609.410520370373</v>
      </c>
      <c r="T22" s="109">
        <v>5.0000000000000002E-5</v>
      </c>
    </row>
    <row r="23" spans="1:23">
      <c r="A23" s="50">
        <v>54646.410279999996</v>
      </c>
      <c r="B23" s="120">
        <v>2454646.41028</v>
      </c>
      <c r="C23" s="120">
        <v>76387</v>
      </c>
      <c r="D23" s="121">
        <v>5.0000000000000002E-5</v>
      </c>
      <c r="E23" s="121" t="s">
        <v>106</v>
      </c>
      <c r="F23" s="103" t="s">
        <v>117</v>
      </c>
      <c r="G23" s="50">
        <v>-17.88</v>
      </c>
      <c r="H23" s="50">
        <v>28.7806</v>
      </c>
      <c r="I23" s="50">
        <v>2343</v>
      </c>
      <c r="J23" s="93">
        <v>2454646.4093303899</v>
      </c>
      <c r="K23" s="50">
        <f t="shared" si="1"/>
        <v>54646.409330389928</v>
      </c>
      <c r="M23" s="50">
        <f t="shared" si="2"/>
        <v>1.6621899994788691E-3</v>
      </c>
      <c r="N23" s="113">
        <f t="shared" si="3"/>
        <v>143.61321595497429</v>
      </c>
      <c r="O23" s="108">
        <v>24</v>
      </c>
      <c r="P23" s="107">
        <v>54646.408617809997</v>
      </c>
      <c r="Q23" s="103">
        <v>5.0000000000000002E-5</v>
      </c>
      <c r="S23" s="112">
        <f t="shared" si="0"/>
        <v>54646.410650370366</v>
      </c>
      <c r="T23" s="109">
        <v>5.0000000000000002E-5</v>
      </c>
    </row>
    <row r="24" spans="1:23">
      <c r="A24" s="50">
        <v>54648.394500000002</v>
      </c>
      <c r="B24" s="120">
        <v>2454648.3944999999</v>
      </c>
      <c r="C24" s="120">
        <v>76404</v>
      </c>
      <c r="D24" s="121">
        <v>5.0000000000000002E-5</v>
      </c>
      <c r="E24" s="121" t="s">
        <v>106</v>
      </c>
      <c r="F24" s="103" t="s">
        <v>117</v>
      </c>
      <c r="G24" s="50">
        <v>-17.88</v>
      </c>
      <c r="H24" s="50">
        <v>28.7806</v>
      </c>
      <c r="I24" s="50">
        <v>2343</v>
      </c>
      <c r="J24" s="93">
        <v>2454648.3941414701</v>
      </c>
      <c r="K24" s="50">
        <f t="shared" si="1"/>
        <v>54648.394141470082</v>
      </c>
      <c r="M24" s="50">
        <f t="shared" si="2"/>
        <v>6.8945000384701416E-4</v>
      </c>
      <c r="N24" s="113">
        <f t="shared" si="3"/>
        <v>59.568480332382023</v>
      </c>
      <c r="O24" s="108">
        <v>24</v>
      </c>
      <c r="P24" s="107">
        <v>54648.393810549998</v>
      </c>
      <c r="Q24" s="103">
        <v>5.0000000000000002E-5</v>
      </c>
      <c r="S24" s="112">
        <f t="shared" si="0"/>
        <v>54648.394870370372</v>
      </c>
      <c r="T24" s="109">
        <v>5.0000000000000002E-5</v>
      </c>
    </row>
    <row r="25" spans="1:23">
      <c r="A25" s="50">
        <v>54687.378879999997</v>
      </c>
      <c r="B25" s="120">
        <v>2454687.3788800002</v>
      </c>
      <c r="C25" s="120">
        <v>76738</v>
      </c>
      <c r="D25" s="121">
        <v>5.0000000000000002E-5</v>
      </c>
      <c r="E25" s="121" t="s">
        <v>106</v>
      </c>
      <c r="F25" s="103" t="s">
        <v>117</v>
      </c>
      <c r="G25" s="50">
        <v>-17.88</v>
      </c>
      <c r="H25" s="50">
        <v>28.7806</v>
      </c>
      <c r="I25" s="50">
        <v>2343</v>
      </c>
      <c r="J25" s="93">
        <v>2454687.3747135601</v>
      </c>
      <c r="K25" s="50">
        <f t="shared" si="1"/>
        <v>54687.374713560101</v>
      </c>
      <c r="M25" s="50">
        <f t="shared" si="2"/>
        <v>-2.5452300033066422E-3</v>
      </c>
      <c r="N25" s="113">
        <f t="shared" si="3"/>
        <v>-219.90787228569388</v>
      </c>
      <c r="O25" s="108">
        <v>24</v>
      </c>
      <c r="P25" s="107">
        <v>54687.38142523</v>
      </c>
      <c r="Q25" s="103">
        <v>5.0000000000000002E-5</v>
      </c>
      <c r="S25" s="112">
        <f t="shared" si="0"/>
        <v>54687.379250370366</v>
      </c>
      <c r="T25" s="109">
        <v>5.0000000000000002E-5</v>
      </c>
    </row>
    <row r="26" spans="1:23">
      <c r="A26" s="50">
        <v>54943.57804</v>
      </c>
      <c r="B26" s="120">
        <v>2454943.5780400001</v>
      </c>
      <c r="C26" s="120">
        <v>78933</v>
      </c>
      <c r="D26" s="121">
        <v>5.0000000000000002E-5</v>
      </c>
      <c r="E26" s="121" t="s">
        <v>106</v>
      </c>
      <c r="F26" s="103" t="s">
        <v>117</v>
      </c>
      <c r="G26" s="50">
        <v>-17.88</v>
      </c>
      <c r="H26" s="50">
        <v>28.7806</v>
      </c>
      <c r="I26" s="50">
        <v>2343</v>
      </c>
      <c r="J26" s="93">
        <v>2454943.5824255701</v>
      </c>
      <c r="K26" s="50">
        <f t="shared" si="1"/>
        <v>54943.582425570115</v>
      </c>
      <c r="M26" s="50">
        <f t="shared" si="2"/>
        <v>6.3150400019367225E-3</v>
      </c>
      <c r="N26" s="113">
        <f t="shared" si="3"/>
        <v>545.61945616733283</v>
      </c>
      <c r="O26" s="108">
        <v>24</v>
      </c>
      <c r="P26" s="107">
        <v>54943.571724959998</v>
      </c>
      <c r="Q26" s="103">
        <v>5.0000000000000002E-5</v>
      </c>
      <c r="S26" s="112">
        <f t="shared" si="0"/>
        <v>54943.57841037037</v>
      </c>
      <c r="T26" s="109">
        <v>5.0000000000000002E-5</v>
      </c>
    </row>
    <row r="27" spans="1:23">
      <c r="A27" s="50">
        <v>54946.60914</v>
      </c>
      <c r="B27" s="120">
        <v>2454946.6091399998</v>
      </c>
      <c r="C27" s="120">
        <v>78959</v>
      </c>
      <c r="D27" s="121">
        <v>5.0000000000000002E-5</v>
      </c>
      <c r="E27" s="121" t="s">
        <v>106</v>
      </c>
      <c r="F27" s="103" t="s">
        <v>117</v>
      </c>
      <c r="G27" s="50">
        <v>-17.88</v>
      </c>
      <c r="H27" s="50">
        <v>28.7806</v>
      </c>
      <c r="I27" s="50">
        <v>2343</v>
      </c>
      <c r="J27" s="93">
        <v>2454946.61330568</v>
      </c>
      <c r="K27" s="50">
        <f t="shared" si="1"/>
        <v>54946.613305679988</v>
      </c>
      <c r="M27" s="50">
        <f t="shared" si="2"/>
        <v>6.318150000879541E-3</v>
      </c>
      <c r="N27" s="113">
        <f t="shared" si="3"/>
        <v>545.88816007599235</v>
      </c>
      <c r="O27" s="108">
        <v>24</v>
      </c>
      <c r="P27" s="107">
        <v>54946.60282185</v>
      </c>
      <c r="Q27" s="103">
        <v>5.0000000000000002E-5</v>
      </c>
      <c r="S27" s="112">
        <f t="shared" si="0"/>
        <v>54946.60951037037</v>
      </c>
      <c r="T27" s="109">
        <v>5.0000000000000002E-5</v>
      </c>
    </row>
    <row r="28" spans="1:23">
      <c r="A28" s="50">
        <v>55642.611279999997</v>
      </c>
      <c r="B28" s="120">
        <v>2455642.6112799998</v>
      </c>
      <c r="C28" s="120">
        <v>84922</v>
      </c>
      <c r="D28" s="121">
        <v>4.0000000000000003E-5</v>
      </c>
      <c r="E28" s="121" t="s">
        <v>108</v>
      </c>
      <c r="F28" s="103" t="s">
        <v>117</v>
      </c>
      <c r="G28" s="50">
        <v>-17.88</v>
      </c>
      <c r="H28" s="50">
        <v>28.7806</v>
      </c>
      <c r="I28" s="50">
        <v>2343</v>
      </c>
      <c r="J28" s="93">
        <v>2455642.6158173801</v>
      </c>
      <c r="K28" s="50">
        <f t="shared" si="1"/>
        <v>55642.615817380138</v>
      </c>
      <c r="M28" s="50">
        <f t="shared" si="2"/>
        <v>6.6723700001602992E-3</v>
      </c>
      <c r="N28" s="113">
        <f t="shared" si="3"/>
        <v>576.49276801384985</v>
      </c>
      <c r="O28" s="108">
        <v>24</v>
      </c>
      <c r="P28" s="107">
        <v>55642.604607629997</v>
      </c>
      <c r="Q28" s="103">
        <v>4.0000000000000003E-5</v>
      </c>
      <c r="S28" s="112">
        <f t="shared" si="0"/>
        <v>55642.611650370367</v>
      </c>
      <c r="T28" s="109">
        <v>4.0000000000000003E-5</v>
      </c>
    </row>
    <row r="29" spans="1:23">
      <c r="A29" s="50">
        <v>56018.681839999997</v>
      </c>
      <c r="B29" s="120">
        <v>2456018.6818400002</v>
      </c>
      <c r="C29" s="120">
        <v>88144</v>
      </c>
      <c r="D29" s="121">
        <v>5.0000000000000002E-5</v>
      </c>
      <c r="E29" s="121" t="s">
        <v>108</v>
      </c>
      <c r="F29" s="103" t="s">
        <v>117</v>
      </c>
      <c r="G29" s="50">
        <v>-17.88</v>
      </c>
      <c r="H29" s="50">
        <v>28.7806</v>
      </c>
      <c r="I29" s="50">
        <v>2343</v>
      </c>
      <c r="J29" s="93">
        <v>2456018.6868645302</v>
      </c>
      <c r="K29" s="50">
        <f t="shared" si="1"/>
        <v>56018.686864530202</v>
      </c>
      <c r="M29" s="50">
        <f t="shared" si="2"/>
        <v>6.3813999950070865E-3</v>
      </c>
      <c r="N29" s="113">
        <f t="shared" si="3"/>
        <v>551.35295956861228</v>
      </c>
      <c r="O29" s="108">
        <v>24</v>
      </c>
      <c r="P29" s="107">
        <v>56018.675458600002</v>
      </c>
      <c r="Q29" s="103">
        <v>5.0000000000000002E-5</v>
      </c>
      <c r="S29" s="112"/>
      <c r="T29" s="109"/>
    </row>
    <row r="30" spans="1:23">
      <c r="A30" s="50">
        <v>57829.644162099998</v>
      </c>
      <c r="B30" s="120">
        <v>2457829.6441620998</v>
      </c>
      <c r="C30" s="120">
        <v>103659.5</v>
      </c>
      <c r="D30" s="121">
        <v>1.04E-5</v>
      </c>
      <c r="E30" s="121" t="s">
        <v>111</v>
      </c>
      <c r="G30" s="50"/>
      <c r="H30" s="50"/>
      <c r="I30" s="50"/>
      <c r="S30" s="112"/>
      <c r="T30" s="109"/>
    </row>
    <row r="31" spans="1:23">
      <c r="A31" s="50">
        <v>57829.702501</v>
      </c>
      <c r="B31" s="120">
        <v>2457829.7025009999</v>
      </c>
      <c r="C31" s="120">
        <v>103660</v>
      </c>
      <c r="D31" s="121">
        <v>1.5E-6</v>
      </c>
      <c r="E31" s="121" t="s">
        <v>111</v>
      </c>
      <c r="G31" s="50"/>
      <c r="H31" s="50"/>
      <c r="I31" s="50"/>
      <c r="S31" s="112"/>
      <c r="T31" s="109"/>
    </row>
    <row r="32" spans="1:23">
      <c r="A32" s="50">
        <v>57829.254602399997</v>
      </c>
      <c r="B32" s="120">
        <v>2457829.2546024001</v>
      </c>
      <c r="C32" s="120">
        <v>103660.5</v>
      </c>
      <c r="D32" s="121">
        <v>6.0000000000000002E-6</v>
      </c>
      <c r="E32" s="121" t="s">
        <v>111</v>
      </c>
      <c r="I32" s="118"/>
      <c r="S32" s="50" t="s">
        <v>72</v>
      </c>
      <c r="T32" s="109"/>
      <c r="V32" s="111" t="s">
        <v>102</v>
      </c>
      <c r="W32" s="109"/>
    </row>
    <row r="33" spans="1:23">
      <c r="A33" s="50">
        <v>57915.491338500004</v>
      </c>
      <c r="B33" s="120">
        <v>2457915.4913384998</v>
      </c>
      <c r="C33" s="120">
        <v>104395</v>
      </c>
      <c r="D33" s="121">
        <v>1.9E-6</v>
      </c>
      <c r="E33" s="121" t="s">
        <v>111</v>
      </c>
      <c r="G33" s="50"/>
      <c r="H33" s="50"/>
      <c r="I33" s="50"/>
      <c r="S33" s="112"/>
    </row>
    <row r="34" spans="1:23">
      <c r="A34" s="50">
        <v>52716.45407</v>
      </c>
      <c r="B34" s="120">
        <v>2452716.45407</v>
      </c>
      <c r="C34" s="120">
        <v>59852</v>
      </c>
      <c r="D34" s="121">
        <v>2.0000000000000002E-5</v>
      </c>
      <c r="E34" s="121" t="s">
        <v>105</v>
      </c>
      <c r="F34" s="103" t="s">
        <v>57</v>
      </c>
      <c r="G34" s="117">
        <v>20.810832999999999</v>
      </c>
      <c r="H34" s="50">
        <v>-32.380000000000003</v>
      </c>
      <c r="I34" s="50">
        <v>1764</v>
      </c>
      <c r="J34" s="93">
        <v>2452716.45874028</v>
      </c>
      <c r="K34" s="50">
        <f t="shared" ref="K34:K62" si="4">J34-2400000</f>
        <v>52716.45874028001</v>
      </c>
      <c r="M34" s="50">
        <f t="shared" ref="M34:M62" si="5">A34-P34</f>
        <v>6.3026499992702156E-3</v>
      </c>
      <c r="N34" s="113">
        <f t="shared" ref="N34:N62" si="6">M34*86400</f>
        <v>544.54895993694663</v>
      </c>
      <c r="O34" s="107">
        <v>24</v>
      </c>
      <c r="P34" s="40">
        <v>52716.447767350001</v>
      </c>
      <c r="Q34" s="40">
        <v>2.0000000000000002E-5</v>
      </c>
      <c r="S34" s="40">
        <f t="shared" ref="S34:S62" si="7">A34+N$1</f>
        <v>52716.454440370369</v>
      </c>
      <c r="T34" s="103">
        <v>2.0000000000000002E-5</v>
      </c>
      <c r="V34" s="111">
        <f t="shared" ref="V34:V62" si="8">A34-N$1</f>
        <v>52716.45369962963</v>
      </c>
      <c r="W34" s="110">
        <v>2.0000000000000002E-5</v>
      </c>
    </row>
    <row r="35" spans="1:23">
      <c r="A35" s="50">
        <v>52761.391060000002</v>
      </c>
      <c r="B35" s="120">
        <v>2452761.3910599998</v>
      </c>
      <c r="C35" s="120">
        <v>60237</v>
      </c>
      <c r="D35" s="121">
        <v>3.0000000000000001E-5</v>
      </c>
      <c r="E35" s="121" t="s">
        <v>105</v>
      </c>
      <c r="F35" s="103" t="s">
        <v>57</v>
      </c>
      <c r="G35" s="117">
        <v>20.810832999999999</v>
      </c>
      <c r="H35" s="50">
        <v>-32.380000000000003</v>
      </c>
      <c r="I35" s="50">
        <v>1764</v>
      </c>
      <c r="J35" s="93">
        <v>2452761.39501546</v>
      </c>
      <c r="K35" s="50">
        <f t="shared" si="4"/>
        <v>52761.395015459973</v>
      </c>
      <c r="M35" s="50">
        <f t="shared" si="5"/>
        <v>5.9506899997359142E-3</v>
      </c>
      <c r="N35" s="113">
        <f t="shared" si="6"/>
        <v>514.13961597718298</v>
      </c>
      <c r="O35" s="107">
        <v>24</v>
      </c>
      <c r="P35" s="40">
        <v>52761.385109310002</v>
      </c>
      <c r="Q35" s="40">
        <v>3.0000000000000001E-5</v>
      </c>
      <c r="S35" s="40">
        <f t="shared" si="7"/>
        <v>52761.391430370371</v>
      </c>
      <c r="T35" s="103">
        <v>3.0000000000000001E-5</v>
      </c>
      <c r="V35" s="111">
        <f t="shared" si="8"/>
        <v>52761.390689629632</v>
      </c>
      <c r="W35" s="110">
        <v>3.0000000000000001E-5</v>
      </c>
    </row>
    <row r="36" spans="1:23">
      <c r="A36" s="50">
        <v>53078.518129999997</v>
      </c>
      <c r="B36" s="120">
        <v>2453078.5181300002</v>
      </c>
      <c r="C36" s="120">
        <v>62954</v>
      </c>
      <c r="D36" s="121">
        <v>2.0000000000000002E-5</v>
      </c>
      <c r="E36" s="121" t="s">
        <v>105</v>
      </c>
      <c r="F36" s="103" t="s">
        <v>57</v>
      </c>
      <c r="G36" s="117">
        <v>20.810832999999999</v>
      </c>
      <c r="H36" s="50">
        <v>-32.380000000000003</v>
      </c>
      <c r="I36" s="50">
        <v>1764</v>
      </c>
      <c r="J36" s="93">
        <v>2453078.5226540701</v>
      </c>
      <c r="K36" s="50">
        <f t="shared" si="4"/>
        <v>53078.522654070053</v>
      </c>
      <c r="M36" s="50">
        <f t="shared" si="5"/>
        <v>6.2450499972328544E-3</v>
      </c>
      <c r="N36" s="113">
        <f t="shared" si="6"/>
        <v>539.57231976091862</v>
      </c>
      <c r="O36" s="107">
        <v>24</v>
      </c>
      <c r="P36" s="40">
        <v>53078.51188495</v>
      </c>
      <c r="Q36" s="40">
        <v>2.0000000000000002E-5</v>
      </c>
      <c r="S36" s="40">
        <f t="shared" si="7"/>
        <v>53078.518500370366</v>
      </c>
      <c r="T36" s="103">
        <v>2.0000000000000002E-5</v>
      </c>
      <c r="V36" s="111">
        <f t="shared" si="8"/>
        <v>53078.517759629627</v>
      </c>
      <c r="W36" s="110">
        <v>2.0000000000000002E-5</v>
      </c>
    </row>
    <row r="37" spans="1:23">
      <c r="A37" s="50">
        <v>53082.486629999999</v>
      </c>
      <c r="B37" s="120">
        <v>2453082.4866300002</v>
      </c>
      <c r="C37" s="120">
        <v>62988</v>
      </c>
      <c r="D37" s="121">
        <v>2.0000000000000002E-5</v>
      </c>
      <c r="E37" s="121" t="s">
        <v>105</v>
      </c>
      <c r="F37" s="103" t="s">
        <v>57</v>
      </c>
      <c r="G37" s="117">
        <v>20.810832999999999</v>
      </c>
      <c r="H37" s="50">
        <v>-32.380000000000003</v>
      </c>
      <c r="I37" s="50">
        <v>1764</v>
      </c>
      <c r="J37" s="93">
        <v>2453082.4917440899</v>
      </c>
      <c r="K37" s="50">
        <f t="shared" si="4"/>
        <v>53082.491744089872</v>
      </c>
      <c r="M37" s="50">
        <f t="shared" si="5"/>
        <v>5.8726299976115115E-3</v>
      </c>
      <c r="N37" s="113">
        <f t="shared" si="6"/>
        <v>507.39523179363459</v>
      </c>
      <c r="O37" s="107">
        <v>24</v>
      </c>
      <c r="P37" s="40">
        <v>53082.480757370002</v>
      </c>
      <c r="Q37" s="40">
        <v>2.0000000000000002E-5</v>
      </c>
      <c r="S37" s="40">
        <f t="shared" si="7"/>
        <v>53082.487000370369</v>
      </c>
      <c r="T37" s="103">
        <v>2.0000000000000002E-5</v>
      </c>
      <c r="V37" s="111">
        <f t="shared" si="8"/>
        <v>53082.48625962963</v>
      </c>
      <c r="W37" s="110">
        <v>2.0000000000000002E-5</v>
      </c>
    </row>
    <row r="38" spans="1:23">
      <c r="A38" s="50">
        <v>53144.347999999998</v>
      </c>
      <c r="B38" s="120">
        <v>2453144.3480000002</v>
      </c>
      <c r="C38" s="120">
        <v>63518</v>
      </c>
      <c r="D38" s="121">
        <v>1.0000000000000001E-5</v>
      </c>
      <c r="E38" s="121" t="s">
        <v>105</v>
      </c>
      <c r="F38" s="103" t="s">
        <v>57</v>
      </c>
      <c r="G38" s="117">
        <v>20.810832999999999</v>
      </c>
      <c r="H38" s="50">
        <v>-32.380000000000003</v>
      </c>
      <c r="I38" s="50">
        <v>1764</v>
      </c>
      <c r="J38" s="93">
        <v>2453144.35090442</v>
      </c>
      <c r="K38" s="50">
        <f t="shared" si="4"/>
        <v>53144.350904420018</v>
      </c>
      <c r="M38" s="50">
        <f t="shared" si="5"/>
        <v>4.8785999970277771E-3</v>
      </c>
      <c r="N38" s="113">
        <f t="shared" si="6"/>
        <v>421.51103974319994</v>
      </c>
      <c r="O38" s="107">
        <v>24</v>
      </c>
      <c r="P38" s="40">
        <v>53144.343121400001</v>
      </c>
      <c r="Q38" s="40">
        <v>1.0000000000000001E-5</v>
      </c>
      <c r="S38" s="40">
        <f t="shared" si="7"/>
        <v>53144.348370370368</v>
      </c>
      <c r="T38" s="103">
        <v>1.0000000000000001E-5</v>
      </c>
      <c r="V38" s="111">
        <f t="shared" si="8"/>
        <v>53144.347629629628</v>
      </c>
      <c r="W38" s="110">
        <v>1.0000000000000001E-5</v>
      </c>
    </row>
    <row r="39" spans="1:23">
      <c r="A39" s="50">
        <v>53152.284930000002</v>
      </c>
      <c r="B39" s="120">
        <v>2453152.2849300001</v>
      </c>
      <c r="C39" s="120">
        <v>63586</v>
      </c>
      <c r="D39" s="121">
        <v>1.0000000000000001E-5</v>
      </c>
      <c r="E39" s="121" t="s">
        <v>105</v>
      </c>
      <c r="F39" s="103" t="s">
        <v>57</v>
      </c>
      <c r="G39" s="117">
        <v>20.810832999999999</v>
      </c>
      <c r="H39" s="50">
        <v>-32.380000000000003</v>
      </c>
      <c r="I39" s="50">
        <v>1764</v>
      </c>
      <c r="J39" s="93">
        <v>2453152.2872978402</v>
      </c>
      <c r="K39" s="50">
        <f t="shared" si="4"/>
        <v>53152.28729784023</v>
      </c>
      <c r="M39" s="50">
        <f t="shared" si="5"/>
        <v>4.2332299999543466E-3</v>
      </c>
      <c r="N39" s="113">
        <f t="shared" si="6"/>
        <v>365.75107199605554</v>
      </c>
      <c r="O39" s="107">
        <v>24</v>
      </c>
      <c r="P39" s="40">
        <v>53152.280696770002</v>
      </c>
      <c r="Q39" s="40">
        <v>1.0000000000000001E-5</v>
      </c>
      <c r="S39" s="40">
        <f t="shared" si="7"/>
        <v>53152.285300370371</v>
      </c>
      <c r="T39" s="103">
        <v>1.0000000000000001E-5</v>
      </c>
      <c r="V39" s="111">
        <f t="shared" si="8"/>
        <v>53152.284559629632</v>
      </c>
      <c r="W39" s="110">
        <v>1.0000000000000001E-5</v>
      </c>
    </row>
    <row r="40" spans="1:23">
      <c r="A40" s="50">
        <v>53177.262909999998</v>
      </c>
      <c r="B40" s="120">
        <v>2453177.26291</v>
      </c>
      <c r="C40" s="120">
        <v>63800</v>
      </c>
      <c r="D40" s="121">
        <v>1.0000000000000001E-5</v>
      </c>
      <c r="E40" s="121" t="s">
        <v>105</v>
      </c>
      <c r="F40" s="103" t="s">
        <v>57</v>
      </c>
      <c r="G40" s="117">
        <v>20.810832999999999</v>
      </c>
      <c r="H40" s="50">
        <v>-32.380000000000003</v>
      </c>
      <c r="I40" s="50">
        <v>1764</v>
      </c>
      <c r="J40" s="93">
        <v>2453177.2630894599</v>
      </c>
      <c r="K40" s="50">
        <f t="shared" si="4"/>
        <v>53177.263089459855</v>
      </c>
      <c r="M40" s="50">
        <f t="shared" si="5"/>
        <v>2.0407199990586378E-3</v>
      </c>
      <c r="N40" s="113">
        <f t="shared" si="6"/>
        <v>176.3182079186663</v>
      </c>
      <c r="O40" s="107">
        <v>24</v>
      </c>
      <c r="P40" s="40">
        <v>53177.260869279999</v>
      </c>
      <c r="Q40" s="40">
        <v>1.0000000000000001E-5</v>
      </c>
      <c r="S40" s="40">
        <f t="shared" si="7"/>
        <v>53177.263280370367</v>
      </c>
      <c r="T40" s="103">
        <v>1.0000000000000001E-5</v>
      </c>
      <c r="V40" s="111">
        <f t="shared" si="8"/>
        <v>53177.262539629628</v>
      </c>
      <c r="W40" s="110">
        <v>1.0000000000000001E-5</v>
      </c>
    </row>
    <row r="41" spans="1:23">
      <c r="A41" s="50">
        <v>53423.541129999998</v>
      </c>
      <c r="B41" s="120">
        <v>2453423.5411299998</v>
      </c>
      <c r="C41" s="120">
        <v>65910</v>
      </c>
      <c r="D41" s="121">
        <v>2.0000000000000002E-5</v>
      </c>
      <c r="E41" s="121" t="s">
        <v>105</v>
      </c>
      <c r="F41" s="103" t="s">
        <v>57</v>
      </c>
      <c r="G41" s="117">
        <v>20.810832999999999</v>
      </c>
      <c r="H41" s="50">
        <v>-32.380000000000003</v>
      </c>
      <c r="I41" s="50">
        <v>1764</v>
      </c>
      <c r="J41" s="93">
        <v>2453423.54480292</v>
      </c>
      <c r="K41" s="50">
        <f t="shared" si="4"/>
        <v>53423.544802919962</v>
      </c>
      <c r="M41" s="50">
        <f t="shared" si="5"/>
        <v>5.2071099999011494E-3</v>
      </c>
      <c r="N41" s="113">
        <f t="shared" si="6"/>
        <v>449.89430399145931</v>
      </c>
      <c r="O41" s="107">
        <v>24</v>
      </c>
      <c r="P41" s="40">
        <v>53423.535922889998</v>
      </c>
      <c r="Q41" s="40">
        <v>2.0000000000000002E-5</v>
      </c>
      <c r="S41" s="40">
        <f t="shared" si="7"/>
        <v>53423.541500370367</v>
      </c>
      <c r="T41" s="103">
        <v>2.0000000000000002E-5</v>
      </c>
      <c r="V41" s="111">
        <f t="shared" si="8"/>
        <v>53423.540759629628</v>
      </c>
      <c r="W41" s="110">
        <v>2.0000000000000002E-5</v>
      </c>
    </row>
    <row r="42" spans="1:23">
      <c r="A42" s="50">
        <v>53430.544289999998</v>
      </c>
      <c r="B42" s="120">
        <v>2453430.5442900001</v>
      </c>
      <c r="C42" s="120">
        <v>65970</v>
      </c>
      <c r="D42" s="121">
        <v>2.0000000000000002E-5</v>
      </c>
      <c r="E42" s="121" t="s">
        <v>105</v>
      </c>
      <c r="F42" s="103" t="s">
        <v>57</v>
      </c>
      <c r="G42" s="117">
        <v>20.810832999999999</v>
      </c>
      <c r="H42" s="50">
        <v>-32.380000000000003</v>
      </c>
      <c r="I42" s="50">
        <v>1764</v>
      </c>
      <c r="J42" s="93">
        <v>2453430.54816612</v>
      </c>
      <c r="K42" s="50">
        <f t="shared" si="4"/>
        <v>53430.548166119959</v>
      </c>
      <c r="M42" s="50">
        <f t="shared" si="5"/>
        <v>5.792619995190762E-3</v>
      </c>
      <c r="N42" s="113">
        <f t="shared" si="6"/>
        <v>500.48236758448184</v>
      </c>
      <c r="O42" s="107">
        <v>24</v>
      </c>
      <c r="P42" s="40">
        <v>53430.538497380003</v>
      </c>
      <c r="Q42" s="40">
        <v>2.0000000000000002E-5</v>
      </c>
      <c r="S42" s="40">
        <f t="shared" si="7"/>
        <v>53430.544660370368</v>
      </c>
      <c r="T42" s="103">
        <v>2.0000000000000002E-5</v>
      </c>
      <c r="V42" s="111">
        <f t="shared" si="8"/>
        <v>53430.543919629628</v>
      </c>
      <c r="W42" s="110">
        <v>2.0000000000000002E-5</v>
      </c>
    </row>
    <row r="43" spans="1:23">
      <c r="A43" s="50">
        <v>53433.462270000004</v>
      </c>
      <c r="B43" s="120">
        <v>2453433.46227</v>
      </c>
      <c r="C43" s="120">
        <v>65995</v>
      </c>
      <c r="D43" s="121">
        <v>1.0000000000000001E-5</v>
      </c>
      <c r="E43" s="121" t="s">
        <v>105</v>
      </c>
      <c r="F43" s="103" t="s">
        <v>57</v>
      </c>
      <c r="G43" s="117">
        <v>20.810832999999999</v>
      </c>
      <c r="H43" s="50">
        <v>-32.380000000000003</v>
      </c>
      <c r="I43" s="50">
        <v>1764</v>
      </c>
      <c r="J43" s="93">
        <v>2453433.4662960302</v>
      </c>
      <c r="K43" s="50">
        <f t="shared" si="4"/>
        <v>53433.466296030208</v>
      </c>
      <c r="M43" s="50">
        <f t="shared" si="5"/>
        <v>5.9292900041327812E-3</v>
      </c>
      <c r="N43" s="113">
        <f t="shared" si="6"/>
        <v>512.29065635707229</v>
      </c>
      <c r="O43" s="107">
        <v>24</v>
      </c>
      <c r="P43" s="40">
        <v>53433.456340709999</v>
      </c>
      <c r="Q43" s="40">
        <v>1.0000000000000001E-5</v>
      </c>
      <c r="S43" s="40">
        <f t="shared" si="7"/>
        <v>53433.462640370373</v>
      </c>
      <c r="T43" s="103">
        <v>1.0000000000000001E-5</v>
      </c>
      <c r="V43" s="111">
        <f t="shared" si="8"/>
        <v>53433.461899629634</v>
      </c>
      <c r="W43" s="110">
        <v>1.0000000000000001E-5</v>
      </c>
    </row>
    <row r="44" spans="1:23">
      <c r="A44" s="50">
        <v>53438.597930000004</v>
      </c>
      <c r="B44" s="120">
        <v>2453438.5979300002</v>
      </c>
      <c r="C44" s="120">
        <v>66039</v>
      </c>
      <c r="D44" s="121">
        <v>1.0000000000000001E-5</v>
      </c>
      <c r="E44" s="121" t="s">
        <v>105</v>
      </c>
      <c r="F44" s="103" t="s">
        <v>57</v>
      </c>
      <c r="G44" s="117">
        <v>20.810832999999999</v>
      </c>
      <c r="H44" s="50">
        <v>-32.380000000000003</v>
      </c>
      <c r="I44" s="50">
        <v>1764</v>
      </c>
      <c r="J44" s="93">
        <v>2453438.6024930901</v>
      </c>
      <c r="K44" s="50">
        <f t="shared" si="4"/>
        <v>53438.602493090089</v>
      </c>
      <c r="M44" s="50">
        <f t="shared" si="5"/>
        <v>5.8339200040791184E-3</v>
      </c>
      <c r="N44" s="113">
        <f t="shared" si="6"/>
        <v>504.05068835243583</v>
      </c>
      <c r="O44" s="107">
        <v>24</v>
      </c>
      <c r="P44" s="40">
        <v>53438.592096079999</v>
      </c>
      <c r="Q44" s="40">
        <v>1.0000000000000001E-5</v>
      </c>
      <c r="S44" s="40">
        <f t="shared" si="7"/>
        <v>53438.598300370373</v>
      </c>
      <c r="T44" s="103">
        <v>1.0000000000000001E-5</v>
      </c>
      <c r="V44" s="111">
        <f t="shared" si="8"/>
        <v>53438.597559629634</v>
      </c>
      <c r="W44" s="110">
        <v>1.0000000000000001E-5</v>
      </c>
    </row>
    <row r="45" spans="1:23">
      <c r="A45" s="50">
        <v>53441.515939999997</v>
      </c>
      <c r="B45" s="120">
        <v>2453441.5159399998</v>
      </c>
      <c r="C45" s="120">
        <v>66064</v>
      </c>
      <c r="D45" s="121">
        <v>2.0000000000000002E-5</v>
      </c>
      <c r="E45" s="121" t="s">
        <v>105</v>
      </c>
      <c r="F45" s="103" t="s">
        <v>57</v>
      </c>
      <c r="G45" s="117">
        <v>20.810832999999999</v>
      </c>
      <c r="H45" s="50">
        <v>-32.380000000000003</v>
      </c>
      <c r="I45" s="50">
        <v>1764</v>
      </c>
      <c r="J45" s="93">
        <v>2453441.5205862299</v>
      </c>
      <c r="K45" s="50">
        <f t="shared" si="4"/>
        <v>53441.520586229861</v>
      </c>
      <c r="M45" s="50">
        <f t="shared" si="5"/>
        <v>5.9645699948305264E-3</v>
      </c>
      <c r="N45" s="113">
        <f t="shared" si="6"/>
        <v>515.33884755335748</v>
      </c>
      <c r="O45" s="107">
        <v>24</v>
      </c>
      <c r="P45" s="40">
        <v>53441.509975430003</v>
      </c>
      <c r="Q45" s="40">
        <v>2.0000000000000002E-5</v>
      </c>
      <c r="S45" s="40">
        <f t="shared" si="7"/>
        <v>53441.516310370367</v>
      </c>
      <c r="T45" s="103">
        <v>2.0000000000000002E-5</v>
      </c>
      <c r="V45" s="111">
        <f t="shared" si="8"/>
        <v>53441.515569629628</v>
      </c>
      <c r="W45" s="110">
        <v>2.0000000000000002E-5</v>
      </c>
    </row>
    <row r="46" spans="1:23">
      <c r="A46" s="50">
        <v>54647.228020000002</v>
      </c>
      <c r="B46" s="120">
        <v>2454647.2280199998</v>
      </c>
      <c r="C46" s="120">
        <v>76394</v>
      </c>
      <c r="D46" s="121">
        <v>1.0000000000000001E-5</v>
      </c>
      <c r="E46" s="121" t="s">
        <v>105</v>
      </c>
      <c r="F46" s="103" t="s">
        <v>57</v>
      </c>
      <c r="G46" s="117">
        <v>20.810832999999999</v>
      </c>
      <c r="H46" s="50">
        <v>-32.380000000000003</v>
      </c>
      <c r="I46" s="50">
        <v>1764</v>
      </c>
      <c r="J46" s="93">
        <v>2454647.2272526799</v>
      </c>
      <c r="K46" s="50">
        <f t="shared" si="4"/>
        <v>54647.227252679877</v>
      </c>
      <c r="M46" s="50">
        <f t="shared" si="5"/>
        <v>1.3228700045146979E-3</v>
      </c>
      <c r="N46" s="113">
        <f t="shared" si="6"/>
        <v>114.2959683900699</v>
      </c>
      <c r="O46" s="107">
        <v>24</v>
      </c>
      <c r="P46" s="40">
        <v>54647.226697129998</v>
      </c>
      <c r="Q46" s="40">
        <v>1.0000000000000001E-5</v>
      </c>
      <c r="S46" s="40">
        <f t="shared" si="7"/>
        <v>54647.228390370372</v>
      </c>
      <c r="T46" s="103">
        <v>1.0000000000000001E-5</v>
      </c>
      <c r="V46" s="111">
        <f t="shared" si="8"/>
        <v>54647.227649629633</v>
      </c>
      <c r="W46" s="110">
        <v>1.0000000000000001E-5</v>
      </c>
    </row>
    <row r="47" spans="1:23">
      <c r="A47" s="50">
        <v>54912.531410000003</v>
      </c>
      <c r="B47" s="120">
        <v>2454912.5314099998</v>
      </c>
      <c r="C47" s="120">
        <v>78667</v>
      </c>
      <c r="D47" s="121">
        <v>1.0000000000000001E-5</v>
      </c>
      <c r="E47" s="121" t="s">
        <v>105</v>
      </c>
      <c r="F47" s="103" t="s">
        <v>57</v>
      </c>
      <c r="G47" s="117">
        <v>20.810832999999999</v>
      </c>
      <c r="H47" s="50">
        <v>-32.380000000000003</v>
      </c>
      <c r="I47" s="50">
        <v>1764</v>
      </c>
      <c r="J47" s="93">
        <v>2454912.53581195</v>
      </c>
      <c r="K47" s="50">
        <f t="shared" si="4"/>
        <v>54912.535811949987</v>
      </c>
      <c r="M47" s="50">
        <f t="shared" si="5"/>
        <v>6.7988000009790994E-3</v>
      </c>
      <c r="N47" s="113">
        <f t="shared" si="6"/>
        <v>587.41632008459419</v>
      </c>
      <c r="O47" s="107">
        <v>24</v>
      </c>
      <c r="P47" s="40">
        <v>54912.524611200002</v>
      </c>
      <c r="Q47" s="40">
        <v>1.0000000000000001E-5</v>
      </c>
      <c r="S47" s="40">
        <f t="shared" si="7"/>
        <v>54912.531780370373</v>
      </c>
      <c r="T47" s="103">
        <v>1.0000000000000001E-5</v>
      </c>
      <c r="V47" s="111">
        <f t="shared" si="8"/>
        <v>54912.531039629634</v>
      </c>
      <c r="W47" s="110">
        <v>1.0000000000000001E-5</v>
      </c>
    </row>
    <row r="48" spans="1:23">
      <c r="A48" s="50">
        <v>54922.452579999997</v>
      </c>
      <c r="B48" s="120">
        <v>2454922.4525799998</v>
      </c>
      <c r="C48" s="120">
        <v>78752</v>
      </c>
      <c r="D48" s="121">
        <v>1.0000000000000001E-5</v>
      </c>
      <c r="E48" s="121" t="s">
        <v>105</v>
      </c>
      <c r="F48" s="103" t="s">
        <v>57</v>
      </c>
      <c r="G48" s="117">
        <v>20.810832999999999</v>
      </c>
      <c r="H48" s="50">
        <v>-32.380000000000003</v>
      </c>
      <c r="I48" s="50">
        <v>1764</v>
      </c>
      <c r="J48" s="93">
        <v>2454922.4578606002</v>
      </c>
      <c r="K48" s="50">
        <f t="shared" si="4"/>
        <v>54922.457860600203</v>
      </c>
      <c r="M48" s="50">
        <f t="shared" si="5"/>
        <v>6.1099499944248237E-3</v>
      </c>
      <c r="N48" s="113">
        <f t="shared" si="6"/>
        <v>527.89967951830477</v>
      </c>
      <c r="O48" s="107">
        <v>24</v>
      </c>
      <c r="P48" s="40">
        <v>54922.446470050003</v>
      </c>
      <c r="Q48" s="40">
        <v>1.0000000000000001E-5</v>
      </c>
      <c r="S48" s="40">
        <f t="shared" si="7"/>
        <v>54922.452950370367</v>
      </c>
      <c r="T48" s="103">
        <v>1.0000000000000001E-5</v>
      </c>
      <c r="V48" s="111">
        <f t="shared" si="8"/>
        <v>54922.452209629628</v>
      </c>
      <c r="W48" s="110">
        <v>1.0000000000000001E-5</v>
      </c>
    </row>
    <row r="49" spans="1:23">
      <c r="A49" s="50">
        <v>56336.509789999996</v>
      </c>
      <c r="B49" s="120">
        <v>2456336.50979</v>
      </c>
      <c r="C49" s="120">
        <v>90867</v>
      </c>
      <c r="D49" s="121">
        <v>2.0000000000000002E-5</v>
      </c>
      <c r="E49" s="121" t="s">
        <v>109</v>
      </c>
      <c r="F49" s="103" t="s">
        <v>57</v>
      </c>
      <c r="G49" s="117">
        <v>20.810832999999999</v>
      </c>
      <c r="H49" s="50">
        <v>-32.380000000000003</v>
      </c>
      <c r="I49" s="50">
        <v>1764</v>
      </c>
      <c r="J49" s="93">
        <v>2456336.51322792</v>
      </c>
      <c r="K49" s="50">
        <f t="shared" si="4"/>
        <v>56336.513227920048</v>
      </c>
      <c r="M49" s="50">
        <f t="shared" si="5"/>
        <v>4.2870699980994686E-3</v>
      </c>
      <c r="N49" s="113">
        <f t="shared" si="6"/>
        <v>370.40284783579409</v>
      </c>
      <c r="O49" s="107">
        <v>24</v>
      </c>
      <c r="P49" s="40">
        <v>56336.505502929998</v>
      </c>
      <c r="Q49" s="40">
        <v>2.0000000000000002E-5</v>
      </c>
      <c r="S49" s="40">
        <f t="shared" si="7"/>
        <v>56336.510160370366</v>
      </c>
      <c r="T49" s="103">
        <v>2.0000000000000002E-5</v>
      </c>
      <c r="V49" s="111">
        <f t="shared" si="8"/>
        <v>56336.509419629627</v>
      </c>
      <c r="W49" s="110">
        <v>2.0000000000000002E-5</v>
      </c>
    </row>
    <row r="50" spans="1:23">
      <c r="A50" s="50">
        <v>56372.4594</v>
      </c>
      <c r="B50" s="120">
        <v>2456372.4594000001</v>
      </c>
      <c r="C50" s="120">
        <v>91175</v>
      </c>
      <c r="D50" s="121">
        <v>1.0000000000000001E-5</v>
      </c>
      <c r="E50" s="121" t="s">
        <v>109</v>
      </c>
      <c r="F50" s="103" t="s">
        <v>57</v>
      </c>
      <c r="G50" s="117">
        <v>20.810832999999999</v>
      </c>
      <c r="H50" s="50">
        <v>-32.380000000000003</v>
      </c>
      <c r="I50" s="50">
        <v>1764</v>
      </c>
      <c r="J50" s="93">
        <v>2456372.4637804902</v>
      </c>
      <c r="K50" s="50">
        <f t="shared" si="4"/>
        <v>56372.463780490216</v>
      </c>
      <c r="M50" s="50">
        <f t="shared" si="5"/>
        <v>6.773889996111393E-3</v>
      </c>
      <c r="N50" s="113">
        <f t="shared" si="6"/>
        <v>585.26409566402435</v>
      </c>
      <c r="O50" s="107">
        <v>24</v>
      </c>
      <c r="P50" s="40">
        <v>56372.452626110004</v>
      </c>
      <c r="Q50" s="40">
        <v>1.0000000000000001E-5</v>
      </c>
      <c r="S50" s="40">
        <f t="shared" si="7"/>
        <v>56372.459770370369</v>
      </c>
      <c r="T50" s="103">
        <v>1.0000000000000001E-5</v>
      </c>
      <c r="V50" s="111">
        <f t="shared" si="8"/>
        <v>56372.45902962963</v>
      </c>
      <c r="W50" s="110">
        <v>1.0000000000000001E-5</v>
      </c>
    </row>
    <row r="51" spans="1:23">
      <c r="A51" s="50">
        <v>56415.295510000004</v>
      </c>
      <c r="B51" s="120">
        <v>2456415.2955100001</v>
      </c>
      <c r="C51" s="120">
        <v>91542</v>
      </c>
      <c r="D51" s="121">
        <v>2.0000000000000002E-5</v>
      </c>
      <c r="E51" s="121" t="s">
        <v>109</v>
      </c>
      <c r="F51" s="103" t="s">
        <v>57</v>
      </c>
      <c r="G51" s="117">
        <v>20.810832999999999</v>
      </c>
      <c r="H51" s="50">
        <v>-32.380000000000003</v>
      </c>
      <c r="I51" s="50">
        <v>1764</v>
      </c>
      <c r="J51" s="93">
        <v>2456415.2999251299</v>
      </c>
      <c r="K51" s="50">
        <f t="shared" si="4"/>
        <v>56415.299925129861</v>
      </c>
      <c r="M51" s="50">
        <f t="shared" si="5"/>
        <v>5.3879800034337677E-3</v>
      </c>
      <c r="N51" s="113">
        <f t="shared" si="6"/>
        <v>465.52147229667753</v>
      </c>
      <c r="O51" s="107">
        <v>24</v>
      </c>
      <c r="P51" s="40">
        <v>56415.29012202</v>
      </c>
      <c r="Q51" s="40">
        <v>2.0000000000000002E-5</v>
      </c>
      <c r="S51" s="40">
        <f t="shared" si="7"/>
        <v>56415.295880370373</v>
      </c>
      <c r="T51" s="103">
        <v>2.0000000000000002E-5</v>
      </c>
      <c r="V51" s="111">
        <f t="shared" si="8"/>
        <v>56415.295139629634</v>
      </c>
      <c r="W51" s="110">
        <v>2.0000000000000002E-5</v>
      </c>
    </row>
    <row r="52" spans="1:23">
      <c r="A52" s="50">
        <v>56692.504370000002</v>
      </c>
      <c r="B52" s="120">
        <v>2456692.5043700002</v>
      </c>
      <c r="C52" s="120">
        <v>93917</v>
      </c>
      <c r="D52" s="121">
        <v>1.0000000000000001E-5</v>
      </c>
      <c r="E52" s="121" t="s">
        <v>109</v>
      </c>
      <c r="F52" s="103" t="s">
        <v>57</v>
      </c>
      <c r="G52" s="117">
        <v>20.810832999999999</v>
      </c>
      <c r="H52" s="50">
        <v>-32.380000000000003</v>
      </c>
      <c r="I52" s="50">
        <v>1764</v>
      </c>
      <c r="J52" s="93">
        <v>2456692.5065273899</v>
      </c>
      <c r="K52" s="50">
        <f t="shared" si="4"/>
        <v>56692.506527389865</v>
      </c>
      <c r="M52" s="50">
        <f t="shared" si="5"/>
        <v>4.0964400031953119E-3</v>
      </c>
      <c r="N52" s="113">
        <f t="shared" si="6"/>
        <v>353.93241627607495</v>
      </c>
      <c r="O52" s="107">
        <v>24</v>
      </c>
      <c r="P52" s="40">
        <v>56692.500273559999</v>
      </c>
      <c r="Q52" s="40">
        <v>1.0000000000000001E-5</v>
      </c>
      <c r="S52" s="40">
        <f t="shared" si="7"/>
        <v>56692.504740370372</v>
      </c>
      <c r="T52" s="103">
        <v>1.0000000000000001E-5</v>
      </c>
      <c r="V52" s="111">
        <f t="shared" si="8"/>
        <v>56692.503999629633</v>
      </c>
      <c r="W52" s="110">
        <v>1.0000000000000001E-5</v>
      </c>
    </row>
    <row r="53" spans="1:23">
      <c r="A53" s="50">
        <v>56717.482329999999</v>
      </c>
      <c r="B53" s="120">
        <v>2456717.48233</v>
      </c>
      <c r="C53" s="120">
        <v>94131</v>
      </c>
      <c r="D53" s="121">
        <v>2.0000000000000002E-5</v>
      </c>
      <c r="E53" s="121" t="s">
        <v>109</v>
      </c>
      <c r="F53" s="103" t="s">
        <v>57</v>
      </c>
      <c r="G53" s="117">
        <v>20.810832999999999</v>
      </c>
      <c r="H53" s="50">
        <v>-32.380000000000003</v>
      </c>
      <c r="I53" s="50">
        <v>1764</v>
      </c>
      <c r="J53" s="93">
        <v>2456717.4861323698</v>
      </c>
      <c r="K53" s="50">
        <f t="shared" si="4"/>
        <v>56717.486132369842</v>
      </c>
      <c r="M53" s="50">
        <f t="shared" si="5"/>
        <v>5.8663099989644252E-3</v>
      </c>
      <c r="N53" s="113">
        <f t="shared" si="6"/>
        <v>506.84918391052634</v>
      </c>
      <c r="O53" s="107">
        <v>24</v>
      </c>
      <c r="P53" s="40">
        <v>56717.47646369</v>
      </c>
      <c r="Q53" s="40">
        <v>2.0000000000000002E-5</v>
      </c>
      <c r="S53" s="40">
        <f t="shared" si="7"/>
        <v>56717.482700370369</v>
      </c>
      <c r="T53" s="103">
        <v>2.0000000000000002E-5</v>
      </c>
      <c r="V53" s="111">
        <f t="shared" si="8"/>
        <v>56717.481959629629</v>
      </c>
      <c r="W53" s="110">
        <v>2.0000000000000002E-5</v>
      </c>
    </row>
    <row r="54" spans="1:23">
      <c r="A54" s="50">
        <v>57070.558859999997</v>
      </c>
      <c r="B54" s="120">
        <v>2457070.5588600002</v>
      </c>
      <c r="C54" s="120">
        <v>97156</v>
      </c>
      <c r="D54" s="121">
        <v>2.0000000000000002E-5</v>
      </c>
      <c r="E54" s="121" t="s">
        <v>109</v>
      </c>
      <c r="F54" s="103" t="s">
        <v>57</v>
      </c>
      <c r="G54" s="117">
        <v>20.810832999999999</v>
      </c>
      <c r="H54" s="50">
        <v>-32.380000000000003</v>
      </c>
      <c r="I54" s="50">
        <v>1764</v>
      </c>
      <c r="J54" s="93">
        <v>2457070.5624390501</v>
      </c>
      <c r="K54" s="50">
        <f t="shared" si="4"/>
        <v>57070.56243905006</v>
      </c>
      <c r="M54" s="50">
        <f t="shared" si="5"/>
        <v>4.5959299968671985E-3</v>
      </c>
      <c r="N54" s="113">
        <f t="shared" si="6"/>
        <v>397.08835172932595</v>
      </c>
      <c r="O54" s="107">
        <v>24</v>
      </c>
      <c r="P54" s="40">
        <v>57070.55426407</v>
      </c>
      <c r="Q54" s="40">
        <v>2.0000000000000002E-5</v>
      </c>
      <c r="S54" s="40">
        <f t="shared" si="7"/>
        <v>57070.559230370367</v>
      </c>
      <c r="T54" s="103">
        <v>2.0000000000000002E-5</v>
      </c>
      <c r="V54" s="111">
        <f t="shared" si="8"/>
        <v>57070.558489629628</v>
      </c>
      <c r="W54" s="110">
        <v>2.0000000000000002E-5</v>
      </c>
    </row>
    <row r="55" spans="1:23">
      <c r="A55" s="50">
        <v>57130.319289999999</v>
      </c>
      <c r="B55" s="120">
        <v>2457130.31929</v>
      </c>
      <c r="C55" s="120">
        <v>97668</v>
      </c>
      <c r="D55" s="121">
        <v>1.0000000000000001E-5</v>
      </c>
      <c r="E55" s="121" t="s">
        <v>109</v>
      </c>
      <c r="F55" s="103" t="s">
        <v>57</v>
      </c>
      <c r="G55" s="117">
        <v>20.810832999999999</v>
      </c>
      <c r="H55" s="50">
        <v>-32.380000000000003</v>
      </c>
      <c r="I55" s="50">
        <v>1764</v>
      </c>
      <c r="J55" s="93">
        <v>2457130.3235456501</v>
      </c>
      <c r="K55" s="50">
        <f t="shared" si="4"/>
        <v>57130.323545650113</v>
      </c>
      <c r="M55" s="50">
        <f t="shared" si="5"/>
        <v>6.6726299992296845E-3</v>
      </c>
      <c r="N55" s="113">
        <f t="shared" si="6"/>
        <v>576.51523193344474</v>
      </c>
      <c r="O55" s="107">
        <v>24</v>
      </c>
      <c r="P55" s="40">
        <v>57130.31261737</v>
      </c>
      <c r="Q55" s="40">
        <v>1.0000000000000001E-5</v>
      </c>
      <c r="S55" s="40">
        <f t="shared" si="7"/>
        <v>57130.319660370369</v>
      </c>
      <c r="T55" s="103">
        <v>1.0000000000000001E-5</v>
      </c>
      <c r="V55" s="111">
        <f t="shared" si="8"/>
        <v>57130.31891962963</v>
      </c>
      <c r="W55" s="110">
        <v>1.0000000000000001E-5</v>
      </c>
    </row>
    <row r="56" spans="1:23">
      <c r="A56" s="50">
        <v>57161.366750000001</v>
      </c>
      <c r="B56" s="120">
        <v>2457161.36675</v>
      </c>
      <c r="C56" s="120">
        <v>97934</v>
      </c>
      <c r="D56" s="121">
        <v>6.0000000000000002E-5</v>
      </c>
      <c r="E56" s="121" t="s">
        <v>109</v>
      </c>
      <c r="F56" s="103" t="s">
        <v>57</v>
      </c>
      <c r="G56" s="117">
        <v>20.810832999999999</v>
      </c>
      <c r="H56" s="50">
        <v>-32.380000000000003</v>
      </c>
      <c r="I56" s="50">
        <v>1764</v>
      </c>
      <c r="J56" s="93">
        <v>2457161.3699290701</v>
      </c>
      <c r="K56" s="50">
        <f t="shared" si="4"/>
        <v>57161.369929070119</v>
      </c>
      <c r="M56" s="50">
        <f t="shared" si="5"/>
        <v>4.7181100017041899E-3</v>
      </c>
      <c r="N56" s="113">
        <f t="shared" si="6"/>
        <v>407.64470414724201</v>
      </c>
      <c r="O56" s="107">
        <v>24</v>
      </c>
      <c r="P56" s="40">
        <v>57161.362031889999</v>
      </c>
      <c r="Q56" s="40">
        <v>6.0000000000000002E-5</v>
      </c>
      <c r="S56" s="40">
        <f t="shared" si="7"/>
        <v>57161.367120370371</v>
      </c>
      <c r="T56" s="103">
        <v>6.0000000000000002E-5</v>
      </c>
      <c r="V56" s="111">
        <f t="shared" si="8"/>
        <v>57161.366379629631</v>
      </c>
      <c r="W56" s="110">
        <v>6.0000000000000002E-5</v>
      </c>
    </row>
    <row r="57" spans="1:23">
      <c r="A57" s="50">
        <v>57399.591220000002</v>
      </c>
      <c r="B57" s="120">
        <v>2457399.5912199998</v>
      </c>
      <c r="C57" s="120">
        <v>99975</v>
      </c>
      <c r="D57" s="121">
        <v>3.0000000000000001E-5</v>
      </c>
      <c r="E57" s="121" t="s">
        <v>109</v>
      </c>
      <c r="F57" s="103" t="s">
        <v>57</v>
      </c>
      <c r="G57" s="117">
        <v>20.810832999999999</v>
      </c>
      <c r="H57" s="50">
        <v>-32.380000000000003</v>
      </c>
      <c r="I57" s="50">
        <v>1764</v>
      </c>
      <c r="J57" s="93">
        <v>2457399.5914155999</v>
      </c>
      <c r="K57" s="50">
        <f t="shared" si="4"/>
        <v>57399.59141559992</v>
      </c>
      <c r="M57" s="50">
        <f t="shared" si="5"/>
        <v>1.7249000011361204E-3</v>
      </c>
      <c r="N57" s="113">
        <f t="shared" si="6"/>
        <v>149.0313600981608</v>
      </c>
      <c r="O57" s="107">
        <v>24</v>
      </c>
      <c r="P57" s="40">
        <v>57399.589495100001</v>
      </c>
      <c r="Q57" s="40">
        <v>3.0000000000000001E-5</v>
      </c>
      <c r="S57" s="40">
        <f t="shared" si="7"/>
        <v>57399.591590370372</v>
      </c>
      <c r="T57" s="103">
        <v>3.0000000000000001E-5</v>
      </c>
      <c r="V57" s="111">
        <f t="shared" si="8"/>
        <v>57399.590849629632</v>
      </c>
      <c r="W57" s="110">
        <v>3.0000000000000001E-5</v>
      </c>
    </row>
    <row r="58" spans="1:23">
      <c r="A58" s="50">
        <v>57426.553379999998</v>
      </c>
      <c r="B58" s="120">
        <v>2457426.5533799999</v>
      </c>
      <c r="C58" s="120">
        <v>100206</v>
      </c>
      <c r="D58" s="121">
        <v>1.0000000000000001E-5</v>
      </c>
      <c r="E58" s="121" t="s">
        <v>109</v>
      </c>
      <c r="F58" s="103" t="s">
        <v>57</v>
      </c>
      <c r="G58" s="117">
        <v>20.810832999999999</v>
      </c>
      <c r="H58" s="50">
        <v>-32.380000000000003</v>
      </c>
      <c r="I58" s="50">
        <v>1764</v>
      </c>
      <c r="J58" s="93">
        <v>2457426.5557723702</v>
      </c>
      <c r="K58" s="50">
        <f t="shared" si="4"/>
        <v>57426.555772370193</v>
      </c>
      <c r="M58" s="50">
        <f t="shared" si="5"/>
        <v>4.3981399940093979E-3</v>
      </c>
      <c r="N58" s="113">
        <f t="shared" si="6"/>
        <v>379.99929548241198</v>
      </c>
      <c r="O58" s="107">
        <v>24</v>
      </c>
      <c r="P58" s="40">
        <v>57426.548981860004</v>
      </c>
      <c r="Q58" s="40">
        <v>1.0000000000000001E-5</v>
      </c>
      <c r="S58" s="40">
        <f t="shared" si="7"/>
        <v>57426.553750370367</v>
      </c>
      <c r="T58" s="103">
        <v>1.0000000000000001E-5</v>
      </c>
      <c r="V58" s="111">
        <f t="shared" si="8"/>
        <v>57426.553009629628</v>
      </c>
      <c r="W58" s="110">
        <v>1.0000000000000001E-5</v>
      </c>
    </row>
    <row r="59" spans="1:23">
      <c r="A59" s="50">
        <v>58165.504399999998</v>
      </c>
      <c r="B59" s="120">
        <v>2458165.5044</v>
      </c>
      <c r="C59" s="120">
        <v>106537</v>
      </c>
      <c r="D59" s="121">
        <v>1.0000000000000001E-5</v>
      </c>
      <c r="E59" s="121" t="s">
        <v>109</v>
      </c>
      <c r="F59" s="103" t="s">
        <v>57</v>
      </c>
      <c r="G59" s="117">
        <v>20.810832999999999</v>
      </c>
      <c r="H59" s="50">
        <v>-32.380000000000003</v>
      </c>
      <c r="I59" s="50">
        <v>1764</v>
      </c>
      <c r="J59" s="93">
        <v>2458165.5073654898</v>
      </c>
      <c r="K59" s="50">
        <f t="shared" si="4"/>
        <v>58165.507365489844</v>
      </c>
      <c r="M59" s="50">
        <f t="shared" si="5"/>
        <v>5.0981499953195453E-3</v>
      </c>
      <c r="N59" s="113">
        <f t="shared" si="6"/>
        <v>440.48015959560871</v>
      </c>
      <c r="O59" s="107">
        <v>24</v>
      </c>
      <c r="P59" s="40">
        <v>58165.499301850003</v>
      </c>
      <c r="Q59" s="40">
        <v>1.0000000000000001E-5</v>
      </c>
      <c r="S59" s="40">
        <f t="shared" si="7"/>
        <v>58165.504770370368</v>
      </c>
      <c r="T59" s="103">
        <v>1.0000000000000001E-5</v>
      </c>
      <c r="V59" s="111">
        <f t="shared" si="8"/>
        <v>58165.504029629628</v>
      </c>
      <c r="W59" s="110">
        <v>1.0000000000000001E-5</v>
      </c>
    </row>
    <row r="60" spans="1:23">
      <c r="A60" s="50">
        <v>58196.551789999998</v>
      </c>
      <c r="B60" s="120">
        <v>2458196.5517899999</v>
      </c>
      <c r="C60" s="120">
        <v>106803</v>
      </c>
      <c r="D60" s="121">
        <v>2.0000000000000002E-5</v>
      </c>
      <c r="E60" s="121" t="s">
        <v>109</v>
      </c>
      <c r="F60" s="103" t="s">
        <v>57</v>
      </c>
      <c r="G60" s="117">
        <v>20.810832999999999</v>
      </c>
      <c r="H60" s="50">
        <v>-32.380000000000003</v>
      </c>
      <c r="I60" s="50">
        <v>1764</v>
      </c>
      <c r="J60" s="93">
        <v>2458196.55670154</v>
      </c>
      <c r="K60" s="50">
        <f t="shared" si="4"/>
        <v>58196.556701540016</v>
      </c>
      <c r="M60" s="50">
        <f t="shared" si="5"/>
        <v>6.1055599944666028E-3</v>
      </c>
      <c r="N60" s="113">
        <f t="shared" si="6"/>
        <v>527.52038352191448</v>
      </c>
      <c r="O60" s="107">
        <v>24</v>
      </c>
      <c r="P60" s="40">
        <v>58196.545684440003</v>
      </c>
      <c r="Q60" s="40">
        <v>2.0000000000000002E-5</v>
      </c>
      <c r="S60" s="40">
        <f t="shared" si="7"/>
        <v>58196.552160370367</v>
      </c>
      <c r="T60" s="103">
        <v>2.0000000000000002E-5</v>
      </c>
      <c r="V60" s="111">
        <f t="shared" si="8"/>
        <v>58196.551419629628</v>
      </c>
      <c r="W60" s="110">
        <v>2.0000000000000002E-5</v>
      </c>
    </row>
    <row r="61" spans="1:23">
      <c r="A61" s="50">
        <v>55256.503850000001</v>
      </c>
      <c r="B61" s="120">
        <v>2455256.50385</v>
      </c>
      <c r="C61" s="120">
        <v>81614</v>
      </c>
      <c r="D61" s="121">
        <v>1.0000000000000001E-5</v>
      </c>
      <c r="E61" s="121" t="s">
        <v>107</v>
      </c>
      <c r="F61" s="103" t="s">
        <v>57</v>
      </c>
      <c r="G61" s="117">
        <v>20.810832999999999</v>
      </c>
      <c r="H61" s="50">
        <v>-32.380000000000003</v>
      </c>
      <c r="I61" s="50">
        <v>1764</v>
      </c>
      <c r="J61" s="93">
        <v>2455256.5081714001</v>
      </c>
      <c r="K61" s="50">
        <f t="shared" si="4"/>
        <v>55256.508171400055</v>
      </c>
      <c r="M61" s="50">
        <f t="shared" si="5"/>
        <v>5.4000399977667257E-3</v>
      </c>
      <c r="N61" s="113">
        <f t="shared" si="6"/>
        <v>466.5634558070451</v>
      </c>
      <c r="O61" s="107">
        <v>24</v>
      </c>
      <c r="P61" s="40">
        <v>55256.498449960003</v>
      </c>
      <c r="Q61" s="40">
        <v>1.0000000000000001E-5</v>
      </c>
      <c r="S61" s="40">
        <f t="shared" si="7"/>
        <v>55256.504220370371</v>
      </c>
      <c r="T61" s="103">
        <v>1.0000000000000001E-5</v>
      </c>
      <c r="V61" s="111">
        <f t="shared" si="8"/>
        <v>55256.503479629631</v>
      </c>
      <c r="W61" s="110">
        <v>1.0000000000000001E-5</v>
      </c>
    </row>
    <row r="62" spans="1:23">
      <c r="A62" s="50">
        <v>55256.620569999999</v>
      </c>
      <c r="B62" s="120">
        <v>2455256.6205699998</v>
      </c>
      <c r="C62" s="120">
        <v>81615</v>
      </c>
      <c r="D62" s="121">
        <v>2.0000000000000002E-5</v>
      </c>
      <c r="E62" s="121" t="s">
        <v>107</v>
      </c>
      <c r="F62" s="103" t="s">
        <v>57</v>
      </c>
      <c r="G62" s="117">
        <v>20.810832999999999</v>
      </c>
      <c r="H62" s="50">
        <v>-32.380000000000003</v>
      </c>
      <c r="I62" s="50">
        <v>1764</v>
      </c>
      <c r="J62" s="93">
        <v>2455256.62517703</v>
      </c>
      <c r="K62" s="50">
        <f t="shared" si="4"/>
        <v>55256.625177029986</v>
      </c>
      <c r="M62" s="50">
        <f t="shared" si="5"/>
        <v>5.1265899965073913E-3</v>
      </c>
      <c r="N62" s="113">
        <f t="shared" si="6"/>
        <v>442.93737569823861</v>
      </c>
      <c r="O62" s="107">
        <v>24</v>
      </c>
      <c r="P62" s="40">
        <v>55256.615443410003</v>
      </c>
      <c r="Q62" s="40">
        <v>2.0000000000000002E-5</v>
      </c>
      <c r="S62" s="40">
        <f t="shared" si="7"/>
        <v>55256.620940370369</v>
      </c>
      <c r="T62" s="103">
        <v>2.0000000000000002E-5</v>
      </c>
      <c r="V62" s="111">
        <f t="shared" si="8"/>
        <v>55256.620199629629</v>
      </c>
      <c r="W62" s="110">
        <v>2.0000000000000002E-5</v>
      </c>
    </row>
  </sheetData>
  <phoneticPr fontId="25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</vt:lpstr>
      <vt:lpstr>Active 1</vt:lpstr>
      <vt:lpstr>Active 2</vt:lpstr>
      <vt:lpstr>Active 3</vt:lpstr>
      <vt:lpstr>Active 4</vt:lpstr>
      <vt:lpstr>BAV</vt:lpstr>
      <vt:lpstr>Baran et al (2018)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2023-01-25T23:46:36Z</dcterms:created>
  <dcterms:modified xsi:type="dcterms:W3CDTF">2023-01-26T22:40:25Z</dcterms:modified>
</cp:coreProperties>
</file>