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F67F3F-0CAE-4966-A8E3-28ED61AD007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F22" i="1"/>
  <c r="G22" i="1"/>
  <c r="I22" i="1"/>
  <c r="E23" i="1"/>
  <c r="G23" i="1"/>
  <c r="I23" i="1"/>
  <c r="E22" i="1"/>
  <c r="G11" i="1"/>
  <c r="F11" i="1"/>
  <c r="Q23" i="1"/>
  <c r="Q22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<sst xmlns="http://schemas.openxmlformats.org/spreadsheetml/2006/main" count="54" uniqueCount="48">
  <si>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</si>
  <si>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</si>
  <si>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</si>
  <si>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</si>
  <si>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</si>
  <si>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</si>
  <si>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</si>
  <si>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</si>
  <si>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</si>
  <si>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</si>
  <si>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</si>
  <si>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</si>
  <si>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</si>
  <si>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</si>
  <si>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</si>
  <si>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</si>
  <si>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</si>
  <si>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</si>
  <si>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</si>
  <si>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</si>
  <si>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</si>
  <si>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</si>
  <si>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</si>
  <si>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</si>
  <si>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</si>
  <si>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</si>
  <si>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</si>
  <si>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</si>
  <si>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</si>
  <si>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</si>
  <si>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</si>
  <si>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</si>
  <si>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</si>
  <si>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</si>
  <si>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</si>
  <si>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</si>
  <si>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</si>
  <si>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</si>
  <si>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</si>
  <si>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</si>
  <si>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IM And / na</t>
  </si>
  <si>
    <t>EW</t>
  </si>
  <si>
    <t>Malkov</t>
  </si>
  <si>
    <t>not avail.</t>
  </si>
  <si>
    <t>OEJV 0147</t>
  </si>
  <si>
    <t>I</t>
  </si>
  <si>
    <t>II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</si>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</sst>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0" fillId="2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And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BD-4584-8310-4519BE1B07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1.2865245000066352</c:v>
                </c:pt>
                <c:pt idx="2">
                  <c:v>1.4026735000079498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BD-4584-8310-4519BE1B07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BD-4584-8310-4519BE1B07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BD-4584-8310-4519BE1B07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BD-4584-8310-4519BE1B07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BD-4584-8310-4519BE1B07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BD-4584-8310-4519BE1B07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5.5698116718418067E-2</c:v>
                </c:pt>
                <c:pt idx="1">
                  <c:v>1.2865245000066352</c:v>
                </c:pt>
                <c:pt idx="2">
                  <c:v>1.4026735000079498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BD-4584-8310-4519BE1B07C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56831.5</c:v>
                </c:pt>
                <c:pt idx="2">
                  <c:v>62194.5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BD-4584-8310-4519BE1B0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193112"/>
        <c:axId val="1"/>
      </c:scatterChart>
      <c:valAx>
        <c:axId val="476193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193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F527E6-B50A-1C12-C90D-166D0F099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>
        <v>5</v>
      </c>
    </row>
    <row r="2" spans="1:7" x14ac:dyDescent="0.2">
      <c r="A2" t="s">
        <v>24</v>
      </c>
      <c r="B2" s="30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43</v>
      </c>
      <c r="D4" s="9" t="s">
        <v>43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38327.449999999997</v>
      </c>
      <c r="D7" s="31" t="s">
        <v>42</v>
      </c>
    </row>
    <row r="8" spans="1:7" x14ac:dyDescent="0.2">
      <c r="A8" t="s">
        <v>3</v>
      </c>
      <c r="C8" s="10">
        <v>0.27037699999999998</v>
      </c>
      <c r="D8" s="31" t="s">
        <v>42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5.5698116718418067E-2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2.1657467835412001E-5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60095.773941203704</v>
      </c>
    </row>
    <row r="15" spans="1:7" x14ac:dyDescent="0.2">
      <c r="A15" s="14" t="s">
        <v>17</v>
      </c>
      <c r="B15" s="12"/>
      <c r="C15" s="15">
        <f ca="1">(C7+C11)+(C8+C12)*INT(MAX(F21:F3533))</f>
        <v>55144.679800671263</v>
      </c>
      <c r="D15" s="16" t="s">
        <v>38</v>
      </c>
      <c r="E15" s="17">
        <f ca="1">ROUND(2*(E14-$C$7)/$C$8,0)/2+E13</f>
        <v>80512</v>
      </c>
    </row>
    <row r="16" spans="1:7" x14ac:dyDescent="0.2">
      <c r="A16" s="18" t="s">
        <v>4</v>
      </c>
      <c r="B16" s="12"/>
      <c r="C16" s="19">
        <f ca="1">+C8+C12</f>
        <v>0.27039865746783537</v>
      </c>
      <c r="D16" s="16" t="s">
        <v>39</v>
      </c>
      <c r="E16" s="26">
        <f ca="1">ROUND(2*(E14-$C$15)/$C$16,0)/2+E13</f>
        <v>18311.5</v>
      </c>
    </row>
    <row r="17" spans="1:18" ht="13.5" thickBot="1" x14ac:dyDescent="0.25">
      <c r="A17" s="16" t="s">
        <v>29</v>
      </c>
      <c r="B17" s="12"/>
      <c r="C17" s="12">
        <f>COUNT(C21:C2191)</f>
        <v>3</v>
      </c>
      <c r="D17" s="16" t="s">
        <v>33</v>
      </c>
      <c r="E17" s="20">
        <f ca="1">+$C$15+$C$16*E16-15018.5-$C$9/24</f>
        <v>45077.980650226869</v>
      </c>
    </row>
    <row r="18" spans="1:18" ht="14.25" thickTop="1" thickBot="1" x14ac:dyDescent="0.25">
      <c r="A18" s="18" t="s">
        <v>5</v>
      </c>
      <c r="B18" s="12"/>
      <c r="C18" s="21">
        <f ca="1">+C15</f>
        <v>55144.679800671263</v>
      </c>
      <c r="D18" s="22">
        <f ca="1">+C16</f>
        <v>0.27039865746783537</v>
      </c>
      <c r="E18" s="23" t="s">
        <v>34</v>
      </c>
    </row>
    <row r="19" spans="1:18" ht="13.5" thickTop="1" x14ac:dyDescent="0.2">
      <c r="A19" s="27" t="s">
        <v>35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1" t="s">
        <v>42</v>
      </c>
      <c r="C21" s="10">
        <v>38327.449999999997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5.5698116718418067E-2</v>
      </c>
      <c r="Q21" s="2">
        <f>+C21-15018.5</f>
        <v>23308.949999999997</v>
      </c>
    </row>
    <row r="22" spans="1:18" x14ac:dyDescent="0.2">
      <c r="A22" s="32" t="s">
        <v>44</v>
      </c>
      <c r="B22" s="33" t="s">
        <v>46</v>
      </c>
      <c r="C22" s="34">
        <v>53694.667000000001</v>
      </c>
      <c r="D22" s="34">
        <v>5.0000000000000001E-3</v>
      </c>
      <c r="E22">
        <f>+(C22-C$7)/C$8</f>
        <v>56836.258261612507</v>
      </c>
      <c r="F22" s="35">
        <f>ROUND(2*E22,0)/2-E$1</f>
        <v>56831.5</v>
      </c>
      <c r="G22">
        <f>+C22-(C$7+F22*C$8)</f>
        <v>1.2865245000066352</v>
      </c>
      <c r="I22">
        <f>+G22</f>
        <v>1.2865245000066352</v>
      </c>
      <c r="O22">
        <f ca="1">+C$11+C$12*$F22</f>
        <v>1.2865245000066352</v>
      </c>
      <c r="Q22" s="2">
        <f>+C22-15018.5</f>
        <v>38676.167000000001</v>
      </c>
    </row>
    <row r="23" spans="1:18" x14ac:dyDescent="0.2">
      <c r="A23" s="32" t="s">
        <v>44</v>
      </c>
      <c r="B23" s="33" t="s">
        <v>45</v>
      </c>
      <c r="C23" s="34">
        <v>55144.815000000002</v>
      </c>
      <c r="D23" s="34">
        <v>5.0000000000000001E-3</v>
      </c>
      <c r="E23">
        <f>+(C23-C$7)/C$8</f>
        <v>62199.687843270716</v>
      </c>
      <c r="F23" s="35">
        <f>ROUND(2*E23,0)/2-E$1</f>
        <v>62194.5</v>
      </c>
      <c r="G23">
        <f>+C23-(C$7+F23*C$8)</f>
        <v>1.4026735000079498</v>
      </c>
      <c r="I23">
        <f>+G23</f>
        <v>1.4026735000079498</v>
      </c>
      <c r="O23">
        <f ca="1">+C$11+C$12*$F23</f>
        <v>1.4026735000079498</v>
      </c>
      <c r="Q23" s="2">
        <f>+C23-15018.5</f>
        <v>40126.315000000002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2023-05-31T06:34:28Z</dcterms:modified>
</cp:coreProperties>
</file>