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A43B5DA-4411-4380-AAAE-57F0ABB87E6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Q26" i="1"/>
  <c r="E24" i="1"/>
  <c r="F24" i="1"/>
  <c r="G24" i="1"/>
  <c r="H24" i="1"/>
  <c r="E25" i="1"/>
  <c r="F25" i="1"/>
  <c r="G25" i="1"/>
  <c r="I25" i="1"/>
  <c r="Q24" i="1"/>
  <c r="Q25" i="1"/>
  <c r="E23" i="1"/>
  <c r="F23" i="1"/>
  <c r="G23" i="1"/>
  <c r="I23" i="1"/>
  <c r="F11" i="1"/>
  <c r="E21" i="1"/>
  <c r="F21" i="1"/>
  <c r="G21" i="1"/>
  <c r="Q23" i="1"/>
  <c r="E22" i="1"/>
  <c r="F22" i="1"/>
  <c r="G22" i="1"/>
  <c r="H22" i="1"/>
  <c r="Q22" i="1"/>
  <c r="G11" i="1"/>
  <c r="E14" i="1"/>
  <c r="C17" i="1"/>
  <c r="Q21" i="1"/>
  <c r="H21" i="1"/>
  <c r="C12" i="1"/>
  <c r="C11" i="1"/>
  <c r="O21" i="1" l="1"/>
  <c r="O22" i="1"/>
  <c r="C15" i="1"/>
  <c r="O23" i="1"/>
  <c r="O25" i="1"/>
  <c r="O26" i="1"/>
  <c r="O24" i="1"/>
  <c r="C16" i="1"/>
  <c r="D18" i="1" s="1"/>
  <c r="E15" i="1"/>
  <c r="E16" i="1" l="1"/>
  <c r="E17" i="1" s="1"/>
  <c r="C18" i="1"/>
</calcChain>
</file>

<file path=xl/sharedStrings.xml><?xml version="1.0" encoding="utf-8"?>
<sst xmlns="http://schemas.openxmlformats.org/spreadsheetml/2006/main" count="60" uniqueCount="51">
  <si>
    <t>IBVS 6244</t>
  </si>
  <si>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</si>
  <si>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</si>
  <si>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</si>
  <si>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</si>
  <si>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</si>
  <si>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</si>
  <si>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</si>
  <si>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</si>
  <si>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</si>
  <si>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</si>
  <si>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</si>
  <si>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</si>
  <si>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</si>
  <si>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</si>
  <si>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</si>
  <si>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</si>
  <si>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</si>
  <si>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</si>
  <si>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</si>
  <si>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</si>
  <si>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</si>
  <si>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</si>
  <si>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</si>
  <si>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</si>
  <si>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</si>
  <si>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</si>
  <si>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</si>
  <si>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</si>
  <si>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</si>
  <si>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</si>
  <si>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</si>
  <si>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</si>
  <si>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</si>
  <si>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</si>
  <si>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</si>
  <si>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</si>
  <si>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</si>
  <si>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</si>
  <si>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</si>
  <si>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</si>
  <si>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</si>
  <si>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</si>
  <si>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</si>
  <si>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</si>
  <si>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V0382 And / HD_218754</t>
  </si>
  <si>
    <t>EB</t>
  </si>
  <si>
    <t>OEJV 0147</t>
  </si>
  <si>
    <t>I</t>
  </si>
  <si>
    <t>IBVS 6042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</si>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</sst>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0" fillId="0" borderId="0" xfId="41" applyFont="1" applyAlignment="1">
      <alignment horizontal="center" wrapText="1"/>
    </xf>
    <xf numFmtId="0" fontId="30" fillId="0" borderId="0" xfId="4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V0382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1.5000000000000001E-4</c:v>
                  </c:pt>
                  <c:pt idx="3">
                    <c:v>0.01</c:v>
                  </c:pt>
                  <c:pt idx="4">
                    <c:v>2.3999999999999998E-3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1.5000000000000001E-4</c:v>
                  </c:pt>
                  <c:pt idx="3">
                    <c:v>0.01</c:v>
                  </c:pt>
                  <c:pt idx="4">
                    <c:v>2.3999999999999998E-3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5015</c:v>
                </c:pt>
                <c:pt idx="2">
                  <c:v>5231</c:v>
                </c:pt>
                <c:pt idx="3">
                  <c:v>6439</c:v>
                </c:pt>
                <c:pt idx="4">
                  <c:v>6414</c:v>
                </c:pt>
                <c:pt idx="5">
                  <c:v>7201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-5.0150000002759043E-2</c:v>
                </c:pt>
                <c:pt idx="3">
                  <c:v>-6.2390000006416813E-2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9-4F47-9FD2-13040A151F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1.5000000000000001E-4</c:v>
                  </c:pt>
                  <c:pt idx="3">
                    <c:v>0.01</c:v>
                  </c:pt>
                  <c:pt idx="4">
                    <c:v>2.3999999999999998E-3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1.5000000000000001E-4</c:v>
                  </c:pt>
                  <c:pt idx="3">
                    <c:v>0.01</c:v>
                  </c:pt>
                  <c:pt idx="4">
                    <c:v>2.3999999999999998E-3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5015</c:v>
                </c:pt>
                <c:pt idx="2">
                  <c:v>5231</c:v>
                </c:pt>
                <c:pt idx="3">
                  <c:v>6439</c:v>
                </c:pt>
                <c:pt idx="4">
                  <c:v>6414</c:v>
                </c:pt>
                <c:pt idx="5">
                  <c:v>7201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-5.5509999998321291E-2</c:v>
                </c:pt>
                <c:pt idx="4">
                  <c:v>-7.203999999910593E-2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9-4F47-9FD2-13040A151F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1.5000000000000001E-4</c:v>
                  </c:pt>
                  <c:pt idx="3">
                    <c:v>0.01</c:v>
                  </c:pt>
                  <c:pt idx="4">
                    <c:v>2.3999999999999998E-3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1.5000000000000001E-4</c:v>
                  </c:pt>
                  <c:pt idx="3">
                    <c:v>0.01</c:v>
                  </c:pt>
                  <c:pt idx="4">
                    <c:v>2.3999999999999998E-3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5015</c:v>
                </c:pt>
                <c:pt idx="2">
                  <c:v>5231</c:v>
                </c:pt>
                <c:pt idx="3">
                  <c:v>6439</c:v>
                </c:pt>
                <c:pt idx="4">
                  <c:v>6414</c:v>
                </c:pt>
                <c:pt idx="5">
                  <c:v>7201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39-4F47-9FD2-13040A151F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1.5000000000000001E-4</c:v>
                  </c:pt>
                  <c:pt idx="3">
                    <c:v>0.01</c:v>
                  </c:pt>
                  <c:pt idx="4">
                    <c:v>2.3999999999999998E-3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1.5000000000000001E-4</c:v>
                  </c:pt>
                  <c:pt idx="3">
                    <c:v>0.01</c:v>
                  </c:pt>
                  <c:pt idx="4">
                    <c:v>2.3999999999999998E-3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5015</c:v>
                </c:pt>
                <c:pt idx="2">
                  <c:v>5231</c:v>
                </c:pt>
                <c:pt idx="3">
                  <c:v>6439</c:v>
                </c:pt>
                <c:pt idx="4">
                  <c:v>6414</c:v>
                </c:pt>
                <c:pt idx="5">
                  <c:v>7201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39-4F47-9FD2-13040A151F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1.5000000000000001E-4</c:v>
                  </c:pt>
                  <c:pt idx="3">
                    <c:v>0.01</c:v>
                  </c:pt>
                  <c:pt idx="4">
                    <c:v>2.3999999999999998E-3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1.5000000000000001E-4</c:v>
                  </c:pt>
                  <c:pt idx="3">
                    <c:v>0.01</c:v>
                  </c:pt>
                  <c:pt idx="4">
                    <c:v>2.3999999999999998E-3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5015</c:v>
                </c:pt>
                <c:pt idx="2">
                  <c:v>5231</c:v>
                </c:pt>
                <c:pt idx="3">
                  <c:v>6439</c:v>
                </c:pt>
                <c:pt idx="4">
                  <c:v>6414</c:v>
                </c:pt>
                <c:pt idx="5">
                  <c:v>7201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39-4F47-9FD2-13040A151F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1.5000000000000001E-4</c:v>
                  </c:pt>
                  <c:pt idx="3">
                    <c:v>0.01</c:v>
                  </c:pt>
                  <c:pt idx="4">
                    <c:v>2.3999999999999998E-3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1.5000000000000001E-4</c:v>
                  </c:pt>
                  <c:pt idx="3">
                    <c:v>0.01</c:v>
                  </c:pt>
                  <c:pt idx="4">
                    <c:v>2.3999999999999998E-3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5015</c:v>
                </c:pt>
                <c:pt idx="2">
                  <c:v>5231</c:v>
                </c:pt>
                <c:pt idx="3">
                  <c:v>6439</c:v>
                </c:pt>
                <c:pt idx="4">
                  <c:v>6414</c:v>
                </c:pt>
                <c:pt idx="5">
                  <c:v>7201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39-4F47-9FD2-13040A151F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1.5000000000000001E-4</c:v>
                  </c:pt>
                  <c:pt idx="3">
                    <c:v>0.01</c:v>
                  </c:pt>
                  <c:pt idx="4">
                    <c:v>2.3999999999999998E-3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1.5000000000000001E-4</c:v>
                  </c:pt>
                  <c:pt idx="3">
                    <c:v>0.01</c:v>
                  </c:pt>
                  <c:pt idx="4">
                    <c:v>2.3999999999999998E-3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5015</c:v>
                </c:pt>
                <c:pt idx="2">
                  <c:v>5231</c:v>
                </c:pt>
                <c:pt idx="3">
                  <c:v>6439</c:v>
                </c:pt>
                <c:pt idx="4">
                  <c:v>6414</c:v>
                </c:pt>
                <c:pt idx="5">
                  <c:v>7201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39-4F47-9FD2-13040A151F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5015</c:v>
                </c:pt>
                <c:pt idx="2">
                  <c:v>5231</c:v>
                </c:pt>
                <c:pt idx="3">
                  <c:v>6439</c:v>
                </c:pt>
                <c:pt idx="4">
                  <c:v>6414</c:v>
                </c:pt>
                <c:pt idx="5">
                  <c:v>7201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1.291613665952783E-3</c:v>
                </c:pt>
                <c:pt idx="1">
                  <c:v>-5.3302318877683143E-2</c:v>
                </c:pt>
                <c:pt idx="2">
                  <c:v>-5.5653722552543632E-2</c:v>
                </c:pt>
                <c:pt idx="3">
                  <c:v>-6.8804165326763422E-2</c:v>
                </c:pt>
                <c:pt idx="4">
                  <c:v>-6.8532012123654562E-2</c:v>
                </c:pt>
                <c:pt idx="5">
                  <c:v>-7.7099394957521244E-2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39-4F47-9FD2-13040A151F2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5015</c:v>
                </c:pt>
                <c:pt idx="2">
                  <c:v>5231</c:v>
                </c:pt>
                <c:pt idx="3">
                  <c:v>6439</c:v>
                </c:pt>
                <c:pt idx="4">
                  <c:v>6414</c:v>
                </c:pt>
                <c:pt idx="5">
                  <c:v>7201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39-4F47-9FD2-13040A151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60664"/>
        <c:axId val="1"/>
      </c:scatterChart>
      <c:valAx>
        <c:axId val="641360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60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4135338345864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1085850</xdr:colOff>
      <xdr:row>0</xdr:row>
      <xdr:rowOff>19050</xdr:rowOff>
    </xdr:from>
    <xdr:to>
      <xdr:col>16</xdr:col>
      <xdr:colOff>123825</xdr:colOff>
      <xdr:row>19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51B58E8-4FF3-96BF-7B15-4A8286E59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26</v>
      </c>
      <c r="B2" s="30" t="s">
        <v>46</v>
      </c>
      <c r="C2" s="3"/>
      <c r="D2" s="3"/>
    </row>
    <row r="3" spans="1:7" ht="13.5" thickBot="1" x14ac:dyDescent="0.25"/>
    <row r="4" spans="1:7" ht="14.25" thickTop="1" thickBot="1" x14ac:dyDescent="0.25">
      <c r="A4" s="5" t="s">
        <v>2</v>
      </c>
      <c r="C4" s="28" t="s">
        <v>43</v>
      </c>
      <c r="D4" s="29" t="s">
        <v>43</v>
      </c>
    </row>
    <row r="6" spans="1:7" x14ac:dyDescent="0.2">
      <c r="A6" s="5" t="s">
        <v>3</v>
      </c>
    </row>
    <row r="7" spans="1:7" x14ac:dyDescent="0.2">
      <c r="A7" t="s">
        <v>4</v>
      </c>
      <c r="C7" s="8">
        <v>48501.105000000003</v>
      </c>
      <c r="D7" s="31" t="s">
        <v>47</v>
      </c>
    </row>
    <row r="8" spans="1:7" x14ac:dyDescent="0.2">
      <c r="A8" t="s">
        <v>5</v>
      </c>
      <c r="C8" s="8">
        <v>1.4790099999999999</v>
      </c>
      <c r="D8" s="31" t="s">
        <v>47</v>
      </c>
    </row>
    <row r="9" spans="1:7" x14ac:dyDescent="0.2">
      <c r="A9" s="9" t="s">
        <v>33</v>
      </c>
      <c r="B9" s="10"/>
      <c r="C9" s="11">
        <v>-9.5</v>
      </c>
      <c r="D9" s="10" t="s">
        <v>34</v>
      </c>
      <c r="E9" s="10"/>
    </row>
    <row r="10" spans="1:7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7" x14ac:dyDescent="0.2">
      <c r="A11" s="10" t="s">
        <v>17</v>
      </c>
      <c r="B11" s="10"/>
      <c r="C11" s="22">
        <f ca="1">INTERCEPT(INDIRECT($G$11):G992,INDIRECT($F$11):F992)</f>
        <v>1.291613665952783E-3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18</v>
      </c>
      <c r="B12" s="10"/>
      <c r="C12" s="22">
        <f ca="1">SLOPE(INDIRECT($G$11):G992,INDIRECT($F$11):F992)</f>
        <v>-1.0886128124354122E-5</v>
      </c>
      <c r="D12" s="3"/>
      <c r="E12" s="10"/>
    </row>
    <row r="13" spans="1:7" x14ac:dyDescent="0.2">
      <c r="A13" s="10" t="s">
        <v>21</v>
      </c>
      <c r="B13" s="10"/>
      <c r="C13" s="3" t="s">
        <v>15</v>
      </c>
      <c r="D13" s="14" t="s">
        <v>40</v>
      </c>
      <c r="E13" s="11">
        <v>1</v>
      </c>
    </row>
    <row r="14" spans="1:7" x14ac:dyDescent="0.2">
      <c r="A14" s="10"/>
      <c r="B14" s="10"/>
      <c r="C14" s="10"/>
      <c r="D14" s="14" t="s">
        <v>35</v>
      </c>
      <c r="E14" s="15">
        <f ca="1">NOW()+15018.5+$C$9/24</f>
        <v>60095.790405902779</v>
      </c>
    </row>
    <row r="15" spans="1:7" x14ac:dyDescent="0.2">
      <c r="A15" s="12" t="s">
        <v>19</v>
      </c>
      <c r="B15" s="10"/>
      <c r="C15" s="13">
        <f ca="1">(C7+C11)+(C8+C12)*INT(MAX(F21:F3533))</f>
        <v>59151.378910605054</v>
      </c>
      <c r="D15" s="14" t="s">
        <v>41</v>
      </c>
      <c r="E15" s="15">
        <f ca="1">ROUND(2*(E14-$C$7)/$C$8,0)/2+E13</f>
        <v>7840.5</v>
      </c>
    </row>
    <row r="16" spans="1:7" x14ac:dyDescent="0.2">
      <c r="A16" s="16" t="s">
        <v>6</v>
      </c>
      <c r="B16" s="10"/>
      <c r="C16" s="17">
        <f ca="1">+C8+C12</f>
        <v>1.4789991138718757</v>
      </c>
      <c r="D16" s="14" t="s">
        <v>42</v>
      </c>
      <c r="E16" s="24">
        <f ca="1">ROUND(2*(E14-$C$15)/$C$16,0)/2+E13</f>
        <v>639.5</v>
      </c>
    </row>
    <row r="17" spans="1:18" ht="13.5" thickBot="1" x14ac:dyDescent="0.25">
      <c r="A17" s="14" t="s">
        <v>32</v>
      </c>
      <c r="B17" s="10"/>
      <c r="C17" s="10">
        <f>COUNT(C21:C2191)</f>
        <v>6</v>
      </c>
      <c r="D17" s="14" t="s">
        <v>36</v>
      </c>
      <c r="E17" s="18">
        <f ca="1">+$C$15+$C$16*E16-15018.5-$C$9/24</f>
        <v>45079.094677259454</v>
      </c>
    </row>
    <row r="18" spans="1:18" ht="14.25" thickTop="1" thickBot="1" x14ac:dyDescent="0.25">
      <c r="A18" s="16" t="s">
        <v>7</v>
      </c>
      <c r="B18" s="10"/>
      <c r="C18" s="19">
        <f ca="1">+C15</f>
        <v>59151.378910605054</v>
      </c>
      <c r="D18" s="20">
        <f ca="1">+C16</f>
        <v>1.4789991138718757</v>
      </c>
      <c r="E18" s="21" t="s">
        <v>37</v>
      </c>
    </row>
    <row r="19" spans="1:18" ht="13.5" thickTop="1" x14ac:dyDescent="0.2">
      <c r="A19" s="25" t="s">
        <v>38</v>
      </c>
      <c r="E19" s="26">
        <v>21</v>
      </c>
    </row>
    <row r="20" spans="1:18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44</v>
      </c>
      <c r="I20" s="7" t="s">
        <v>31</v>
      </c>
      <c r="J20" s="7" t="s">
        <v>20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16</v>
      </c>
      <c r="R20" s="27" t="s">
        <v>39</v>
      </c>
    </row>
    <row r="21" spans="1:18" x14ac:dyDescent="0.2">
      <c r="A21" s="30" t="s">
        <v>47</v>
      </c>
      <c r="C21" s="8">
        <v>48501.105000000003</v>
      </c>
      <c r="D21" s="8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1.291613665952783E-3</v>
      </c>
      <c r="Q21" s="2">
        <f t="shared" ref="Q21:Q26" si="4">+C21-15018.5</f>
        <v>33482.605000000003</v>
      </c>
    </row>
    <row r="22" spans="1:18" x14ac:dyDescent="0.2">
      <c r="A22" s="32" t="s">
        <v>47</v>
      </c>
      <c r="B22" s="33" t="s">
        <v>48</v>
      </c>
      <c r="C22" s="34">
        <v>55918.29</v>
      </c>
      <c r="D22" s="34">
        <v>8.0000000000000002E-3</v>
      </c>
      <c r="E22">
        <f t="shared" si="0"/>
        <v>5014.9660921832838</v>
      </c>
      <c r="F22">
        <f t="shared" si="1"/>
        <v>5015</v>
      </c>
      <c r="G22">
        <f t="shared" si="2"/>
        <v>-5.0150000002759043E-2</v>
      </c>
      <c r="H22">
        <f>+G22</f>
        <v>-5.0150000002759043E-2</v>
      </c>
      <c r="O22">
        <f t="shared" ca="1" si="3"/>
        <v>-5.3302318877683143E-2</v>
      </c>
      <c r="Q22" s="2">
        <f t="shared" si="4"/>
        <v>40899.79</v>
      </c>
    </row>
    <row r="23" spans="1:18" x14ac:dyDescent="0.2">
      <c r="A23" s="32" t="s">
        <v>49</v>
      </c>
      <c r="B23" s="33" t="s">
        <v>48</v>
      </c>
      <c r="C23" s="34">
        <v>56237.750800000002</v>
      </c>
      <c r="D23" s="34">
        <v>1.5000000000000001E-4</v>
      </c>
      <c r="E23">
        <f t="shared" si="0"/>
        <v>5230.9624681374698</v>
      </c>
      <c r="F23">
        <f t="shared" si="1"/>
        <v>5231</v>
      </c>
      <c r="G23">
        <f t="shared" si="2"/>
        <v>-5.5509999998321291E-2</v>
      </c>
      <c r="I23">
        <f>+G23</f>
        <v>-5.5509999998321291E-2</v>
      </c>
      <c r="O23">
        <f t="shared" ca="1" si="3"/>
        <v>-5.5653722552543632E-2</v>
      </c>
      <c r="Q23" s="2">
        <f t="shared" si="4"/>
        <v>41219.250800000002</v>
      </c>
    </row>
    <row r="24" spans="1:18" x14ac:dyDescent="0.2">
      <c r="A24" s="35" t="s">
        <v>1</v>
      </c>
      <c r="B24" s="36" t="s">
        <v>48</v>
      </c>
      <c r="C24" s="37">
        <v>58024.387999999999</v>
      </c>
      <c r="D24" s="37">
        <v>0.01</v>
      </c>
      <c r="E24">
        <f t="shared" si="0"/>
        <v>6438.9578163771685</v>
      </c>
      <c r="F24">
        <f t="shared" si="1"/>
        <v>6439</v>
      </c>
      <c r="G24">
        <f t="shared" si="2"/>
        <v>-6.2390000006416813E-2</v>
      </c>
      <c r="H24">
        <f>+G24</f>
        <v>-6.2390000006416813E-2</v>
      </c>
      <c r="O24">
        <f t="shared" ca="1" si="3"/>
        <v>-6.8804165326763422E-2</v>
      </c>
      <c r="Q24" s="2">
        <f t="shared" si="4"/>
        <v>43005.887999999999</v>
      </c>
    </row>
    <row r="25" spans="1:18" x14ac:dyDescent="0.2">
      <c r="A25" s="35" t="s">
        <v>0</v>
      </c>
      <c r="B25" s="38" t="s">
        <v>48</v>
      </c>
      <c r="C25" s="39">
        <v>57987.403100000003</v>
      </c>
      <c r="D25" s="39">
        <v>2.3999999999999998E-3</v>
      </c>
      <c r="E25">
        <f t="shared" si="0"/>
        <v>6413.9512917424499</v>
      </c>
      <c r="F25">
        <f t="shared" si="1"/>
        <v>6414</v>
      </c>
      <c r="G25">
        <f t="shared" si="2"/>
        <v>-7.203999999910593E-2</v>
      </c>
      <c r="I25">
        <f>+G25</f>
        <v>-7.203999999910593E-2</v>
      </c>
      <c r="O25">
        <f t="shared" ca="1" si="3"/>
        <v>-6.8532012123654562E-2</v>
      </c>
      <c r="Q25" s="2">
        <f t="shared" si="4"/>
        <v>42968.903100000003</v>
      </c>
    </row>
    <row r="26" spans="1:18" x14ac:dyDescent="0.2">
      <c r="A26" s="40" t="s">
        <v>50</v>
      </c>
      <c r="B26" s="41" t="s">
        <v>48</v>
      </c>
      <c r="C26" s="40">
        <v>59151.373999999836</v>
      </c>
      <c r="D26" s="40">
        <v>0.02</v>
      </c>
      <c r="E26">
        <f t="shared" si="0"/>
        <v>7200.9445507466708</v>
      </c>
      <c r="F26">
        <f t="shared" si="1"/>
        <v>7201</v>
      </c>
      <c r="G26">
        <f t="shared" si="2"/>
        <v>-8.2010000165610109E-2</v>
      </c>
      <c r="O26">
        <f t="shared" ca="1" si="3"/>
        <v>-7.7099394957521244E-2</v>
      </c>
      <c r="Q26" s="2">
        <f t="shared" si="4"/>
        <v>44132.873999999836</v>
      </c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887" r:id="rId1" display="http://vsolj.cetus-net.org/bulletin.html"/>
    <hyperlink ref="H64880" r:id="rId2" display="https://www.aavso.org/ejaavso"/>
    <hyperlink ref="AP1738" r:id="rId3" display="http://cdsbib.u-strasbg.fr/cgi-bin/cdsbib?1990RMxAA..21..381G"/>
    <hyperlink ref="AP1735" r:id="rId4" display="http://cdsbib.u-strasbg.fr/cgi-bin/cdsbib?1990RMxAA..21..381G"/>
    <hyperlink ref="AP1737" r:id="rId5" display="http://cdsbib.u-strasbg.fr/cgi-bin/cdsbib?1990RMxAA..21..381G"/>
    <hyperlink ref="AP1713" r:id="rId6" display="http://cdsbib.u-strasbg.fr/cgi-bin/cdsbib?1990RMxAA..21..381G"/>
    <hyperlink ref="I64887" r:id="rId7" display="http://vsolj.cetus-net.org/bulletin.html"/>
    <hyperlink ref="AQ1874" r:id="rId8" display="http://cdsbib.u-strasbg.fr/cgi-bin/cdsbib?1990RMxAA..21..381G"/>
    <hyperlink ref="AQ3518" r:id="rId9" display="http://cdsbib.u-strasbg.fr/cgi-bin/cdsbib?1990RMxAA..21..381G"/>
    <hyperlink ref="AQ1875" r:id="rId10" display="http://cdsbib.u-strasbg.fr/cgi-bin/cdsbib?1990RMxAA..21..381G"/>
    <hyperlink ref="H64884" r:id="rId11" display="https://www.aavso.org/ejaavso"/>
    <hyperlink ref="H2725" r:id="rId12" display="http://vsolj.cetus-net.org/bulletin.html"/>
    <hyperlink ref="AP5963" r:id="rId13" display="http://cdsbib.u-strasbg.fr/cgi-bin/cdsbib?1990RMxAA..21..381G"/>
    <hyperlink ref="AP5966" r:id="rId14" display="http://cdsbib.u-strasbg.fr/cgi-bin/cdsbib?1990RMxAA..21..381G"/>
    <hyperlink ref="AP5964" r:id="rId15" display="http://cdsbib.u-strasbg.fr/cgi-bin/cdsbib?1990RMxAA..21..381G"/>
    <hyperlink ref="AP5942" r:id="rId16" display="http://cdsbib.u-strasbg.fr/cgi-bin/cdsbib?1990RMxAA..21..381G"/>
    <hyperlink ref="I2725" r:id="rId17" display="http://vsolj.cetus-net.org/bulletin.html"/>
    <hyperlink ref="AQ6076" r:id="rId18" display="http://cdsbib.u-strasbg.fr/cgi-bin/cdsbib?1990RMxAA..21..381G"/>
    <hyperlink ref="AQ628" r:id="rId19" display="http://cdsbib.u-strasbg.fr/cgi-bin/cdsbib?1990RMxAA..21..381G"/>
    <hyperlink ref="AQ607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2023-05-31T06:58:11Z</dcterms:modified>
</cp:coreProperties>
</file>