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E702A4-E72C-436A-B3DA-ABF9C1796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Q31" i="1"/>
  <c r="E32" i="1"/>
  <c r="F32" i="1"/>
  <c r="G32" i="1"/>
  <c r="K32" i="1"/>
  <c r="Q32" i="1"/>
  <c r="E30" i="1"/>
  <c r="F30" i="1"/>
  <c r="G30" i="1"/>
  <c r="K30" i="1"/>
  <c r="Q30" i="1"/>
  <c r="E29" i="1"/>
  <c r="F29" i="1"/>
  <c r="G29" i="1"/>
  <c r="K29" i="1"/>
  <c r="Q29" i="1"/>
  <c r="E27" i="1"/>
  <c r="F27" i="1"/>
  <c r="G27" i="1"/>
  <c r="K27" i="1"/>
  <c r="E28" i="1"/>
  <c r="F28" i="1"/>
  <c r="G28" i="1"/>
  <c r="K28" i="1"/>
  <c r="D9" i="1"/>
  <c r="C9" i="1"/>
  <c r="Q27" i="1"/>
  <c r="Q28" i="1"/>
  <c r="E26" i="1"/>
  <c r="F26" i="1"/>
  <c r="G26" i="1"/>
  <c r="K26" i="1"/>
  <c r="Q26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2" i="1"/>
  <c r="Q23" i="1"/>
  <c r="Q24" i="1"/>
  <c r="Q25" i="1"/>
  <c r="C21" i="1"/>
  <c r="E21" i="1"/>
  <c r="F21" i="1"/>
  <c r="G21" i="1"/>
  <c r="I21" i="1"/>
  <c r="F16" i="1"/>
  <c r="C17" i="1"/>
  <c r="Q21" i="1"/>
  <c r="C11" i="1"/>
  <c r="C12" i="1"/>
  <c r="C16" i="1" l="1"/>
  <c r="D18" i="1" s="1"/>
  <c r="O27" i="1"/>
  <c r="O26" i="1"/>
  <c r="C15" i="1"/>
  <c r="F18" i="1" s="1"/>
  <c r="O29" i="1"/>
  <c r="O32" i="1"/>
  <c r="O24" i="1"/>
  <c r="O31" i="1"/>
  <c r="O21" i="1"/>
  <c r="O28" i="1"/>
  <c r="O30" i="1"/>
  <c r="O22" i="1"/>
  <c r="O25" i="1"/>
  <c r="O23" i="1"/>
  <c r="F17" i="1"/>
  <c r="F19" i="1" l="1"/>
  <c r="C18" i="1"/>
</calcChain>
</file>

<file path=xl/sharedStrings.xml><?xml version="1.0" encoding="utf-8"?>
<sst xmlns="http://schemas.openxmlformats.org/spreadsheetml/2006/main" count="71" uniqueCount="53">
  <si>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</si>
  <si>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</si>
  <si>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</si>
  <si>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</si>
  <si>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</si>
  <si>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</si>
  <si>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</si>
  <si>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</si>
  <si>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</si>
  <si>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</si>
  <si>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</si>
  <si>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</si>
  <si>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</si>
  <si>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</si>
  <si>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</si>
  <si>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</si>
  <si>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</si>
  <si>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</si>
  <si>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</si>
  <si>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</si>
  <si>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</si>
  <si>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</si>
  <si>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</si>
  <si>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</si>
  <si>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</si>
  <si>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</si>
  <si>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</si>
  <si>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</si>
  <si>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</si>
  <si>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</si>
  <si>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</si>
  <si>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</si>
  <si>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</si>
  <si>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</si>
  <si>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</si>
  <si>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</si>
  <si>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</si>
  <si>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</si>
  <si>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</si>
  <si>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</si>
  <si>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</si>
  <si>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</si>
  <si>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</si>
  <si>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V0488 And / GSC 2787-1062</t>
  </si>
  <si>
    <t>EB</t>
  </si>
  <si>
    <t>OEJV 0160</t>
  </si>
  <si>
    <t>II</t>
  </si>
  <si>
    <t>I</t>
  </si>
  <si>
    <t>OEJV 0168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</si>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</sst>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C-46ED-AF0E-F84E46FA5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C-46ED-AF0E-F84E46FA5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C-46ED-AF0E-F84E46FA5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0.21702999999979511</c:v>
                </c:pt>
                <c:pt idx="2">
                  <c:v>0.21444000000337837</c:v>
                </c:pt>
                <c:pt idx="3">
                  <c:v>0.22737999999662861</c:v>
                </c:pt>
                <c:pt idx="4">
                  <c:v>0.22264999999606516</c:v>
                </c:pt>
                <c:pt idx="5">
                  <c:v>0.24983000000065658</c:v>
                </c:pt>
                <c:pt idx="6">
                  <c:v>0.26451999999699183</c:v>
                </c:pt>
                <c:pt idx="7">
                  <c:v>0.29920000000129221</c:v>
                </c:pt>
                <c:pt idx="8">
                  <c:v>0.3132400000031339</c:v>
                </c:pt>
                <c:pt idx="9">
                  <c:v>0.31629999983124435</c:v>
                </c:pt>
                <c:pt idx="10">
                  <c:v>0.3909200000052806</c:v>
                </c:pt>
                <c:pt idx="11">
                  <c:v>0.39200000000710133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C-46ED-AF0E-F84E46FA5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C-46ED-AF0E-F84E46FA5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C-46ED-AF0E-F84E46FA5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2.5000000000000001E-3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C-46ED-AF0E-F84E46FA5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9.4815278125759406E-4</c:v>
                </c:pt>
                <c:pt idx="1">
                  <c:v>0.21200299031527725</c:v>
                </c:pt>
                <c:pt idx="2">
                  <c:v>0.21408407059387252</c:v>
                </c:pt>
                <c:pt idx="3">
                  <c:v>0.22756947079917</c:v>
                </c:pt>
                <c:pt idx="4">
                  <c:v>0.22771930857922884</c:v>
                </c:pt>
                <c:pt idx="5">
                  <c:v>0.24768103061151484</c:v>
                </c:pt>
                <c:pt idx="6">
                  <c:v>0.26476253753822498</c:v>
                </c:pt>
                <c:pt idx="7">
                  <c:v>0.30092338845909666</c:v>
                </c:pt>
                <c:pt idx="8">
                  <c:v>0.31630673387847302</c:v>
                </c:pt>
                <c:pt idx="9">
                  <c:v>0.31630673387847302</c:v>
                </c:pt>
                <c:pt idx="10">
                  <c:v>0.38912789498707934</c:v>
                </c:pt>
                <c:pt idx="11">
                  <c:v>0.39102584020115821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C-46ED-AF0E-F84E46FA5B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6338.5</c:v>
                </c:pt>
                <c:pt idx="2">
                  <c:v>6401</c:v>
                </c:pt>
                <c:pt idx="3">
                  <c:v>6806</c:v>
                </c:pt>
                <c:pt idx="4">
                  <c:v>6810.5</c:v>
                </c:pt>
                <c:pt idx="5">
                  <c:v>7410</c:v>
                </c:pt>
                <c:pt idx="6">
                  <c:v>7923</c:v>
                </c:pt>
                <c:pt idx="7">
                  <c:v>9009</c:v>
                </c:pt>
                <c:pt idx="8">
                  <c:v>9471</c:v>
                </c:pt>
                <c:pt idx="9">
                  <c:v>9471</c:v>
                </c:pt>
                <c:pt idx="10">
                  <c:v>11658</c:v>
                </c:pt>
                <c:pt idx="11">
                  <c:v>11715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9C-46ED-AF0E-F84E46FA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46624"/>
        <c:axId val="1"/>
      </c:scatterChart>
      <c:valAx>
        <c:axId val="66914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4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98D02A-7E8D-57C4-2568-79C6E3737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8">
        <v>51512.491999999998</v>
      </c>
      <c r="D7" s="29" t="s">
        <v>42</v>
      </c>
    </row>
    <row r="8" spans="1:6">
      <c r="A8" t="s">
        <v>7</v>
      </c>
      <c r="C8" s="8">
        <v>0.68215999999999999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9.4815278125759406E-4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3.3297284457524596E-5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59504.387425840199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0.68219329728445754</v>
      </c>
      <c r="E16" s="14" t="s">
        <v>34</v>
      </c>
      <c r="F16" s="15">
        <f ca="1">NOW()+15018.5+$C$5/24</f>
        <v>60095.808454976846</v>
      </c>
    </row>
    <row r="17" spans="1:18" ht="13.5" thickBot="1">
      <c r="A17" s="14" t="s">
        <v>31</v>
      </c>
      <c r="B17" s="10"/>
      <c r="C17" s="10">
        <f>COUNT(C21:C2191)</f>
        <v>12</v>
      </c>
      <c r="E17" s="14" t="s">
        <v>39</v>
      </c>
      <c r="F17" s="15">
        <f ca="1">ROUND(2*(F16-$C$7)/$C$8,0)/2+F15</f>
        <v>12583.5</v>
      </c>
    </row>
    <row r="18" spans="1:18" ht="14.25" thickTop="1" thickBot="1">
      <c r="A18" s="16" t="s">
        <v>9</v>
      </c>
      <c r="B18" s="10"/>
      <c r="C18" s="19">
        <f ca="1">+C15</f>
        <v>59504.387425840199</v>
      </c>
      <c r="D18" s="20">
        <f ca="1">+C16</f>
        <v>0.68219329728445754</v>
      </c>
      <c r="E18" s="14" t="s">
        <v>40</v>
      </c>
      <c r="F18" s="23">
        <f ca="1">ROUND(2*(F16-$C$15)/$C$16,0)/2+F15</f>
        <v>868</v>
      </c>
    </row>
    <row r="19" spans="1:18" ht="13.5" thickTop="1">
      <c r="E19" s="14" t="s">
        <v>35</v>
      </c>
      <c r="F19" s="18">
        <f ca="1">+$C$15+$C$16*F18-15018.5-$C$5/24</f>
        <v>45078.427041216441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26" t="s">
        <v>37</v>
      </c>
    </row>
    <row r="21" spans="1:18">
      <c r="A21" t="s">
        <v>42</v>
      </c>
      <c r="C21" s="8">
        <f>C$7</f>
        <v>51512.491999999998</v>
      </c>
      <c r="D21" s="8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9.4815278125759406E-4</v>
      </c>
      <c r="Q21" s="2">
        <f t="shared" ref="Q21:Q26" si="3">+C21-15018.5</f>
        <v>36493.991999999998</v>
      </c>
    </row>
    <row r="22" spans="1:18">
      <c r="A22" s="31" t="s">
        <v>45</v>
      </c>
      <c r="B22" s="32" t="s">
        <v>46</v>
      </c>
      <c r="C22" s="33">
        <v>55836.580190000001</v>
      </c>
      <c r="D22" s="33">
        <v>1.1000000000000001E-3</v>
      </c>
      <c r="E22">
        <f t="shared" si="0"/>
        <v>6338.8181511668854</v>
      </c>
      <c r="F22" s="30">
        <f t="shared" ref="F22:F30" si="4">ROUND(2*E22,0)/2-0.5</f>
        <v>6338.5</v>
      </c>
      <c r="G22">
        <f t="shared" si="1"/>
        <v>0.21702999999979511</v>
      </c>
      <c r="K22">
        <f t="shared" ref="K22:K28" si="5">+G22</f>
        <v>0.21702999999979511</v>
      </c>
      <c r="O22">
        <f t="shared" ca="1" si="2"/>
        <v>0.21200299031527725</v>
      </c>
      <c r="Q22" s="2">
        <f t="shared" si="3"/>
        <v>40818.080190000001</v>
      </c>
    </row>
    <row r="23" spans="1:18">
      <c r="A23" s="31" t="s">
        <v>45</v>
      </c>
      <c r="B23" s="32" t="s">
        <v>47</v>
      </c>
      <c r="C23" s="33">
        <v>55879.212599999999</v>
      </c>
      <c r="D23" s="33">
        <v>2.9999999999999997E-4</v>
      </c>
      <c r="E23">
        <f t="shared" si="0"/>
        <v>6401.3143544036602</v>
      </c>
      <c r="F23" s="30">
        <f t="shared" si="4"/>
        <v>6401</v>
      </c>
      <c r="G23">
        <f t="shared" si="1"/>
        <v>0.21444000000337837</v>
      </c>
      <c r="K23">
        <f t="shared" si="5"/>
        <v>0.21444000000337837</v>
      </c>
      <c r="O23">
        <f t="shared" ca="1" si="2"/>
        <v>0.21408407059387252</v>
      </c>
      <c r="Q23" s="2">
        <f t="shared" si="3"/>
        <v>40860.712599999999</v>
      </c>
    </row>
    <row r="24" spans="1:18">
      <c r="A24" s="31" t="s">
        <v>45</v>
      </c>
      <c r="B24" s="32" t="s">
        <v>47</v>
      </c>
      <c r="C24" s="33">
        <v>56155.500339999999</v>
      </c>
      <c r="D24" s="33">
        <v>4.0000000000000002E-4</v>
      </c>
      <c r="E24">
        <f t="shared" si="0"/>
        <v>6806.3333235604559</v>
      </c>
      <c r="F24" s="30">
        <f t="shared" si="4"/>
        <v>6806</v>
      </c>
      <c r="G24">
        <f t="shared" si="1"/>
        <v>0.22737999999662861</v>
      </c>
      <c r="K24">
        <f t="shared" si="5"/>
        <v>0.22737999999662861</v>
      </c>
      <c r="O24">
        <f t="shared" ca="1" si="2"/>
        <v>0.22756947079917</v>
      </c>
      <c r="Q24" s="2">
        <f t="shared" si="3"/>
        <v>41137.000339999999</v>
      </c>
    </row>
    <row r="25" spans="1:18">
      <c r="A25" s="31" t="s">
        <v>45</v>
      </c>
      <c r="B25" s="32" t="s">
        <v>46</v>
      </c>
      <c r="C25" s="33">
        <v>56158.565329999998</v>
      </c>
      <c r="D25" s="33">
        <v>8.9999999999999998E-4</v>
      </c>
      <c r="E25">
        <f t="shared" si="0"/>
        <v>6810.8263897032948</v>
      </c>
      <c r="F25" s="30">
        <f t="shared" si="4"/>
        <v>6810.5</v>
      </c>
      <c r="G25">
        <f t="shared" si="1"/>
        <v>0.22264999999606516</v>
      </c>
      <c r="K25">
        <f t="shared" si="5"/>
        <v>0.22264999999606516</v>
      </c>
      <c r="O25">
        <f t="shared" ca="1" si="2"/>
        <v>0.22771930857922884</v>
      </c>
      <c r="Q25" s="2">
        <f t="shared" si="3"/>
        <v>41140.065329999998</v>
      </c>
    </row>
    <row r="26" spans="1:18">
      <c r="A26" s="33" t="s">
        <v>48</v>
      </c>
      <c r="B26" s="32" t="s">
        <v>47</v>
      </c>
      <c r="C26" s="34">
        <v>56567.547429999999</v>
      </c>
      <c r="D26" s="33">
        <v>5.9999999999999995E-4</v>
      </c>
      <c r="E26">
        <f t="shared" si="0"/>
        <v>7410.3662337281585</v>
      </c>
      <c r="F26" s="30">
        <f t="shared" si="4"/>
        <v>7410</v>
      </c>
      <c r="G26">
        <f t="shared" si="1"/>
        <v>0.24983000000065658</v>
      </c>
      <c r="K26">
        <f t="shared" si="5"/>
        <v>0.24983000000065658</v>
      </c>
      <c r="O26">
        <f t="shared" ca="1" si="2"/>
        <v>0.24768103061151484</v>
      </c>
      <c r="Q26" s="2">
        <f t="shared" si="3"/>
        <v>41549.047429999999</v>
      </c>
    </row>
    <row r="27" spans="1:18">
      <c r="A27" s="35" t="s">
        <v>50</v>
      </c>
      <c r="B27" s="36" t="s">
        <v>47</v>
      </c>
      <c r="C27" s="37">
        <v>56917.510199999997</v>
      </c>
      <c r="D27" s="37">
        <v>4.0000000000000002E-4</v>
      </c>
      <c r="E27">
        <f t="shared" ref="E27:E32" si="6">+(C27-C$7)/C$8</f>
        <v>7923.3877682655075</v>
      </c>
      <c r="F27" s="30">
        <f t="shared" si="4"/>
        <v>7923</v>
      </c>
      <c r="G27">
        <f t="shared" ref="G27:G32" si="7">+C27-(C$7+F27*C$8)</f>
        <v>0.26451999999699183</v>
      </c>
      <c r="K27">
        <f t="shared" si="5"/>
        <v>0.26451999999699183</v>
      </c>
      <c r="O27">
        <f t="shared" ref="O27:O32" ca="1" si="8">+C$11+C$12*$F27</f>
        <v>0.26476253753822498</v>
      </c>
      <c r="Q27" s="2">
        <f t="shared" ref="Q27:Q32" si="9">+C27-15018.5</f>
        <v>41899.010199999997</v>
      </c>
    </row>
    <row r="28" spans="1:18">
      <c r="A28" s="35" t="s">
        <v>50</v>
      </c>
      <c r="B28" s="36" t="s">
        <v>47</v>
      </c>
      <c r="C28" s="37">
        <v>57658.370640000001</v>
      </c>
      <c r="D28" s="37">
        <v>4.0000000000000002E-4</v>
      </c>
      <c r="E28">
        <f t="shared" si="6"/>
        <v>9009.4386067784726</v>
      </c>
      <c r="F28" s="30">
        <f t="shared" si="4"/>
        <v>9009</v>
      </c>
      <c r="G28">
        <f t="shared" si="7"/>
        <v>0.29920000000129221</v>
      </c>
      <c r="K28">
        <f t="shared" si="5"/>
        <v>0.29920000000129221</v>
      </c>
      <c r="O28">
        <f t="shared" ca="1" si="8"/>
        <v>0.30092338845909666</v>
      </c>
      <c r="Q28" s="2">
        <f t="shared" si="9"/>
        <v>42639.870640000001</v>
      </c>
    </row>
    <row r="29" spans="1:18">
      <c r="A29" s="35" t="s">
        <v>0</v>
      </c>
      <c r="B29" s="38" t="s">
        <v>47</v>
      </c>
      <c r="C29" s="39">
        <v>57973.542600000001</v>
      </c>
      <c r="D29" s="39">
        <v>2.5000000000000001E-3</v>
      </c>
      <c r="E29">
        <f t="shared" si="6"/>
        <v>9471.4591884601887</v>
      </c>
      <c r="F29" s="30">
        <f t="shared" si="4"/>
        <v>9471</v>
      </c>
      <c r="G29">
        <f t="shared" si="7"/>
        <v>0.3132400000031339</v>
      </c>
      <c r="K29">
        <f>+G29</f>
        <v>0.3132400000031339</v>
      </c>
      <c r="O29">
        <f t="shared" ca="1" si="8"/>
        <v>0.31630673387847302</v>
      </c>
      <c r="Q29" s="2">
        <f t="shared" si="9"/>
        <v>42955.042600000001</v>
      </c>
    </row>
    <row r="30" spans="1:18">
      <c r="A30" s="40" t="s">
        <v>51</v>
      </c>
      <c r="B30" s="41" t="s">
        <v>47</v>
      </c>
      <c r="C30" s="42">
        <v>57973.545659999829</v>
      </c>
      <c r="D30" s="42">
        <v>5.0000000000000001E-4</v>
      </c>
      <c r="E30">
        <f t="shared" si="6"/>
        <v>9471.4636742110797</v>
      </c>
      <c r="F30" s="30">
        <f t="shared" si="4"/>
        <v>9471</v>
      </c>
      <c r="G30">
        <f t="shared" si="7"/>
        <v>0.31629999983124435</v>
      </c>
      <c r="K30">
        <f>+G30</f>
        <v>0.31629999983124435</v>
      </c>
      <c r="O30">
        <f t="shared" ca="1" si="8"/>
        <v>0.31630673387847302</v>
      </c>
      <c r="Q30" s="2">
        <f t="shared" si="9"/>
        <v>42955.045659999829</v>
      </c>
    </row>
    <row r="31" spans="1:18">
      <c r="A31" s="43" t="s">
        <v>52</v>
      </c>
      <c r="B31" s="44" t="s">
        <v>47</v>
      </c>
      <c r="C31" s="43">
        <v>59465.504200000003</v>
      </c>
      <c r="D31" s="43">
        <v>1.5E-3</v>
      </c>
      <c r="E31">
        <f t="shared" si="6"/>
        <v>11658.573062038238</v>
      </c>
      <c r="F31" s="30">
        <f>ROUND(2*E31,0)/2-0.5</f>
        <v>11658</v>
      </c>
      <c r="G31">
        <f t="shared" si="7"/>
        <v>0.3909200000052806</v>
      </c>
      <c r="K31">
        <f>+G31</f>
        <v>0.3909200000052806</v>
      </c>
      <c r="O31">
        <f t="shared" ca="1" si="8"/>
        <v>0.38912789498707934</v>
      </c>
      <c r="Q31" s="2">
        <f t="shared" si="9"/>
        <v>44447.004200000003</v>
      </c>
    </row>
    <row r="32" spans="1:18">
      <c r="A32" s="43" t="s">
        <v>52</v>
      </c>
      <c r="B32" s="44" t="s">
        <v>47</v>
      </c>
      <c r="C32" s="43">
        <v>59504.388400000003</v>
      </c>
      <c r="D32" s="43">
        <v>2.5999999999999999E-3</v>
      </c>
      <c r="E32">
        <f t="shared" si="6"/>
        <v>11715.574645244526</v>
      </c>
      <c r="F32" s="30">
        <f>ROUND(2*E32,0)/2-0.5</f>
        <v>11715</v>
      </c>
      <c r="G32">
        <f t="shared" si="7"/>
        <v>0.39200000000710133</v>
      </c>
      <c r="K32">
        <f>+G32</f>
        <v>0.39200000000710133</v>
      </c>
      <c r="O32">
        <f t="shared" ca="1" si="8"/>
        <v>0.39102584020115821</v>
      </c>
      <c r="Q32" s="2">
        <f t="shared" si="9"/>
        <v>44485.888400000003</v>
      </c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0:D30" name="Range1"/>
  </protectedRanges>
  <phoneticPr fontId="7" type="noConversion"/>
  <hyperlinks>
    <hyperlink ref="H3551" r:id="rId1" display="http://vsolj.cetus-net.org/bulletin.html" xr:uid="{00000000-0004-0000-0000-000000000000}"/>
    <hyperlink ref="H64881" r:id="rId2" display="http://vsolj.cetus-net.org/bulletin.html" xr:uid="{00000000-0004-0000-0000-000001000000}"/>
    <hyperlink ref="H64874" r:id="rId3" display="https://www.aavso.org/ejaavso" xr:uid="{00000000-0004-0000-0000-000002000000}"/>
    <hyperlink ref="AP1732" r:id="rId4" display="http://cdsbib.u-strasbg.fr/cgi-bin/cdsbib?1990RMxAA..21..381G" xr:uid="{00000000-0004-0000-0000-000003000000}"/>
    <hyperlink ref="AP1729" r:id="rId5" display="http://cdsbib.u-strasbg.fr/cgi-bin/cdsbib?1990RMxAA..21..381G" xr:uid="{00000000-0004-0000-0000-000004000000}"/>
    <hyperlink ref="AP1731" r:id="rId6" display="http://cdsbib.u-strasbg.fr/cgi-bin/cdsbib?1990RMxAA..21..381G" xr:uid="{00000000-0004-0000-0000-000005000000}"/>
    <hyperlink ref="AP1707" r:id="rId7" display="http://cdsbib.u-strasbg.fr/cgi-bin/cdsbib?1990RMxAA..21..381G" xr:uid="{00000000-0004-0000-0000-000006000000}"/>
    <hyperlink ref="I64881" r:id="rId8" display="http://vsolj.cetus-net.org/bulletin.html" xr:uid="{00000000-0004-0000-0000-000007000000}"/>
    <hyperlink ref="AQ1868" r:id="rId9" display="http://cdsbib.u-strasbg.fr/cgi-bin/cdsbib?1990RMxAA..21..381G" xr:uid="{00000000-0004-0000-0000-000008000000}"/>
    <hyperlink ref="AQ3512" r:id="rId10" display="http://cdsbib.u-strasbg.fr/cgi-bin/cdsbib?1990RMxAA..21..381G" xr:uid="{00000000-0004-0000-0000-000009000000}"/>
    <hyperlink ref="AQ1869" r:id="rId11" display="http://cdsbib.u-strasbg.fr/cgi-bin/cdsbib?1990RMxAA..21..381G" xr:uid="{00000000-0004-0000-0000-00000A000000}"/>
    <hyperlink ref="H64878" r:id="rId12" display="https://www.aavso.org/ejaavso" xr:uid="{00000000-0004-0000-0000-00000B000000}"/>
    <hyperlink ref="H2719" r:id="rId13" display="http://vsolj.cetus-net.org/bulletin.html" xr:uid="{00000000-0004-0000-0000-00000C000000}"/>
    <hyperlink ref="AP5957" r:id="rId14" display="http://cdsbib.u-strasbg.fr/cgi-bin/cdsbib?1990RMxAA..21..381G" xr:uid="{00000000-0004-0000-0000-00000D000000}"/>
    <hyperlink ref="AP5960" r:id="rId15" display="http://cdsbib.u-strasbg.fr/cgi-bin/cdsbib?1990RMxAA..21..381G" xr:uid="{00000000-0004-0000-0000-00000E000000}"/>
    <hyperlink ref="AP5958" r:id="rId16" display="http://cdsbib.u-strasbg.fr/cgi-bin/cdsbib?1990RMxAA..21..381G" xr:uid="{00000000-0004-0000-0000-00000F000000}"/>
    <hyperlink ref="AP5936" r:id="rId17" display="http://cdsbib.u-strasbg.fr/cgi-bin/cdsbib?1990RMxAA..21..381G" xr:uid="{00000000-0004-0000-0000-000010000000}"/>
    <hyperlink ref="I2719" r:id="rId18" display="http://vsolj.cetus-net.org/bulletin.html" xr:uid="{00000000-0004-0000-0000-000011000000}"/>
    <hyperlink ref="AQ6070" r:id="rId19" display="http://cdsbib.u-strasbg.fr/cgi-bin/cdsbib?1990RMxAA..21..381G" xr:uid="{00000000-0004-0000-0000-000012000000}"/>
    <hyperlink ref="AQ622" r:id="rId20" display="http://cdsbib.u-strasbg.fr/cgi-bin/cdsbib?1990RMxAA..21..381G" xr:uid="{00000000-0004-0000-0000-000013000000}"/>
    <hyperlink ref="AQ607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2023-05-31T07:24:10Z</dcterms:modified>
</cp:coreProperties>
</file>