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F897AE-B77F-475F-BF2E-E75827494ED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F11" i="1"/>
  <c r="G11" i="1"/>
  <c r="E14" i="1"/>
  <c r="Q21" i="1"/>
  <c r="G21" i="1"/>
  <c r="C17" i="1"/>
  <c r="H21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<sst xmlns="http://schemas.openxmlformats.org/spreadsheetml/2006/main" count="50" uniqueCount="47">
  <si>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</si>
  <si>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</si>
  <si>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</si>
  <si>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</si>
  <si>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</si>
  <si>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</si>
  <si>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</si>
  <si>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</si>
  <si>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</si>
  <si>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</si>
  <si>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</si>
  <si>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</si>
  <si>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</si>
  <si>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</si>
  <si>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</si>
  <si>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</si>
  <si>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</si>
  <si>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</si>
  <si>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</si>
  <si>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</si>
  <si>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</si>
  <si>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</si>
  <si>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</si>
  <si>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</si>
  <si>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</si>
  <si>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</si>
  <si>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</si>
  <si>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</si>
  <si>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</si>
  <si>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</si>
  <si>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</si>
  <si>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</si>
  <si>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</si>
  <si>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</si>
  <si>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</si>
  <si>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</si>
  <si>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</si>
  <si>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</si>
  <si>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</si>
  <si>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</si>
  <si>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</si>
  <si>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GCVS 4</t>
  </si>
  <si>
    <t>IBVS 6118</t>
  </si>
  <si>
    <t>GCVS</t>
  </si>
  <si>
    <t>EA</t>
  </si>
  <si>
    <t>V0560 And / GSC 2841-1199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</si>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</sst>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V560 And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90-4683-8B7E-6C723FBEA2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90-4683-8B7E-6C723FBEA2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90-4683-8B7E-6C723FBEA2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90-4683-8B7E-6C723FBEA2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90-4683-8B7E-6C723FBEA2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90-4683-8B7E-6C723FBEA2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90-4683-8B7E-6C723FBEA2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-3.1880000002274755E-2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90-4683-8B7E-6C723FBEA2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90-4683-8B7E-6C723FBE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817176"/>
        <c:axId val="1"/>
      </c:scatterChart>
      <c:valAx>
        <c:axId val="71081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81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85725</xdr:rowOff>
    </xdr:from>
    <xdr:to>
      <xdr:col>16</xdr:col>
      <xdr:colOff>238125</xdr:colOff>
      <xdr:row>19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3BE7BC-495F-767D-28C9-EC4A86442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45</v>
      </c>
    </row>
    <row r="2" spans="1:7">
      <c r="A2" t="s">
        <v>24</v>
      </c>
      <c r="B2" t="s">
        <v>44</v>
      </c>
      <c r="D2" s="3"/>
    </row>
    <row r="3" spans="1:7" ht="13.5" thickBot="1"/>
    <row r="4" spans="1:7" ht="14.25" thickTop="1" thickBot="1">
      <c r="A4" s="5" t="s">
        <v>0</v>
      </c>
      <c r="C4" s="8">
        <v>54713.472900000001</v>
      </c>
      <c r="D4" s="9">
        <v>0.88507999999999998</v>
      </c>
    </row>
    <row r="6" spans="1:7">
      <c r="A6" s="5" t="s">
        <v>1</v>
      </c>
    </row>
    <row r="7" spans="1:7">
      <c r="A7" t="s">
        <v>2</v>
      </c>
      <c r="C7">
        <v>54713.472900000001</v>
      </c>
      <c r="D7" s="30" t="s">
        <v>41</v>
      </c>
    </row>
    <row r="8" spans="1:7">
      <c r="A8" t="s">
        <v>3</v>
      </c>
      <c r="C8" s="31">
        <v>0.88507999999999998</v>
      </c>
      <c r="D8" s="30" t="s">
        <v>41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SLOPE(INDIRECT($G$11):G992,INDIRECT($F$11):F992)</f>
        <v>-1.4567055061583165E-5</v>
      </c>
      <c r="D12" s="3"/>
      <c r="E12" s="12"/>
    </row>
    <row r="13" spans="1:7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60095.825591666668</v>
      </c>
    </row>
    <row r="15" spans="1:7">
      <c r="A15" s="14" t="s">
        <v>17</v>
      </c>
      <c r="B15" s="12"/>
      <c r="C15" s="15">
        <f ca="1">(C7+C11)+(C8+C12)*INT(MAX(F21:F3533))</f>
        <v>56649.99606728353</v>
      </c>
      <c r="D15" s="16" t="s">
        <v>38</v>
      </c>
      <c r="E15" s="17">
        <f ca="1">ROUND(2*(E14-$C$7)/$C$8,0)/2+E13</f>
        <v>6082</v>
      </c>
    </row>
    <row r="16" spans="1:7">
      <c r="A16" s="18" t="s">
        <v>4</v>
      </c>
      <c r="B16" s="12"/>
      <c r="C16" s="19">
        <f ca="1">+C8+C12</f>
        <v>0.88506543294493845</v>
      </c>
      <c r="D16" s="16" t="s">
        <v>39</v>
      </c>
      <c r="E16" s="26">
        <f ca="1">ROUND(2*(E14-$C$15)/$C$16,0)/2+E13</f>
        <v>3894.5</v>
      </c>
    </row>
    <row r="17" spans="1:18" ht="13.5" thickBot="1">
      <c r="A17" s="16" t="s">
        <v>30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45078.779229220927</v>
      </c>
    </row>
    <row r="18" spans="1:18" ht="14.25" thickTop="1" thickBot="1">
      <c r="A18" s="18" t="s">
        <v>5</v>
      </c>
      <c r="B18" s="12"/>
      <c r="C18" s="21">
        <f ca="1">+C15</f>
        <v>56649.99606728353</v>
      </c>
      <c r="D18" s="22">
        <f ca="1">+C16</f>
        <v>0.88506543294493845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40</v>
      </c>
    </row>
    <row r="21" spans="1:18">
      <c r="A21" t="s">
        <v>41</v>
      </c>
      <c r="C21" s="10">
        <f>+C7</f>
        <v>54713.472900000001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39694.972900000001</v>
      </c>
    </row>
    <row r="22" spans="1:18">
      <c r="A22" s="32" t="s">
        <v>42</v>
      </c>
      <c r="B22" s="33" t="s">
        <v>46</v>
      </c>
      <c r="C22" s="34">
        <v>56650.438600000001</v>
      </c>
      <c r="D22" s="35">
        <v>2.8999999999999998E-3</v>
      </c>
      <c r="E22">
        <f>+(C22-C$7)/C$8</f>
        <v>2188.4639806571167</v>
      </c>
      <c r="F22">
        <f>ROUND(2*E22,0)/2</f>
        <v>2188.5</v>
      </c>
      <c r="G22">
        <f>+C22-(C$7+F22*C$8)</f>
        <v>-3.1880000002274755E-2</v>
      </c>
      <c r="I22">
        <f>+G22</f>
        <v>-3.1880000002274755E-2</v>
      </c>
      <c r="O22">
        <f ca="1">+C$11+C$12*$F22</f>
        <v>-3.1880000002274755E-2</v>
      </c>
      <c r="Q22" s="2">
        <f>+C22-15018.5</f>
        <v>41631.938600000001</v>
      </c>
    </row>
    <row r="23" spans="1:18">
      <c r="C23" s="10"/>
      <c r="D23" s="10"/>
      <c r="Q23" s="2"/>
    </row>
    <row r="24" spans="1:18">
      <c r="C24" s="10"/>
      <c r="D24" s="10"/>
      <c r="Q24" s="2"/>
    </row>
    <row r="25" spans="1:18">
      <c r="C25" s="10"/>
      <c r="D25" s="10"/>
      <c r="Q25" s="2"/>
    </row>
    <row r="26" spans="1:18">
      <c r="C26" s="10"/>
      <c r="D26" s="10"/>
      <c r="Q26" s="2"/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2023-05-31T07:48:51Z</dcterms:modified>
</cp:coreProperties>
</file>