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37730C8-1012-40F7-8119-6E4E5845A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B2" i="1"/>
  <c r="E21" i="1"/>
  <c r="F21" i="1" s="1"/>
  <c r="G21" i="1" s="1"/>
  <c r="I21" i="1" s="1"/>
  <c r="C9" i="1"/>
  <c r="Q21" i="1"/>
  <c r="D9" i="1"/>
  <c r="F15" i="1"/>
  <c r="F16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<sst xmlns="http://schemas.openxmlformats.org/spreadsheetml/2006/main" count="51" uniqueCount="48">
  <si>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</si>
  <si>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</si>
  <si>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</si>
  <si>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</si>
  <si>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</si>
  <si>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</si>
  <si>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</si>
  <si>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</si>
  <si>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</si>
  <si>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</si>
  <si>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</si>
  <si>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</si>
  <si>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</si>
  <si>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</si>
  <si>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</si>
  <si>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</si>
  <si>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</si>
  <si>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</si>
  <si>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</si>
  <si>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</si>
  <si>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</si>
  <si>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</si>
  <si>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</si>
  <si>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</si>
  <si>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</si>
  <si>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</si>
  <si>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</si>
  <si>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</si>
  <si>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</si>
  <si>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</si>
  <si>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</si>
  <si>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</si>
  <si>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</si>
  <si>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</si>
  <si>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</si>
  <si>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</si>
  <si>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</si>
  <si>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</si>
  <si>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</si>
  <si>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</si>
  <si>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</si>
  <si>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</si>
  <si>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</si>
  <si>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V0627 Cen</t>
  </si>
  <si>
    <t>EA</t>
  </si>
  <si>
    <t>JBAV, 60</t>
  </si>
  <si>
    <t>I</t>
  </si>
  <si>
    <t>V0627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</si>
</sst>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baseline="0"/>
              <a:t>V0627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-3.7074999999967986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-3.7074999999967986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47</v>
      </c>
      <c r="F1" s="36" t="s">
        <v>43</v>
      </c>
      <c r="G1" s="37">
        <v>0</v>
      </c>
      <c r="H1" s="38"/>
      <c r="I1" s="39" t="s">
        <v>13</v>
      </c>
      <c r="J1" s="40" t="s">
        <v>43</v>
      </c>
      <c r="K1" s="33">
        <v>14.092029999999999</v>
      </c>
      <c r="L1" s="41">
        <v>-63.343600000000002</v>
      </c>
      <c r="M1" s="42">
        <v>27565.37</v>
      </c>
      <c r="N1" s="42">
        <v>14.984</v>
      </c>
      <c r="O1" s="43" t="s">
        <v>44</v>
      </c>
    </row>
    <row r="2" spans="1:15" x14ac:dyDescent="0.2">
      <c r="A2" t="s">
        <v>23</v>
      </c>
      <c r="B2" t="str">
        <f>O1</f>
        <v>EA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6">
        <v>27565.37</v>
      </c>
      <c r="D7" s="29"/>
    </row>
    <row r="8" spans="1:15" x14ac:dyDescent="0.2">
      <c r="A8" t="s">
        <v>3</v>
      </c>
      <c r="C8" s="46">
        <v>14.984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-1.74142790042123E-3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59462.5985</v>
      </c>
      <c r="E15" s="14" t="s">
        <v>30</v>
      </c>
      <c r="F15" s="32">
        <f ca="1">NOW()+15018.5+$C$5/24</f>
        <v>60095.833450347222</v>
      </c>
    </row>
    <row r="16" spans="1:15" x14ac:dyDescent="0.2">
      <c r="A16" s="16" t="s">
        <v>4</v>
      </c>
      <c r="B16" s="10"/>
      <c r="C16" s="17">
        <f ca="1">+C8+C12</f>
        <v>14.982258572099578</v>
      </c>
      <c r="E16" s="14" t="s">
        <v>35</v>
      </c>
      <c r="F16" s="15">
        <f ca="1">ROUND(2*(F15-$C$7)/$C$8,0)/2+F14</f>
        <v>2172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43.5</v>
      </c>
    </row>
    <row r="18" spans="1:21" ht="14.25" thickTop="1" thickBot="1" x14ac:dyDescent="0.25">
      <c r="A18" s="16" t="s">
        <v>5</v>
      </c>
      <c r="B18" s="10"/>
      <c r="C18" s="19">
        <f ca="1">+C15</f>
        <v>59462.5985</v>
      </c>
      <c r="D18" s="20">
        <f ca="1">+C16</f>
        <v>14.982258572099578</v>
      </c>
      <c r="E18" s="14" t="s">
        <v>31</v>
      </c>
      <c r="F18" s="18">
        <f ca="1">+$C$15+$C$16*F17-15018.5-$C$5/24</f>
        <v>45096.22258121967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27565.37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5">
        <f>+C21-15018.5</f>
        <v>12546.869999999999</v>
      </c>
    </row>
    <row r="22" spans="1:21" x14ac:dyDescent="0.2">
      <c r="A22" s="44" t="s">
        <v>45</v>
      </c>
      <c r="B22" s="45" t="s">
        <v>46</v>
      </c>
      <c r="C22" s="44">
        <v>59462.5985</v>
      </c>
      <c r="D22" s="44">
        <v>3.0000000000000001E-3</v>
      </c>
      <c r="E22">
        <f>+(C22-C$7)/C$8</f>
        <v>2128.7525694073679</v>
      </c>
      <c r="F22">
        <f>ROUND(2*E22,0)/2</f>
        <v>2129</v>
      </c>
      <c r="G22">
        <f>+C22-(C$7+F22*C$8)</f>
        <v>-3.7074999999967986</v>
      </c>
      <c r="I22">
        <f>+G22</f>
        <v>-3.7074999999967986</v>
      </c>
      <c r="O22">
        <f ca="1">+C$11+C$12*$F22</f>
        <v>-3.7074999999967986</v>
      </c>
      <c r="Q22" s="35">
        <f>+C22-15018.5</f>
        <v>44444.0985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2023-05-31T08:00:10Z</dcterms:modified>
</cp:coreProperties>
</file>