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BCE37E8-E05E-472F-9821-AC5994D0B2A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Q25" i="1"/>
  <c r="E26" i="1"/>
  <c r="F26" i="1"/>
  <c r="G26" i="1"/>
  <c r="K26" i="1"/>
  <c r="Q26" i="1"/>
  <c r="E27" i="1"/>
  <c r="F27" i="1"/>
  <c r="G27" i="1"/>
  <c r="K27" i="1"/>
  <c r="Q27" i="1"/>
  <c r="E24" i="1"/>
  <c r="F24" i="1"/>
  <c r="G24" i="1"/>
  <c r="K24" i="1"/>
  <c r="E22" i="1"/>
  <c r="F22" i="1"/>
  <c r="G22" i="1"/>
  <c r="K22" i="1"/>
  <c r="D9" i="1"/>
  <c r="C9" i="1"/>
  <c r="Q24" i="1"/>
  <c r="Q22" i="1"/>
  <c r="Q23" i="1"/>
  <c r="C8" i="1"/>
  <c r="E23" i="1"/>
  <c r="F23" i="1"/>
  <c r="G23" i="1"/>
  <c r="K23" i="1"/>
  <c r="D8" i="1"/>
  <c r="F16" i="1"/>
  <c r="F17" i="1" s="1"/>
  <c r="C17" i="1"/>
  <c r="Q21" i="1"/>
  <c r="E21" i="1"/>
  <c r="F21" i="1"/>
  <c r="G21" i="1"/>
  <c r="I21" i="1"/>
  <c r="C11" i="1"/>
  <c r="C12" i="1"/>
  <c r="C16" i="1" l="1"/>
  <c r="D18" i="1" s="1"/>
  <c r="C15" i="1"/>
  <c r="O22" i="1"/>
  <c r="O23" i="1"/>
  <c r="O25" i="1"/>
  <c r="O24" i="1"/>
  <c r="O26" i="1"/>
  <c r="O27" i="1"/>
  <c r="O21" i="1"/>
  <c r="C18" i="1" l="1"/>
  <c r="F18" i="1"/>
  <c r="F19" i="1" s="1"/>
</calcChain>
</file>

<file path=xl/sharedStrings.xml><?xml version="1.0" encoding="utf-8"?>
<sst xmlns="http://schemas.openxmlformats.org/spreadsheetml/2006/main" count="65" uniqueCount="53">
  <si>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</si>
  <si>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</si>
  <si>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</si>
  <si>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</si>
  <si>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</si>
  <si>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</si>
  <si>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</si>
  <si>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</si>
  <si>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</si>
  <si>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</si>
  <si>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</si>
  <si>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</si>
  <si>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</si>
  <si>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</si>
  <si>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</si>
  <si>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</si>
  <si>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</si>
  <si>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</si>
  <si>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</si>
  <si>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</si>
  <si>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</si>
  <si>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</si>
  <si>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</si>
  <si>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</si>
  <si>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</si>
  <si>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</si>
  <si>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</si>
  <si>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</si>
  <si>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</si>
  <si>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</si>
  <si>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</si>
  <si>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</si>
  <si>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</si>
  <si>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</si>
  <si>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</si>
  <si>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</si>
  <si>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</si>
  <si>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</si>
  <si>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</si>
  <si>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</si>
  <si>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</si>
  <si>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</si>
  <si>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V0705 And  </t>
  </si>
  <si>
    <t>2017K</t>
  </si>
  <si>
    <t>G2775-1107</t>
  </si>
  <si>
    <t xml:space="preserve">         </t>
  </si>
  <si>
    <t>pr_6</t>
  </si>
  <si>
    <t>V0705 And   / GSC 2775-1107</t>
  </si>
  <si>
    <t>GCVS</t>
  </si>
  <si>
    <t>I</t>
  </si>
  <si>
    <t>OEJV 0179</t>
  </si>
  <si>
    <t>EW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</si>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</sst>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2" fillId="0" borderId="0" xfId="41" applyFont="1"/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V0705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  <c:pt idx="4">
                    <c:v>2.3999999999999998E-3</c:v>
                  </c:pt>
                  <c:pt idx="5">
                    <c:v>2.9999999999999997E-4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  <c:pt idx="4">
                    <c:v>2.3999999999999998E-3</c:v>
                  </c:pt>
                  <c:pt idx="5">
                    <c:v>2.9999999999999997E-4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11148.5</c:v>
                </c:pt>
                <c:pt idx="2">
                  <c:v>11148.5</c:v>
                </c:pt>
                <c:pt idx="3">
                  <c:v>13409.5</c:v>
                </c:pt>
                <c:pt idx="4">
                  <c:v>16483</c:v>
                </c:pt>
                <c:pt idx="5">
                  <c:v>16483.5</c:v>
                </c:pt>
                <c:pt idx="6">
                  <c:v>17441.5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6A-4F96-A796-7CDCD75708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  <c:pt idx="4">
                    <c:v>2.3999999999999998E-3</c:v>
                  </c:pt>
                  <c:pt idx="5">
                    <c:v>2.9999999999999997E-4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  <c:pt idx="4">
                    <c:v>2.3999999999999998E-3</c:v>
                  </c:pt>
                  <c:pt idx="5">
                    <c:v>2.9999999999999997E-4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11148.5</c:v>
                </c:pt>
                <c:pt idx="2">
                  <c:v>11148.5</c:v>
                </c:pt>
                <c:pt idx="3">
                  <c:v>13409.5</c:v>
                </c:pt>
                <c:pt idx="4">
                  <c:v>16483</c:v>
                </c:pt>
                <c:pt idx="5">
                  <c:v>16483.5</c:v>
                </c:pt>
                <c:pt idx="6">
                  <c:v>17441.5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6A-4F96-A796-7CDCD75708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  <c:pt idx="4">
                    <c:v>2.3999999999999998E-3</c:v>
                  </c:pt>
                  <c:pt idx="5">
                    <c:v>2.9999999999999997E-4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  <c:pt idx="4">
                    <c:v>2.3999999999999998E-3</c:v>
                  </c:pt>
                  <c:pt idx="5">
                    <c:v>2.9999999999999997E-4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11148.5</c:v>
                </c:pt>
                <c:pt idx="2">
                  <c:v>11148.5</c:v>
                </c:pt>
                <c:pt idx="3">
                  <c:v>13409.5</c:v>
                </c:pt>
                <c:pt idx="4">
                  <c:v>16483</c:v>
                </c:pt>
                <c:pt idx="5">
                  <c:v>16483.5</c:v>
                </c:pt>
                <c:pt idx="6">
                  <c:v>17441.5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6A-4F96-A796-7CDCD75708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  <c:pt idx="4">
                    <c:v>2.3999999999999998E-3</c:v>
                  </c:pt>
                  <c:pt idx="5">
                    <c:v>2.9999999999999997E-4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  <c:pt idx="4">
                    <c:v>2.3999999999999998E-3</c:v>
                  </c:pt>
                  <c:pt idx="5">
                    <c:v>2.9999999999999997E-4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11148.5</c:v>
                </c:pt>
                <c:pt idx="2">
                  <c:v>11148.5</c:v>
                </c:pt>
                <c:pt idx="3">
                  <c:v>13409.5</c:v>
                </c:pt>
                <c:pt idx="4">
                  <c:v>16483</c:v>
                </c:pt>
                <c:pt idx="5">
                  <c:v>16483.5</c:v>
                </c:pt>
                <c:pt idx="6">
                  <c:v>17441.5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0.11896749999868916</c:v>
                </c:pt>
                <c:pt idx="2">
                  <c:v>0.11897750000207452</c:v>
                </c:pt>
                <c:pt idx="3">
                  <c:v>0.13528249999944819</c:v>
                </c:pt>
                <c:pt idx="4">
                  <c:v>0.16380499999650056</c:v>
                </c:pt>
                <c:pt idx="5">
                  <c:v>0.16517249999742489</c:v>
                </c:pt>
                <c:pt idx="6">
                  <c:v>0.17300249999971129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6A-4F96-A796-7CDCD75708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  <c:pt idx="4">
                    <c:v>2.3999999999999998E-3</c:v>
                  </c:pt>
                  <c:pt idx="5">
                    <c:v>2.9999999999999997E-4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  <c:pt idx="4">
                    <c:v>2.3999999999999998E-3</c:v>
                  </c:pt>
                  <c:pt idx="5">
                    <c:v>2.9999999999999997E-4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11148.5</c:v>
                </c:pt>
                <c:pt idx="2">
                  <c:v>11148.5</c:v>
                </c:pt>
                <c:pt idx="3">
                  <c:v>13409.5</c:v>
                </c:pt>
                <c:pt idx="4">
                  <c:v>16483</c:v>
                </c:pt>
                <c:pt idx="5">
                  <c:v>16483.5</c:v>
                </c:pt>
                <c:pt idx="6">
                  <c:v>17441.5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6A-4F96-A796-7CDCD75708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  <c:pt idx="4">
                    <c:v>2.3999999999999998E-3</c:v>
                  </c:pt>
                  <c:pt idx="5">
                    <c:v>2.9999999999999997E-4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  <c:pt idx="4">
                    <c:v>2.3999999999999998E-3</c:v>
                  </c:pt>
                  <c:pt idx="5">
                    <c:v>2.9999999999999997E-4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11148.5</c:v>
                </c:pt>
                <c:pt idx="2">
                  <c:v>11148.5</c:v>
                </c:pt>
                <c:pt idx="3">
                  <c:v>13409.5</c:v>
                </c:pt>
                <c:pt idx="4">
                  <c:v>16483</c:v>
                </c:pt>
                <c:pt idx="5">
                  <c:v>16483.5</c:v>
                </c:pt>
                <c:pt idx="6">
                  <c:v>17441.5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6A-4F96-A796-7CDCD75708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  <c:pt idx="4">
                    <c:v>2.3999999999999998E-3</c:v>
                  </c:pt>
                  <c:pt idx="5">
                    <c:v>2.9999999999999997E-4</c:v>
                  </c:pt>
                  <c:pt idx="6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5.9999999999999995E-4</c:v>
                  </c:pt>
                  <c:pt idx="3">
                    <c:v>8.9999999999999998E-4</c:v>
                  </c:pt>
                  <c:pt idx="4">
                    <c:v>2.3999999999999998E-3</c:v>
                  </c:pt>
                  <c:pt idx="5">
                    <c:v>2.9999999999999997E-4</c:v>
                  </c:pt>
                  <c:pt idx="6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11148.5</c:v>
                </c:pt>
                <c:pt idx="2">
                  <c:v>11148.5</c:v>
                </c:pt>
                <c:pt idx="3">
                  <c:v>13409.5</c:v>
                </c:pt>
                <c:pt idx="4">
                  <c:v>16483</c:v>
                </c:pt>
                <c:pt idx="5">
                  <c:v>16483.5</c:v>
                </c:pt>
                <c:pt idx="6">
                  <c:v>17441.5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6A-4F96-A796-7CDCD75708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11148.5</c:v>
                </c:pt>
                <c:pt idx="2">
                  <c:v>11148.5</c:v>
                </c:pt>
                <c:pt idx="3">
                  <c:v>13409.5</c:v>
                </c:pt>
                <c:pt idx="4">
                  <c:v>16483</c:v>
                </c:pt>
                <c:pt idx="5">
                  <c:v>16483.5</c:v>
                </c:pt>
                <c:pt idx="6">
                  <c:v>17441.5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2.2030916225556682E-2</c:v>
                </c:pt>
                <c:pt idx="1">
                  <c:v>0.11822355273204177</c:v>
                </c:pt>
                <c:pt idx="2">
                  <c:v>0.11822355273204177</c:v>
                </c:pt>
                <c:pt idx="3">
                  <c:v>0.13773214591867339</c:v>
                </c:pt>
                <c:pt idx="4">
                  <c:v>0.16425123533004549</c:v>
                </c:pt>
                <c:pt idx="5">
                  <c:v>0.1642555494815684</c:v>
                </c:pt>
                <c:pt idx="6">
                  <c:v>0.1725214637994778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6A-4F96-A796-7CDCD757086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11148.5</c:v>
                </c:pt>
                <c:pt idx="2">
                  <c:v>11148.5</c:v>
                </c:pt>
                <c:pt idx="3">
                  <c:v>13409.5</c:v>
                </c:pt>
                <c:pt idx="4">
                  <c:v>16483</c:v>
                </c:pt>
                <c:pt idx="5">
                  <c:v>16483.5</c:v>
                </c:pt>
                <c:pt idx="6">
                  <c:v>17441.5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6A-4F96-A796-7CDCD7570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791968"/>
        <c:axId val="1"/>
      </c:scatterChart>
      <c:valAx>
        <c:axId val="605791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5791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A3DBEFF-97DB-2D66-6233-C2D527085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42</v>
      </c>
      <c r="G1" s="30" t="s">
        <v>43</v>
      </c>
      <c r="H1" s="38"/>
      <c r="I1" s="39" t="s">
        <v>44</v>
      </c>
      <c r="J1" s="40" t="s">
        <v>42</v>
      </c>
      <c r="K1" s="41">
        <v>23.452100000000002</v>
      </c>
      <c r="L1" s="32">
        <v>34.082090000000001</v>
      </c>
      <c r="M1" s="33">
        <v>53255.350200000001</v>
      </c>
      <c r="N1" s="33">
        <v>0.35466500000000001</v>
      </c>
      <c r="O1" s="31" t="s">
        <v>45</v>
      </c>
      <c r="P1" s="42">
        <v>11.12</v>
      </c>
      <c r="Q1" s="42">
        <v>11.4</v>
      </c>
      <c r="R1" s="43" t="s">
        <v>46</v>
      </c>
      <c r="S1" s="31" t="s">
        <v>14</v>
      </c>
    </row>
    <row r="2" spans="1:19" x14ac:dyDescent="0.2">
      <c r="A2" t="s">
        <v>24</v>
      </c>
      <c r="B2" t="s">
        <v>51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6">
        <v>53255.350200000001</v>
      </c>
      <c r="D4" s="27">
        <v>0.35466500000000001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8">
        <v>53255.350200000001</v>
      </c>
      <c r="D7" s="28" t="s">
        <v>48</v>
      </c>
    </row>
    <row r="8" spans="1:19" x14ac:dyDescent="0.2">
      <c r="A8" t="s">
        <v>4</v>
      </c>
      <c r="C8" s="8">
        <f>N1</f>
        <v>0.35466500000000001</v>
      </c>
      <c r="D8" s="28" t="str">
        <f>D7</f>
        <v>GCVS</v>
      </c>
    </row>
    <row r="9" spans="1:19" x14ac:dyDescent="0.2">
      <c r="A9" s="24" t="s">
        <v>33</v>
      </c>
      <c r="B9" s="36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INTERCEPT(INDIRECT($D$9):G992,INDIRECT($C$9):F992)</f>
        <v>2.2030916225556682E-2</v>
      </c>
      <c r="D11" s="3"/>
      <c r="E11" s="10"/>
    </row>
    <row r="12" spans="1:19" x14ac:dyDescent="0.2">
      <c r="A12" s="10" t="s">
        <v>17</v>
      </c>
      <c r="B12" s="10"/>
      <c r="C12" s="21">
        <f ca="1">SLOPE(INDIRECT($D$9):G992,INDIRECT($C$9):F992)</f>
        <v>8.6283030458344248E-6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59441.234982149646</v>
      </c>
      <c r="E15" s="14" t="s">
        <v>35</v>
      </c>
      <c r="F15" s="34">
        <v>1</v>
      </c>
    </row>
    <row r="16" spans="1:19" x14ac:dyDescent="0.2">
      <c r="A16" s="16" t="s">
        <v>5</v>
      </c>
      <c r="B16" s="10"/>
      <c r="C16" s="17">
        <f ca="1">+C8+C12</f>
        <v>0.35467362830304583</v>
      </c>
      <c r="E16" s="14" t="s">
        <v>31</v>
      </c>
      <c r="F16" s="35">
        <f ca="1">NOW()+15018.5+$C$5/24</f>
        <v>60095.847042476853</v>
      </c>
    </row>
    <row r="17" spans="1:21" ht="13.5" thickBot="1" x14ac:dyDescent="0.25">
      <c r="A17" s="14" t="s">
        <v>28</v>
      </c>
      <c r="B17" s="10"/>
      <c r="C17" s="10">
        <f>COUNT(C21:C2191)</f>
        <v>7</v>
      </c>
      <c r="E17" s="14" t="s">
        <v>36</v>
      </c>
      <c r="F17" s="15">
        <f ca="1">ROUND(2*(F16-$C$7)/$C$8,0)/2+F15</f>
        <v>19288</v>
      </c>
    </row>
    <row r="18" spans="1:21" ht="14.25" thickTop="1" thickBot="1" x14ac:dyDescent="0.25">
      <c r="A18" s="16" t="s">
        <v>6</v>
      </c>
      <c r="B18" s="10"/>
      <c r="C18" s="19">
        <f ca="1">+C15</f>
        <v>59441.234982149646</v>
      </c>
      <c r="D18" s="20">
        <f ca="1">+C16</f>
        <v>0.35467362830304583</v>
      </c>
      <c r="E18" s="14" t="s">
        <v>37</v>
      </c>
      <c r="F18" s="23">
        <f ca="1">ROUND(2*(F16-$C$15)/$C$16,0)/2+F15</f>
        <v>1846.5</v>
      </c>
    </row>
    <row r="19" spans="1:21" ht="13.5" thickTop="1" x14ac:dyDescent="0.2">
      <c r="E19" s="14" t="s">
        <v>32</v>
      </c>
      <c r="F19" s="18">
        <f ca="1">+$C$15+$C$16*F18-15018.5-$C$5/24</f>
        <v>45078.035670144556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5" t="s">
        <v>34</v>
      </c>
    </row>
    <row r="21" spans="1:21" x14ac:dyDescent="0.2">
      <c r="A21" t="s">
        <v>48</v>
      </c>
      <c r="C21" s="8">
        <v>53255.350200000001</v>
      </c>
      <c r="D21" s="8" t="s">
        <v>14</v>
      </c>
      <c r="E21">
        <f>+(C21-C$7)/C$8</f>
        <v>0</v>
      </c>
      <c r="F21">
        <f t="shared" ref="F21:F27" si="0">ROUND(2*E21,0)/2</f>
        <v>0</v>
      </c>
      <c r="G21">
        <f t="shared" ref="G21:G27" si="1">+C21-(C$7+F21*C$8)</f>
        <v>0</v>
      </c>
      <c r="I21">
        <f>+G21</f>
        <v>0</v>
      </c>
      <c r="O21">
        <f t="shared" ref="O21:O27" ca="1" si="2">+C$11+C$12*$F21</f>
        <v>2.2030916225556682E-2</v>
      </c>
      <c r="Q21" s="2">
        <f t="shared" ref="Q21:Q27" si="3">+C21-15018.5</f>
        <v>38236.850200000001</v>
      </c>
    </row>
    <row r="22" spans="1:21" x14ac:dyDescent="0.2">
      <c r="A22" s="45" t="s">
        <v>50</v>
      </c>
      <c r="B22" s="46" t="s">
        <v>49</v>
      </c>
      <c r="C22" s="47">
        <v>57209.45192</v>
      </c>
      <c r="D22" s="47">
        <v>5.9999999999999995E-4</v>
      </c>
      <c r="E22">
        <f t="shared" ref="E22:E27" si="4">+(C22-C$7)/C$8-0.5</f>
        <v>11148.335436256746</v>
      </c>
      <c r="F22">
        <f t="shared" si="0"/>
        <v>11148.5</v>
      </c>
      <c r="G22">
        <f t="shared" si="1"/>
        <v>0.11896749999868916</v>
      </c>
      <c r="K22">
        <f t="shared" ref="K22:K27" si="5">+G22</f>
        <v>0.11896749999868916</v>
      </c>
      <c r="O22">
        <f t="shared" ca="1" si="2"/>
        <v>0.11822355273204177</v>
      </c>
      <c r="Q22" s="2">
        <f t="shared" si="3"/>
        <v>42190.95192</v>
      </c>
    </row>
    <row r="23" spans="1:21" x14ac:dyDescent="0.2">
      <c r="A23" s="45" t="s">
        <v>50</v>
      </c>
      <c r="B23" s="46" t="s">
        <v>49</v>
      </c>
      <c r="C23" s="47">
        <v>57209.451930000003</v>
      </c>
      <c r="D23" s="47">
        <v>5.9999999999999995E-4</v>
      </c>
      <c r="E23">
        <f t="shared" si="4"/>
        <v>11148.335464452377</v>
      </c>
      <c r="F23">
        <f t="shared" si="0"/>
        <v>11148.5</v>
      </c>
      <c r="G23">
        <f t="shared" si="1"/>
        <v>0.11897750000207452</v>
      </c>
      <c r="K23">
        <f t="shared" si="5"/>
        <v>0.11897750000207452</v>
      </c>
      <c r="O23">
        <f t="shared" ca="1" si="2"/>
        <v>0.11822355273204177</v>
      </c>
      <c r="Q23" s="2">
        <f t="shared" si="3"/>
        <v>42190.951930000003</v>
      </c>
    </row>
    <row r="24" spans="1:21" x14ac:dyDescent="0.2">
      <c r="A24" s="44" t="s">
        <v>0</v>
      </c>
      <c r="B24" s="48" t="s">
        <v>49</v>
      </c>
      <c r="C24" s="49">
        <v>58011.3658</v>
      </c>
      <c r="D24" s="49">
        <v>8.9999999999999998E-4</v>
      </c>
      <c r="E24">
        <f t="shared" si="4"/>
        <v>13409.381437412767</v>
      </c>
      <c r="F24">
        <f t="shared" si="0"/>
        <v>13409.5</v>
      </c>
      <c r="G24">
        <f t="shared" si="1"/>
        <v>0.13528249999944819</v>
      </c>
      <c r="K24">
        <f t="shared" si="5"/>
        <v>0.13528249999944819</v>
      </c>
      <c r="O24">
        <f t="shared" ca="1" si="2"/>
        <v>0.13773214591867339</v>
      </c>
      <c r="Q24" s="2">
        <f t="shared" si="3"/>
        <v>42992.8658</v>
      </c>
    </row>
    <row r="25" spans="1:21" x14ac:dyDescent="0.2">
      <c r="A25" s="50" t="s">
        <v>52</v>
      </c>
      <c r="B25" s="51" t="s">
        <v>49</v>
      </c>
      <c r="C25" s="50">
        <v>59101.457199999997</v>
      </c>
      <c r="D25" s="50">
        <v>2.3999999999999998E-3</v>
      </c>
      <c r="E25">
        <f t="shared" si="4"/>
        <v>16482.961858373383</v>
      </c>
      <c r="F25">
        <f t="shared" si="0"/>
        <v>16483</v>
      </c>
      <c r="G25">
        <f t="shared" si="1"/>
        <v>0.16380499999650056</v>
      </c>
      <c r="K25">
        <f t="shared" si="5"/>
        <v>0.16380499999650056</v>
      </c>
      <c r="O25">
        <f t="shared" ca="1" si="2"/>
        <v>0.16425123533004549</v>
      </c>
      <c r="Q25" s="2">
        <f t="shared" si="3"/>
        <v>44082.957199999997</v>
      </c>
    </row>
    <row r="26" spans="1:21" x14ac:dyDescent="0.2">
      <c r="A26" s="50" t="s">
        <v>52</v>
      </c>
      <c r="B26" s="51" t="s">
        <v>49</v>
      </c>
      <c r="C26" s="50">
        <v>59101.635900000001</v>
      </c>
      <c r="D26" s="50">
        <v>2.9999999999999997E-4</v>
      </c>
      <c r="E26">
        <f t="shared" si="4"/>
        <v>16483.465714124599</v>
      </c>
      <c r="F26">
        <f t="shared" si="0"/>
        <v>16483.5</v>
      </c>
      <c r="G26">
        <f t="shared" si="1"/>
        <v>0.16517249999742489</v>
      </c>
      <c r="K26">
        <f t="shared" si="5"/>
        <v>0.16517249999742489</v>
      </c>
      <c r="O26">
        <f t="shared" ca="1" si="2"/>
        <v>0.1642555494815684</v>
      </c>
      <c r="Q26" s="2">
        <f t="shared" si="3"/>
        <v>44083.135900000001</v>
      </c>
    </row>
    <row r="27" spans="1:21" x14ac:dyDescent="0.2">
      <c r="A27" s="50" t="s">
        <v>52</v>
      </c>
      <c r="B27" s="51" t="s">
        <v>49</v>
      </c>
      <c r="C27" s="50">
        <v>59441.412799999998</v>
      </c>
      <c r="D27" s="50">
        <v>1.6000000000000001E-3</v>
      </c>
      <c r="E27">
        <f t="shared" si="4"/>
        <v>17441.487791296004</v>
      </c>
      <c r="F27">
        <f t="shared" si="0"/>
        <v>17441.5</v>
      </c>
      <c r="G27">
        <f t="shared" si="1"/>
        <v>0.17300249999971129</v>
      </c>
      <c r="K27">
        <f t="shared" si="5"/>
        <v>0.17300249999971129</v>
      </c>
      <c r="O27">
        <f t="shared" ca="1" si="2"/>
        <v>0.1725214637994778</v>
      </c>
      <c r="Q27" s="2">
        <f t="shared" si="3"/>
        <v>44422.912799999998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4850" r:id="rId1" display="http://vsolj.cetus-net.org/bulletin.html"/>
    <hyperlink ref="H64843" r:id="rId2" display="https://www.aavso.org/ejaavso"/>
    <hyperlink ref="AP1701" r:id="rId3" display="http://cdsbib.u-strasbg.fr/cgi-bin/cdsbib?1990RMxAA..21..381G"/>
    <hyperlink ref="AP1698" r:id="rId4" display="http://cdsbib.u-strasbg.fr/cgi-bin/cdsbib?1990RMxAA..21..381G"/>
    <hyperlink ref="AP1700" r:id="rId5" display="http://cdsbib.u-strasbg.fr/cgi-bin/cdsbib?1990RMxAA..21..381G"/>
    <hyperlink ref="AP1676" r:id="rId6" display="http://cdsbib.u-strasbg.fr/cgi-bin/cdsbib?1990RMxAA..21..381G"/>
    <hyperlink ref="I64850" r:id="rId7" display="http://vsolj.cetus-net.org/bulletin.html"/>
    <hyperlink ref="AQ1837" r:id="rId8" display="http://cdsbib.u-strasbg.fr/cgi-bin/cdsbib?1990RMxAA..21..381G"/>
    <hyperlink ref="AQ3481" r:id="rId9" display="http://cdsbib.u-strasbg.fr/cgi-bin/cdsbib?1990RMxAA..21..381G"/>
    <hyperlink ref="AQ1838" r:id="rId10" display="http://cdsbib.u-strasbg.fr/cgi-bin/cdsbib?1990RMxAA..21..381G"/>
    <hyperlink ref="H64847" r:id="rId11" display="https://www.aavso.org/ejaavso"/>
    <hyperlink ref="H2688" r:id="rId12" display="http://vsolj.cetus-net.org/bulletin.html"/>
    <hyperlink ref="AP5926" r:id="rId13" display="http://cdsbib.u-strasbg.fr/cgi-bin/cdsbib?1990RMxAA..21..381G"/>
    <hyperlink ref="AP5929" r:id="rId14" display="http://cdsbib.u-strasbg.fr/cgi-bin/cdsbib?1990RMxAA..21..381G"/>
    <hyperlink ref="AP5927" r:id="rId15" display="http://cdsbib.u-strasbg.fr/cgi-bin/cdsbib?1990RMxAA..21..381G"/>
    <hyperlink ref="AP5905" r:id="rId16" display="http://cdsbib.u-strasbg.fr/cgi-bin/cdsbib?1990RMxAA..21..381G"/>
    <hyperlink ref="I2688" r:id="rId17" display="http://vsolj.cetus-net.org/bulletin.html"/>
    <hyperlink ref="AQ6039" r:id="rId18" display="http://cdsbib.u-strasbg.fr/cgi-bin/cdsbib?1990RMxAA..21..381G"/>
    <hyperlink ref="AQ591" r:id="rId19" display="http://cdsbib.u-strasbg.fr/cgi-bin/cdsbib?1990RMxAA..21..381G"/>
    <hyperlink ref="AQ604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2023-05-31T08:19:44Z</dcterms:modified>
</cp:coreProperties>
</file>