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9C7EBFE7-988D-4A3C-844A-B17205D87F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C9" i="1"/>
  <c r="Q21" i="1"/>
  <c r="D9" i="1"/>
  <c r="F15" i="1"/>
  <c r="F16" i="1" s="1"/>
  <c r="E21" i="1"/>
  <c r="F21" i="1" s="1"/>
  <c r="G21" i="1" s="1"/>
  <c r="I21" i="1" s="1"/>
  <c r="C17" i="1"/>
  <c r="C12" i="1"/>
  <c r="C11" i="1"/>
  <c r="O22" i="1" l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<sst xmlns="http://schemas.openxmlformats.org/spreadsheetml/2006/main" count="49" uniqueCount="48">
  <si>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</si>
  <si>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</si>
  <si>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</si>
  <si>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</si>
  <si>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</si>
  <si>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</si>
  <si>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</si>
  <si>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</si>
  <si>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</si>
  <si>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</si>
  <si>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</si>
  <si>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</si>
  <si>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</si>
  <si>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</si>
  <si>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</si>
  <si>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</si>
  <si>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</si>
  <si>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</si>
  <si>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</si>
  <si>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</si>
  <si>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</si>
  <si>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</si>
  <si>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</si>
  <si>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</si>
  <si>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</si>
  <si>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</si>
  <si>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</si>
  <si>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</si>
  <si>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</si>
  <si>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</si>
  <si>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</si>
  <si>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</si>
  <si>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</si>
  <si>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</si>
  <si>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</si>
  <si>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</si>
  <si>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</si>
  <si>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</si>
  <si>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</si>
  <si>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</si>
  <si>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</si>
  <si>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</si>
  <si>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</si>
  <si>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</si>
  <si>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JBAV, 60</t>
  </si>
  <si>
    <t>I</t>
  </si>
  <si>
    <t>V0902 And</t>
  </si>
  <si>
    <t>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</si>
</sst>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dd/mm/yyyy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6" fillId="0" borderId="0" xfId="0" applyFont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V0802 And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8.9999999999999998E-4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8227.5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8227.5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6.5000000176951289E-4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8227.5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8227.5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8227.5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8227.5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8227.5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8227.5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6.5000000176951289E-4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8227.5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238125</xdr:colOff>
      <xdr:row>0</xdr:row>
      <xdr:rowOff>85725</xdr:rowOff>
    </xdr:from>
    <xdr:to>
      <xdr:col>17</xdr:col>
      <xdr:colOff>323850</xdr:colOff>
      <xdr:row>19</xdr:row>
      <xdr:rowOff>9525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C9" sqref="C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46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s="46" t="s">
        <v>47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54095.722999999998</v>
      </c>
      <c r="D7" s="29"/>
    </row>
    <row r="8" spans="1:15" x14ac:dyDescent="0.2">
      <c r="A8" t="s">
        <v>3</v>
      </c>
      <c r="C8" s="8">
        <v>0.65569999999999995</v>
      </c>
      <c r="D8" s="29"/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7.9003342664176592E-8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59490.167549960497</v>
      </c>
      <c r="E15" s="14" t="s">
        <v>30</v>
      </c>
      <c r="F15" s="33">
        <f ca="1">NOW()+15018.5+$C$5/24</f>
        <v>60095.848707291661</v>
      </c>
    </row>
    <row r="16" spans="1:15" x14ac:dyDescent="0.2">
      <c r="A16" s="16" t="s">
        <v>4</v>
      </c>
      <c r="B16" s="10"/>
      <c r="C16" s="17">
        <f ca="1">+C8+C12</f>
        <v>0.6557000790033426</v>
      </c>
      <c r="E16" s="14" t="s">
        <v>35</v>
      </c>
      <c r="F16" s="15">
        <f ca="1">ROUND(2*(F15-$C$7)/$C$8,0)/2+F14</f>
        <v>9151.5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36</v>
      </c>
      <c r="F17" s="23">
        <f ca="1">ROUND(2*(F15-$C$15)/$C$16,0)/2+F14</f>
        <v>924.5</v>
      </c>
    </row>
    <row r="18" spans="1:21" ht="14.25" thickTop="1" thickBot="1" x14ac:dyDescent="0.25">
      <c r="A18" s="16" t="s">
        <v>5</v>
      </c>
      <c r="B18" s="10"/>
      <c r="C18" s="19">
        <f ca="1">+C15</f>
        <v>59490.167549960497</v>
      </c>
      <c r="D18" s="20">
        <f ca="1">+C16</f>
        <v>0.6557000790033426</v>
      </c>
      <c r="E18" s="14" t="s">
        <v>31</v>
      </c>
      <c r="F18" s="18">
        <f ca="1">+$C$15+$C$16*F17-15018.5-$C$5/24</f>
        <v>45078.258106332425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C21" s="8">
        <v>54095.722999999998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43">
        <f>+C21-15018.5</f>
        <v>39077.222999999998</v>
      </c>
    </row>
    <row r="22" spans="1:21" x14ac:dyDescent="0.2">
      <c r="A22" s="44" t="s">
        <v>44</v>
      </c>
      <c r="B22" s="45" t="s">
        <v>45</v>
      </c>
      <c r="C22" s="44">
        <v>59490.4954</v>
      </c>
      <c r="D22" s="44">
        <v>8.9999999999999998E-4</v>
      </c>
      <c r="E22">
        <f>+(C22-C$7)/C$8</f>
        <v>8227.5009913070026</v>
      </c>
      <c r="F22">
        <f>ROUND(2*E22,0)/2</f>
        <v>8227.5</v>
      </c>
      <c r="G22">
        <f>+C22-(C$7+F22*C$8)</f>
        <v>6.5000000176951289E-4</v>
      </c>
      <c r="I22">
        <f>+G22</f>
        <v>6.5000000176951289E-4</v>
      </c>
      <c r="O22">
        <f ca="1">+C$11+C$12*$F22</f>
        <v>6.5000000176951289E-4</v>
      </c>
      <c r="Q22" s="43">
        <f>+C22-15018.5</f>
        <v>44471.9954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2023-05-31T08:22:08Z</dcterms:modified>
</cp:coreProperties>
</file>