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10C04B6-72DD-42A5-A6AA-A15228E980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E24" i="1"/>
  <c r="F24" i="1"/>
  <c r="G24" i="1" s="1"/>
  <c r="I24" i="1" s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E27" i="1"/>
  <c r="F27" i="1"/>
  <c r="G27" i="1" s="1"/>
  <c r="I27" i="1" s="1"/>
  <c r="Q27" i="1"/>
  <c r="E28" i="1"/>
  <c r="F28" i="1"/>
  <c r="G28" i="1" s="1"/>
  <c r="I28" i="1" s="1"/>
  <c r="Q28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4" i="1" l="1"/>
  <c r="O28" i="1"/>
  <c r="O26" i="1"/>
  <c r="O23" i="1"/>
  <c r="O27" i="1"/>
  <c r="O22" i="1"/>
  <c r="O25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<sst xmlns="http://schemas.openxmlformats.org/spreadsheetml/2006/main" count="65" uniqueCount="49">
  <si>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</si>
  <si>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</si>
  <si>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</si>
  <si>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</si>
  <si>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</si>
  <si>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</si>
  <si>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</si>
  <si>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</si>
  <si>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</si>
  <si>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</si>
  <si>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</si>
  <si>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</si>
  <si>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</si>
  <si>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</si>
  <si>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</si>
  <si>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</si>
  <si>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</si>
  <si>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</si>
  <si>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</si>
  <si>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</si>
  <si>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</si>
  <si>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</si>
  <si>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</si>
  <si>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</si>
  <si>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</si>
  <si>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</si>
  <si>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</si>
  <si>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</si>
  <si>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</si>
  <si>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</si>
  <si>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</si>
  <si>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</si>
  <si>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</si>
  <si>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</si>
  <si>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</si>
  <si>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</si>
  <si>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</si>
  <si>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</si>
  <si>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</si>
  <si>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</si>
  <si>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</si>
  <si>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</si>
  <si>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</si>
  <si>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RV Aps</t>
  </si>
  <si>
    <t>G9269-0545</t>
  </si>
  <si>
    <t>EA/DS</t>
  </si>
  <si>
    <t>JBAV, 79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</si>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</sst>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5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43" fontId="19" fillId="0" borderId="0" xfId="8" applyFont="1" applyBorder="1"/>
    <xf numFmtId="166" fontId="19" fillId="0" borderId="0" xfId="0" applyNumberFormat="1" applyFont="1" applyAlignment="1" applyProtection="1">
      <alignment vertical="center" wrapText="1"/>
      <protection locked="0"/>
    </xf>
    <xf numFmtId="0" fontId="19" fillId="0" borderId="0" xfId="0" applyFont="1" applyAlignment="1">
      <alignment vertical="center" wrapTex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Aps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</c:v>
                </c:pt>
                <c:pt idx="2">
                  <c:v>967</c:v>
                </c:pt>
                <c:pt idx="3">
                  <c:v>976.5</c:v>
                </c:pt>
                <c:pt idx="4">
                  <c:v>977</c:v>
                </c:pt>
                <c:pt idx="5">
                  <c:v>997.5</c:v>
                </c:pt>
                <c:pt idx="6">
                  <c:v>998</c:v>
                </c:pt>
                <c:pt idx="7">
                  <c:v>998.5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</c:v>
                </c:pt>
                <c:pt idx="2">
                  <c:v>967</c:v>
                </c:pt>
                <c:pt idx="3">
                  <c:v>976.5</c:v>
                </c:pt>
                <c:pt idx="4">
                  <c:v>977</c:v>
                </c:pt>
                <c:pt idx="5">
                  <c:v>997.5</c:v>
                </c:pt>
                <c:pt idx="6">
                  <c:v>998</c:v>
                </c:pt>
                <c:pt idx="7">
                  <c:v>998.5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1.0040000000226428</c:v>
                </c:pt>
                <c:pt idx="2">
                  <c:v>1.032000000224798</c:v>
                </c:pt>
                <c:pt idx="3">
                  <c:v>1.0560000001787557</c:v>
                </c:pt>
                <c:pt idx="4">
                  <c:v>1.069899999863992</c:v>
                </c:pt>
                <c:pt idx="5">
                  <c:v>1.2313999997859355</c:v>
                </c:pt>
                <c:pt idx="6">
                  <c:v>1.0952000001925626</c:v>
                </c:pt>
                <c:pt idx="7">
                  <c:v>1.1635000001333538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</c:v>
                </c:pt>
                <c:pt idx="2">
                  <c:v>967</c:v>
                </c:pt>
                <c:pt idx="3">
                  <c:v>976.5</c:v>
                </c:pt>
                <c:pt idx="4">
                  <c:v>977</c:v>
                </c:pt>
                <c:pt idx="5">
                  <c:v>997.5</c:v>
                </c:pt>
                <c:pt idx="6">
                  <c:v>998</c:v>
                </c:pt>
                <c:pt idx="7">
                  <c:v>998.5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</c:v>
                </c:pt>
                <c:pt idx="2">
                  <c:v>967</c:v>
                </c:pt>
                <c:pt idx="3">
                  <c:v>976.5</c:v>
                </c:pt>
                <c:pt idx="4">
                  <c:v>977</c:v>
                </c:pt>
                <c:pt idx="5">
                  <c:v>997.5</c:v>
                </c:pt>
                <c:pt idx="6">
                  <c:v>998</c:v>
                </c:pt>
                <c:pt idx="7">
                  <c:v>998.5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</c:v>
                </c:pt>
                <c:pt idx="2">
                  <c:v>967</c:v>
                </c:pt>
                <c:pt idx="3">
                  <c:v>976.5</c:v>
                </c:pt>
                <c:pt idx="4">
                  <c:v>977</c:v>
                </c:pt>
                <c:pt idx="5">
                  <c:v>997.5</c:v>
                </c:pt>
                <c:pt idx="6">
                  <c:v>998</c:v>
                </c:pt>
                <c:pt idx="7">
                  <c:v>998.5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</c:v>
                </c:pt>
                <c:pt idx="2">
                  <c:v>967</c:v>
                </c:pt>
                <c:pt idx="3">
                  <c:v>976.5</c:v>
                </c:pt>
                <c:pt idx="4">
                  <c:v>977</c:v>
                </c:pt>
                <c:pt idx="5">
                  <c:v>997.5</c:v>
                </c:pt>
                <c:pt idx="6">
                  <c:v>998</c:v>
                </c:pt>
                <c:pt idx="7">
                  <c:v>998.5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</c:v>
                </c:pt>
                <c:pt idx="2">
                  <c:v>967</c:v>
                </c:pt>
                <c:pt idx="3">
                  <c:v>976.5</c:v>
                </c:pt>
                <c:pt idx="4">
                  <c:v>977</c:v>
                </c:pt>
                <c:pt idx="5">
                  <c:v>997.5</c:v>
                </c:pt>
                <c:pt idx="6">
                  <c:v>998</c:v>
                </c:pt>
                <c:pt idx="7">
                  <c:v>998.5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</c:v>
                </c:pt>
                <c:pt idx="2">
                  <c:v>967</c:v>
                </c:pt>
                <c:pt idx="3">
                  <c:v>976.5</c:v>
                </c:pt>
                <c:pt idx="4">
                  <c:v>977</c:v>
                </c:pt>
                <c:pt idx="5">
                  <c:v>997.5</c:v>
                </c:pt>
                <c:pt idx="6">
                  <c:v>998</c:v>
                </c:pt>
                <c:pt idx="7">
                  <c:v>998.5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-5.0886113515735687E-3</c:v>
                </c:pt>
                <c:pt idx="1">
                  <c:v>1.0643541415576585</c:v>
                </c:pt>
                <c:pt idx="2">
                  <c:v>1.0777921656779841</c:v>
                </c:pt>
                <c:pt idx="3">
                  <c:v>1.0884306014399083</c:v>
                </c:pt>
                <c:pt idx="4">
                  <c:v>1.0889905191115885</c:v>
                </c:pt>
                <c:pt idx="5">
                  <c:v>1.1119471436504778</c:v>
                </c:pt>
                <c:pt idx="6">
                  <c:v>1.1125070613221579</c:v>
                </c:pt>
                <c:pt idx="7">
                  <c:v>1.1130669789938383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</c:v>
                </c:pt>
                <c:pt idx="2">
                  <c:v>967</c:v>
                </c:pt>
                <c:pt idx="3">
                  <c:v>976.5</c:v>
                </c:pt>
                <c:pt idx="4">
                  <c:v>977</c:v>
                </c:pt>
                <c:pt idx="5">
                  <c:v>997.5</c:v>
                </c:pt>
                <c:pt idx="6">
                  <c:v>998</c:v>
                </c:pt>
                <c:pt idx="7">
                  <c:v>998.5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10" sqref="E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5" t="s">
        <v>43</v>
      </c>
      <c r="F1" s="30" t="s">
        <v>43</v>
      </c>
      <c r="G1" s="26">
        <v>0</v>
      </c>
      <c r="H1" s="22"/>
      <c r="I1" s="31" t="s">
        <v>44</v>
      </c>
      <c r="J1" s="32" t="s">
        <v>43</v>
      </c>
      <c r="K1" s="25">
        <v>14.2417</v>
      </c>
      <c r="L1" s="27">
        <v>-73.172700000000006</v>
      </c>
      <c r="M1" s="28">
        <v>25360.400000000001</v>
      </c>
      <c r="N1" s="28">
        <v>34.073999999999998</v>
      </c>
      <c r="O1" s="29" t="s">
        <v>45</v>
      </c>
    </row>
    <row r="2" spans="1:15" x14ac:dyDescent="0.2">
      <c r="A2" t="s">
        <v>23</v>
      </c>
      <c r="B2" t="s">
        <v>45</v>
      </c>
      <c r="C2" s="33"/>
      <c r="D2" s="1"/>
    </row>
    <row r="4" spans="1:15" x14ac:dyDescent="0.2">
      <c r="A4" s="36" t="s">
        <v>0</v>
      </c>
      <c r="C4" s="1" t="s">
        <v>37</v>
      </c>
      <c r="D4" s="1" t="s">
        <v>37</v>
      </c>
    </row>
    <row r="5" spans="1:15" x14ac:dyDescent="0.2">
      <c r="A5" s="37" t="s">
        <v>28</v>
      </c>
      <c r="B5" s="6"/>
      <c r="C5" s="34">
        <v>-9.5</v>
      </c>
      <c r="D5" s="6" t="s">
        <v>29</v>
      </c>
      <c r="E5" s="6"/>
    </row>
    <row r="6" spans="1:15" x14ac:dyDescent="0.2">
      <c r="A6" s="36" t="s">
        <v>1</v>
      </c>
    </row>
    <row r="7" spans="1:15" x14ac:dyDescent="0.2">
      <c r="A7" t="s">
        <v>2</v>
      </c>
      <c r="C7" s="5">
        <v>25360.400000000001</v>
      </c>
      <c r="D7" s="38"/>
    </row>
    <row r="8" spans="1:15" x14ac:dyDescent="0.2">
      <c r="A8" t="s">
        <v>3</v>
      </c>
      <c r="C8" s="5">
        <v>34.073999999999998</v>
      </c>
      <c r="D8" s="38"/>
    </row>
    <row r="9" spans="1:15" x14ac:dyDescent="0.2">
      <c r="A9" s="19" t="s">
        <v>32</v>
      </c>
      <c r="B9" s="20">
        <v>21</v>
      </c>
      <c r="C9" s="17"/>
      <c r="D9" s="18"/>
    </row>
    <row r="10" spans="1:15" ht="13.5" thickBot="1" x14ac:dyDescent="0.25">
      <c r="A10" s="6"/>
      <c r="B10" s="6"/>
      <c r="C10" s="2" t="s">
        <v>19</v>
      </c>
      <c r="D10" s="2" t="s">
        <v>20</v>
      </c>
      <c r="E10" s="6"/>
    </row>
    <row r="11" spans="1:15" x14ac:dyDescent="0.2">
      <c r="A11" s="6" t="s">
        <v>15</v>
      </c>
      <c r="B11" s="6"/>
      <c r="C11" s="16">
        <f ca="1">INTERCEPT(INDIRECT($G$11):G992,INDIRECT($F$11):F992)</f>
        <v>-5.0886113515735687E-3</v>
      </c>
      <c r="D11" s="1"/>
      <c r="E11" s="6"/>
      <c r="F11" t="str">
        <f>"F"&amp;B9</f>
        <v>F21</v>
      </c>
      <c r="G11" t="str">
        <f>"G"&amp;B9</f>
        <v>G21</v>
      </c>
    </row>
    <row r="12" spans="1:15" x14ac:dyDescent="0.2">
      <c r="A12" s="6" t="s">
        <v>16</v>
      </c>
      <c r="B12" s="6"/>
      <c r="C12" s="16">
        <f ca="1">SLOPE(INDIRECT($G$11):G992,INDIRECT($F$11):F992)</f>
        <v>1.1198353433604525E-3</v>
      </c>
      <c r="D12" s="1"/>
      <c r="E12" s="6"/>
    </row>
    <row r="13" spans="1:15" x14ac:dyDescent="0.2">
      <c r="A13" s="6" t="s">
        <v>18</v>
      </c>
      <c r="B13" s="6"/>
      <c r="C13" s="1" t="s">
        <v>13</v>
      </c>
    </row>
    <row r="14" spans="1:15" x14ac:dyDescent="0.2">
      <c r="A14" s="6"/>
      <c r="B14" s="6"/>
      <c r="C14" s="6"/>
      <c r="E14" s="9" t="s">
        <v>34</v>
      </c>
      <c r="F14" s="23">
        <v>1</v>
      </c>
    </row>
    <row r="15" spans="1:15" x14ac:dyDescent="0.2">
      <c r="A15" s="7" t="s">
        <v>17</v>
      </c>
      <c r="B15" s="6"/>
      <c r="C15" s="8">
        <f ca="1">(C7+C11)+(C8+C12)*INT(MAX(F21:F3533))</f>
        <v>59367.36450706132</v>
      </c>
      <c r="E15" s="9" t="s">
        <v>30</v>
      </c>
      <c r="F15" s="24">
        <f ca="1">NOW()+15018.5+$C$5/24</f>
        <v>60169.739688657406</v>
      </c>
    </row>
    <row r="16" spans="1:15" x14ac:dyDescent="0.2">
      <c r="A16" s="11" t="s">
        <v>4</v>
      </c>
      <c r="B16" s="6"/>
      <c r="C16" s="12">
        <f ca="1">+C8+C12</f>
        <v>34.075119835343358</v>
      </c>
      <c r="E16" s="9" t="s">
        <v>35</v>
      </c>
      <c r="F16" s="10">
        <f ca="1">ROUND(2*(F15-$C$7)/$C$8,0)/2+F14</f>
        <v>1022.5</v>
      </c>
    </row>
    <row r="17" spans="1:21" ht="13.5" thickBot="1" x14ac:dyDescent="0.25">
      <c r="A17" s="9" t="s">
        <v>27</v>
      </c>
      <c r="B17" s="6"/>
      <c r="C17" s="6">
        <f>COUNT(C21:C2191)</f>
        <v>8</v>
      </c>
      <c r="E17" s="9" t="s">
        <v>36</v>
      </c>
      <c r="F17" s="18">
        <f ca="1">ROUND(2*(F15-$C$15)/$C$16,0)/2+F14</f>
        <v>24.5</v>
      </c>
    </row>
    <row r="18" spans="1:21" ht="14.25" thickTop="1" thickBot="1" x14ac:dyDescent="0.25">
      <c r="A18" s="11" t="s">
        <v>5</v>
      </c>
      <c r="B18" s="6"/>
      <c r="C18" s="14">
        <f ca="1">+C15</f>
        <v>59367.36450706132</v>
      </c>
      <c r="D18" s="15">
        <f ca="1">+C16</f>
        <v>34.075119835343358</v>
      </c>
      <c r="E18" s="9" t="s">
        <v>31</v>
      </c>
      <c r="F18" s="13">
        <f ca="1">+$C$15+$C$16*F17-15018.5-$C$5/24</f>
        <v>45184.100776360567</v>
      </c>
    </row>
    <row r="19" spans="1:21" ht="13.5" thickTop="1" x14ac:dyDescent="0.2">
      <c r="F19" t="s">
        <v>42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38</v>
      </c>
      <c r="I20" s="4" t="s">
        <v>39</v>
      </c>
      <c r="J20" s="4" t="s">
        <v>40</v>
      </c>
      <c r="K20" s="4" t="s">
        <v>41</v>
      </c>
      <c r="L20" s="4" t="s">
        <v>24</v>
      </c>
      <c r="M20" s="4" t="s">
        <v>25</v>
      </c>
      <c r="N20" s="4" t="s">
        <v>26</v>
      </c>
      <c r="O20" s="4" t="s">
        <v>22</v>
      </c>
      <c r="P20" s="3" t="s">
        <v>21</v>
      </c>
      <c r="Q20" s="2" t="s">
        <v>14</v>
      </c>
      <c r="U20" s="21" t="s">
        <v>33</v>
      </c>
    </row>
    <row r="21" spans="1:21" s="42" customFormat="1" x14ac:dyDescent="0.2">
      <c r="A21" s="42">
        <f>D7</f>
        <v>0</v>
      </c>
      <c r="C21" s="43">
        <f>C$7</f>
        <v>25360.400000000001</v>
      </c>
      <c r="D21" s="43" t="s">
        <v>13</v>
      </c>
      <c r="E21" s="42">
        <f>+(C21-C$7)/C$8</f>
        <v>0</v>
      </c>
      <c r="F21" s="42">
        <f>ROUND(2*E21,0)/2</f>
        <v>0</v>
      </c>
      <c r="G21" s="42">
        <f>+C21-(C$7+F21*C$8)</f>
        <v>0</v>
      </c>
      <c r="I21" s="42">
        <f>+G21</f>
        <v>0</v>
      </c>
      <c r="O21" s="42">
        <f ca="1">+C$11+C$12*$F21</f>
        <v>-5.0886113515735687E-3</v>
      </c>
      <c r="Q21" s="44">
        <f>+C21-15018.5</f>
        <v>10341.900000000001</v>
      </c>
    </row>
    <row r="22" spans="1:21" s="42" customFormat="1" x14ac:dyDescent="0.2">
      <c r="A22" s="39" t="s">
        <v>46</v>
      </c>
      <c r="B22" s="39" t="s">
        <v>47</v>
      </c>
      <c r="C22" s="40">
        <v>57902.074000000022</v>
      </c>
      <c r="D22" s="41">
        <v>0.1</v>
      </c>
      <c r="E22" s="42">
        <f t="shared" ref="E22:E28" si="0">+(C22-C$7)/C$8</f>
        <v>955.02946528144696</v>
      </c>
      <c r="F22" s="42">
        <f t="shared" ref="F22:F28" si="1">ROUND(2*E22,0)/2</f>
        <v>955</v>
      </c>
      <c r="G22" s="42">
        <f t="shared" ref="G22:G28" si="2">+C22-(C$7+F22*C$8)</f>
        <v>1.0040000000226428</v>
      </c>
      <c r="I22" s="42">
        <f t="shared" ref="I22:I28" si="3">+G22</f>
        <v>1.0040000000226428</v>
      </c>
      <c r="O22" s="42">
        <f t="shared" ref="O22:O28" ca="1" si="4">+C$11+C$12*$F22</f>
        <v>1.0643541415576585</v>
      </c>
      <c r="Q22" s="44">
        <f t="shared" ref="Q22:Q28" si="5">+C22-15018.5</f>
        <v>42883.574000000022</v>
      </c>
    </row>
    <row r="23" spans="1:21" s="42" customFormat="1" x14ac:dyDescent="0.2">
      <c r="A23" s="39" t="s">
        <v>46</v>
      </c>
      <c r="B23" s="39" t="s">
        <v>47</v>
      </c>
      <c r="C23" s="40">
        <v>58310.990000000224</v>
      </c>
      <c r="D23" s="41">
        <v>0.1</v>
      </c>
      <c r="E23" s="42">
        <f t="shared" si="0"/>
        <v>967.03028702236963</v>
      </c>
      <c r="F23" s="42">
        <f t="shared" si="1"/>
        <v>967</v>
      </c>
      <c r="G23" s="42">
        <f t="shared" si="2"/>
        <v>1.032000000224798</v>
      </c>
      <c r="I23" s="42">
        <f t="shared" si="3"/>
        <v>1.032000000224798</v>
      </c>
      <c r="O23" s="42">
        <f t="shared" ca="1" si="4"/>
        <v>1.0777921656779841</v>
      </c>
      <c r="Q23" s="44">
        <f t="shared" si="5"/>
        <v>43292.490000000224</v>
      </c>
    </row>
    <row r="24" spans="1:21" s="42" customFormat="1" x14ac:dyDescent="0.2">
      <c r="A24" s="39" t="s">
        <v>46</v>
      </c>
      <c r="B24" s="39" t="s">
        <v>48</v>
      </c>
      <c r="C24" s="40">
        <v>58634.717000000179</v>
      </c>
      <c r="D24" s="41">
        <v>1E-4</v>
      </c>
      <c r="E24" s="42">
        <f t="shared" si="0"/>
        <v>976.53099137172569</v>
      </c>
      <c r="F24" s="42">
        <f t="shared" si="1"/>
        <v>976.5</v>
      </c>
      <c r="G24" s="42">
        <f t="shared" si="2"/>
        <v>1.0560000001787557</v>
      </c>
      <c r="I24" s="42">
        <f t="shared" si="3"/>
        <v>1.0560000001787557</v>
      </c>
      <c r="O24" s="42">
        <f t="shared" ca="1" si="4"/>
        <v>1.0884306014399083</v>
      </c>
      <c r="Q24" s="44">
        <f t="shared" si="5"/>
        <v>43616.217000000179</v>
      </c>
    </row>
    <row r="25" spans="1:21" s="42" customFormat="1" x14ac:dyDescent="0.2">
      <c r="A25" s="39" t="s">
        <v>46</v>
      </c>
      <c r="B25" s="39" t="s">
        <v>47</v>
      </c>
      <c r="C25" s="40">
        <v>58651.767899999861</v>
      </c>
      <c r="D25" s="41">
        <v>1E-4</v>
      </c>
      <c r="E25" s="42">
        <f t="shared" si="0"/>
        <v>977.03139930738575</v>
      </c>
      <c r="F25" s="42">
        <f t="shared" si="1"/>
        <v>977</v>
      </c>
      <c r="G25" s="42">
        <f t="shared" si="2"/>
        <v>1.069899999863992</v>
      </c>
      <c r="I25" s="42">
        <f t="shared" si="3"/>
        <v>1.069899999863992</v>
      </c>
      <c r="O25" s="42">
        <f t="shared" ca="1" si="4"/>
        <v>1.0889905191115885</v>
      </c>
      <c r="Q25" s="44">
        <f t="shared" si="5"/>
        <v>43633.267899999861</v>
      </c>
    </row>
    <row r="26" spans="1:21" s="42" customFormat="1" x14ac:dyDescent="0.2">
      <c r="A26" s="39" t="s">
        <v>46</v>
      </c>
      <c r="B26" s="39" t="s">
        <v>48</v>
      </c>
      <c r="C26" s="40">
        <v>59350.446399999782</v>
      </c>
      <c r="D26" s="41">
        <v>1E-4</v>
      </c>
      <c r="E26" s="42">
        <f t="shared" si="0"/>
        <v>997.53613899160018</v>
      </c>
      <c r="F26" s="42">
        <f t="shared" si="1"/>
        <v>997.5</v>
      </c>
      <c r="G26" s="42">
        <f t="shared" si="2"/>
        <v>1.2313999997859355</v>
      </c>
      <c r="I26" s="42">
        <f t="shared" si="3"/>
        <v>1.2313999997859355</v>
      </c>
      <c r="O26" s="42">
        <f t="shared" ca="1" si="4"/>
        <v>1.1119471436504778</v>
      </c>
      <c r="Q26" s="44">
        <f t="shared" si="5"/>
        <v>44331.946399999782</v>
      </c>
    </row>
    <row r="27" spans="1:21" s="42" customFormat="1" x14ac:dyDescent="0.2">
      <c r="A27" s="39" t="s">
        <v>46</v>
      </c>
      <c r="B27" s="39" t="s">
        <v>47</v>
      </c>
      <c r="C27" s="40">
        <v>59367.347200000193</v>
      </c>
      <c r="D27" s="41">
        <v>1E-4</v>
      </c>
      <c r="E27" s="42">
        <f t="shared" si="0"/>
        <v>998.03214180900966</v>
      </c>
      <c r="F27" s="42">
        <f t="shared" si="1"/>
        <v>998</v>
      </c>
      <c r="G27" s="42">
        <f t="shared" si="2"/>
        <v>1.0952000001925626</v>
      </c>
      <c r="I27" s="42">
        <f t="shared" si="3"/>
        <v>1.0952000001925626</v>
      </c>
      <c r="O27" s="42">
        <f t="shared" ca="1" si="4"/>
        <v>1.1125070613221579</v>
      </c>
      <c r="Q27" s="44">
        <f t="shared" si="5"/>
        <v>44348.847200000193</v>
      </c>
    </row>
    <row r="28" spans="1:21" s="42" customFormat="1" x14ac:dyDescent="0.2">
      <c r="A28" s="39" t="s">
        <v>46</v>
      </c>
      <c r="B28" s="39" t="s">
        <v>48</v>
      </c>
      <c r="C28" s="40">
        <v>59384.45250000013</v>
      </c>
      <c r="D28" s="41">
        <v>1E-4</v>
      </c>
      <c r="E28" s="42">
        <f t="shared" si="0"/>
        <v>998.53414626988706</v>
      </c>
      <c r="F28" s="42">
        <f t="shared" si="1"/>
        <v>998.5</v>
      </c>
      <c r="G28" s="42">
        <f t="shared" si="2"/>
        <v>1.1635000001333538</v>
      </c>
      <c r="I28" s="42">
        <f t="shared" si="3"/>
        <v>1.1635000001333538</v>
      </c>
      <c r="O28" s="42">
        <f t="shared" ca="1" si="4"/>
        <v>1.1130669789938383</v>
      </c>
      <c r="Q28" s="44">
        <f t="shared" si="5"/>
        <v>44365.95250000013</v>
      </c>
    </row>
    <row r="29" spans="1:21" s="42" customFormat="1" x14ac:dyDescent="0.2">
      <c r="C29" s="43"/>
      <c r="D29" s="43"/>
      <c r="Q29" s="44"/>
    </row>
    <row r="30" spans="1:21" s="42" customFormat="1" x14ac:dyDescent="0.2">
      <c r="C30" s="43"/>
      <c r="D30" s="43"/>
      <c r="Q30" s="44"/>
    </row>
    <row r="31" spans="1:21" s="42" customFormat="1" x14ac:dyDescent="0.2">
      <c r="C31" s="43"/>
      <c r="D31" s="43"/>
      <c r="Q31" s="44"/>
    </row>
    <row r="32" spans="1:21" s="42" customFormat="1" x14ac:dyDescent="0.2">
      <c r="C32" s="43"/>
      <c r="D32" s="43"/>
      <c r="Q32" s="44"/>
    </row>
    <row r="33" spans="3:17" s="42" customFormat="1" x14ac:dyDescent="0.2">
      <c r="C33" s="43"/>
      <c r="D33" s="43"/>
      <c r="Q33" s="44"/>
    </row>
    <row r="34" spans="3:17" x14ac:dyDescent="0.2">
      <c r="C34" s="5"/>
      <c r="D34" s="5"/>
    </row>
    <row r="35" spans="3:17" x14ac:dyDescent="0.2">
      <c r="C35" s="5"/>
      <c r="D35" s="5"/>
    </row>
    <row r="36" spans="3:17" x14ac:dyDescent="0.2">
      <c r="C36" s="5"/>
      <c r="D36" s="5"/>
    </row>
    <row r="37" spans="3:17" x14ac:dyDescent="0.2">
      <c r="C37" s="5"/>
      <c r="D37" s="5"/>
    </row>
    <row r="38" spans="3:17" x14ac:dyDescent="0.2">
      <c r="C38" s="5"/>
      <c r="D38" s="5"/>
    </row>
    <row r="39" spans="3:17" x14ac:dyDescent="0.2">
      <c r="C39" s="5"/>
      <c r="D39" s="5"/>
    </row>
    <row r="40" spans="3:17" x14ac:dyDescent="0.2">
      <c r="C40" s="5"/>
      <c r="D40" s="5"/>
    </row>
    <row r="41" spans="3:17" x14ac:dyDescent="0.2">
      <c r="C41" s="5"/>
      <c r="D41" s="5"/>
    </row>
    <row r="42" spans="3:17" x14ac:dyDescent="0.2">
      <c r="C42" s="5"/>
      <c r="D42" s="5"/>
    </row>
    <row r="43" spans="3:17" x14ac:dyDescent="0.2">
      <c r="C43" s="5"/>
      <c r="D43" s="5"/>
    </row>
    <row r="44" spans="3:17" x14ac:dyDescent="0.2">
      <c r="C44" s="5"/>
      <c r="D44" s="5"/>
    </row>
    <row r="45" spans="3:17" x14ac:dyDescent="0.2">
      <c r="C45" s="5"/>
      <c r="D45" s="5"/>
    </row>
    <row r="46" spans="3:17" x14ac:dyDescent="0.2">
      <c r="C46" s="5"/>
      <c r="D46" s="5"/>
    </row>
    <row r="47" spans="3:17" x14ac:dyDescent="0.2">
      <c r="C47" s="5"/>
      <c r="D47" s="5"/>
    </row>
    <row r="48" spans="3:17" x14ac:dyDescent="0.2">
      <c r="C48" s="5"/>
      <c r="D48" s="5"/>
    </row>
    <row r="49" spans="3:4" x14ac:dyDescent="0.2">
      <c r="C49" s="5"/>
      <c r="D49" s="5"/>
    </row>
    <row r="50" spans="3:4" x14ac:dyDescent="0.2">
      <c r="C50" s="5"/>
      <c r="D50" s="5"/>
    </row>
    <row r="51" spans="3:4" x14ac:dyDescent="0.2">
      <c r="C51" s="5"/>
      <c r="D51" s="5"/>
    </row>
    <row r="52" spans="3:4" x14ac:dyDescent="0.2">
      <c r="C52" s="5"/>
      <c r="D52" s="5"/>
    </row>
    <row r="53" spans="3:4" x14ac:dyDescent="0.2">
      <c r="C53" s="5"/>
      <c r="D53" s="5"/>
    </row>
    <row r="54" spans="3:4" x14ac:dyDescent="0.2">
      <c r="C54" s="5"/>
      <c r="D54" s="5"/>
    </row>
    <row r="55" spans="3:4" x14ac:dyDescent="0.2">
      <c r="C55" s="5"/>
      <c r="D55" s="5"/>
    </row>
    <row r="56" spans="3:4" x14ac:dyDescent="0.2">
      <c r="C56" s="5"/>
      <c r="D56" s="5"/>
    </row>
    <row r="57" spans="3:4" x14ac:dyDescent="0.2">
      <c r="C57" s="5"/>
      <c r="D57" s="5"/>
    </row>
    <row r="58" spans="3:4" x14ac:dyDescent="0.2">
      <c r="C58" s="5"/>
      <c r="D58" s="5"/>
    </row>
    <row r="59" spans="3:4" x14ac:dyDescent="0.2">
      <c r="C59" s="5"/>
      <c r="D59" s="5"/>
    </row>
    <row r="60" spans="3:4" x14ac:dyDescent="0.2">
      <c r="C60" s="5"/>
      <c r="D60" s="5"/>
    </row>
    <row r="61" spans="3:4" x14ac:dyDescent="0.2">
      <c r="C61" s="5"/>
      <c r="D61" s="5"/>
    </row>
    <row r="62" spans="3:4" x14ac:dyDescent="0.2">
      <c r="C62" s="5"/>
      <c r="D62" s="5"/>
    </row>
    <row r="63" spans="3:4" x14ac:dyDescent="0.2">
      <c r="C63" s="5"/>
      <c r="D63" s="5"/>
    </row>
    <row r="64" spans="3:4" x14ac:dyDescent="0.2">
      <c r="C64" s="5"/>
      <c r="D64" s="5"/>
    </row>
    <row r="65" spans="3:4" x14ac:dyDescent="0.2">
      <c r="C65" s="5"/>
      <c r="D65" s="5"/>
    </row>
    <row r="66" spans="3:4" x14ac:dyDescent="0.2">
      <c r="C66" s="5"/>
      <c r="D66" s="5"/>
    </row>
    <row r="67" spans="3:4" x14ac:dyDescent="0.2">
      <c r="C67" s="5"/>
      <c r="D67" s="5"/>
    </row>
    <row r="68" spans="3:4" x14ac:dyDescent="0.2">
      <c r="C68" s="5"/>
      <c r="D68" s="5"/>
    </row>
    <row r="69" spans="3:4" x14ac:dyDescent="0.2">
      <c r="C69" s="5"/>
      <c r="D69" s="5"/>
    </row>
    <row r="70" spans="3:4" x14ac:dyDescent="0.2">
      <c r="C70" s="5"/>
      <c r="D70" s="5"/>
    </row>
    <row r="71" spans="3:4" x14ac:dyDescent="0.2">
      <c r="C71" s="5"/>
      <c r="D71" s="5"/>
    </row>
    <row r="72" spans="3:4" x14ac:dyDescent="0.2">
      <c r="C72" s="5"/>
      <c r="D72" s="5"/>
    </row>
    <row r="73" spans="3:4" x14ac:dyDescent="0.2">
      <c r="C73" s="5"/>
      <c r="D73" s="5"/>
    </row>
    <row r="74" spans="3:4" x14ac:dyDescent="0.2">
      <c r="C74" s="5"/>
      <c r="D74" s="5"/>
    </row>
    <row r="75" spans="3:4" x14ac:dyDescent="0.2">
      <c r="C75" s="5"/>
      <c r="D75" s="5"/>
    </row>
    <row r="76" spans="3:4" x14ac:dyDescent="0.2">
      <c r="C76" s="5"/>
      <c r="D76" s="5"/>
    </row>
    <row r="77" spans="3:4" x14ac:dyDescent="0.2">
      <c r="C77" s="5"/>
      <c r="D77" s="5"/>
    </row>
    <row r="78" spans="3:4" x14ac:dyDescent="0.2">
      <c r="C78" s="5"/>
      <c r="D78" s="5"/>
    </row>
    <row r="79" spans="3:4" x14ac:dyDescent="0.2">
      <c r="C79" s="5"/>
      <c r="D79" s="5"/>
    </row>
    <row r="80" spans="3:4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  <row r="6940" spans="3:4" x14ac:dyDescent="0.2">
      <c r="C6940" s="5"/>
      <c r="D6940" s="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2023-08-13T05:45:09Z</dcterms:modified>
</cp:coreProperties>
</file>