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CD84B4-E01C-4E2F-8A7D-5BF983EBAB73}" xr6:coauthVersionLast="47" xr6:coauthVersionMax="47" xr10:uidLastSave="{00000000-0000-0000-0000-000000000000}"/>
  <bookViews>
    <workbookView xWindow="14835" yWindow="147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E21" i="1"/>
  <c r="F21" i="1" s="1"/>
  <c r="G21" i="1" s="1"/>
  <c r="I21" i="1" s="1"/>
  <c r="Q21" i="1"/>
  <c r="F15" i="1"/>
  <c r="C17" i="1"/>
  <c r="C12" i="1"/>
  <c r="C11" i="1"/>
  <c r="O23" i="1" l="1"/>
  <c r="O22" i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<sst xmlns="http://schemas.openxmlformats.org/spreadsheetml/2006/main" count="57" uniqueCount="53">
  <si>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</si>
  <si>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</si>
  <si>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</si>
  <si>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</si>
  <si>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</si>
  <si>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</si>
  <si>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</si>
  <si>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</si>
  <si>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</si>
  <si>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</si>
  <si>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</si>
  <si>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</si>
  <si>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</si>
  <si>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</si>
  <si>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</si>
  <si>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</si>
  <si>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</si>
  <si>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</si>
  <si>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</si>
  <si>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</si>
  <si>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</si>
  <si>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</si>
  <si>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</si>
  <si>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</si>
  <si>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</si>
  <si>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</si>
  <si>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</si>
  <si>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</si>
  <si>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</si>
  <si>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</si>
  <si>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</si>
  <si>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</si>
  <si>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</si>
  <si>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</si>
  <si>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</si>
  <si>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</si>
  <si>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</si>
  <si>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</si>
  <si>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</si>
  <si>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</si>
  <si>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</si>
  <si>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</si>
  <si>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</si>
  <si>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V1461 Aql</t>
  </si>
  <si>
    <t>2015b</t>
  </si>
  <si>
    <t>G5724-1812</t>
  </si>
  <si>
    <t>EA</t>
  </si>
  <si>
    <t>JBAV, 63</t>
  </si>
  <si>
    <t>II</t>
  </si>
  <si>
    <t>F21</t>
  </si>
  <si>
    <t>G21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</si>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</sst>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18" fillId="0" borderId="0" xfId="8" applyFont="1" applyBorder="1"/>
    <xf numFmtId="165" fontId="18" fillId="0" borderId="0" xfId="0" applyNumberFormat="1" applyFont="1" applyAlignment="1">
      <alignment vertical="center" wrapText="1"/>
    </xf>
    <xf numFmtId="165" fontId="18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V1461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5.2721420070156455E-4</c:v>
                </c:pt>
                <c:pt idx="2">
                  <c:v>2.8095813904656097E-3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-2.1232614175109164E-4</c:v>
                </c:pt>
                <c:pt idx="1">
                  <c:v>1.5425557979852217E-3</c:v>
                </c:pt>
                <c:pt idx="2">
                  <c:v>2.0065659349330443E-3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7" t="s">
        <v>44</v>
      </c>
      <c r="H1" s="31"/>
      <c r="I1" s="38" t="s">
        <v>45</v>
      </c>
      <c r="J1" s="39" t="s">
        <v>43</v>
      </c>
      <c r="K1" s="40">
        <v>19.433410000000002</v>
      </c>
      <c r="L1" s="41">
        <v>-9.0402000000000005</v>
      </c>
      <c r="M1" s="42">
        <v>57994.52215681009</v>
      </c>
      <c r="N1" s="42">
        <v>1.7630555338041434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57994.52215681009</v>
      </c>
      <c r="D7" s="29"/>
    </row>
    <row r="8" spans="1:15" x14ac:dyDescent="0.2">
      <c r="A8" t="s">
        <v>3</v>
      </c>
      <c r="C8" s="8">
        <v>1.7630555338041434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-2.1232614175109164E-4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2.199100175108162E-6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59773.447196984402</v>
      </c>
      <c r="E15" s="14" t="s">
        <v>30</v>
      </c>
      <c r="F15" s="33">
        <f ca="1">NOW()+15018.5+$C$5/24</f>
        <v>60169.757548263886</v>
      </c>
    </row>
    <row r="16" spans="1:15" x14ac:dyDescent="0.2">
      <c r="A16" s="16" t="s">
        <v>4</v>
      </c>
      <c r="B16" s="10"/>
      <c r="C16" s="17">
        <f ca="1">+C8+C12</f>
        <v>1.7630577329043184</v>
      </c>
      <c r="E16" s="14" t="s">
        <v>35</v>
      </c>
      <c r="F16" s="15">
        <f ca="1">ROUND(2*(F15-$C$7)/$C$8,0)/2+F14</f>
        <v>1235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226</v>
      </c>
    </row>
    <row r="18" spans="1:21" ht="14.25" thickTop="1" thickBot="1" x14ac:dyDescent="0.25">
      <c r="A18" s="16" t="s">
        <v>5</v>
      </c>
      <c r="B18" s="10"/>
      <c r="C18" s="19">
        <f ca="1">+C15</f>
        <v>59773.447196984402</v>
      </c>
      <c r="D18" s="20">
        <f ca="1">+C16</f>
        <v>1.7630577329043184</v>
      </c>
      <c r="E18" s="14" t="s">
        <v>31</v>
      </c>
      <c r="F18" s="18">
        <f ca="1">+$C$15+$C$16*F17-15018.5-$C$5/24</f>
        <v>45153.794077954117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57994.52215681009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-2.1232614175109164E-4</v>
      </c>
      <c r="Q21" s="35">
        <f>+C21-15018.5</f>
        <v>42976.02215681009</v>
      </c>
    </row>
    <row r="22" spans="1:21" x14ac:dyDescent="0.2">
      <c r="A22" s="44" t="s">
        <v>47</v>
      </c>
      <c r="B22" s="45" t="s">
        <v>48</v>
      </c>
      <c r="C22" s="47">
        <v>59401.440999999999</v>
      </c>
      <c r="D22" s="44">
        <v>1.4999999999999999E-2</v>
      </c>
      <c r="E22">
        <f>+(C22-C$7)/C$8</f>
        <v>798.0002990343711</v>
      </c>
      <c r="F22">
        <f>ROUND(2*E22,0)/2</f>
        <v>798</v>
      </c>
      <c r="G22">
        <f>+C22-(C$7+F22*C$8)</f>
        <v>5.2721420070156455E-4</v>
      </c>
      <c r="I22">
        <f>+G22</f>
        <v>5.2721420070156455E-4</v>
      </c>
      <c r="O22">
        <f ca="1">+C$11+C$12*$F22</f>
        <v>1.5425557979852217E-3</v>
      </c>
      <c r="Q22" s="35">
        <f>+C22-15018.5</f>
        <v>44382.940999999999</v>
      </c>
    </row>
    <row r="23" spans="1:21" x14ac:dyDescent="0.2">
      <c r="A23" s="46" t="s">
        <v>51</v>
      </c>
      <c r="B23" s="46" t="s">
        <v>52</v>
      </c>
      <c r="C23" s="48">
        <v>59773.447999999858</v>
      </c>
      <c r="D23" s="44">
        <v>1.4999999999999999E-2</v>
      </c>
      <c r="E23">
        <f>+(C23-C$7)/C$8</f>
        <v>1009.001593586438</v>
      </c>
      <c r="F23">
        <f>ROUND(2*E23,0)/2</f>
        <v>1009</v>
      </c>
      <c r="G23">
        <f>+C23-(C$7+F23*C$8)</f>
        <v>2.8095813904656097E-3</v>
      </c>
      <c r="I23">
        <f>+G23</f>
        <v>2.8095813904656097E-3</v>
      </c>
      <c r="O23">
        <f ca="1">+C$11+C$12*$F23</f>
        <v>2.0065659349330443E-3</v>
      </c>
      <c r="Q23" s="35">
        <f>+C23-15018.5</f>
        <v>44754.947999999858</v>
      </c>
    </row>
    <row r="24" spans="1:21" x14ac:dyDescent="0.2">
      <c r="C24" s="49"/>
      <c r="D24" s="8"/>
      <c r="Q24" s="2"/>
    </row>
    <row r="25" spans="1:21" x14ac:dyDescent="0.2">
      <c r="C25" s="49"/>
      <c r="D25" s="8"/>
      <c r="Q25" s="2"/>
    </row>
    <row r="26" spans="1:21" x14ac:dyDescent="0.2">
      <c r="C26" s="49"/>
      <c r="D26" s="8"/>
      <c r="Q26" s="2"/>
    </row>
    <row r="27" spans="1:21" x14ac:dyDescent="0.2">
      <c r="C27" s="49"/>
      <c r="D27" s="8"/>
      <c r="Q27" s="2"/>
    </row>
    <row r="28" spans="1:21" x14ac:dyDescent="0.2">
      <c r="C28" s="49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2023-08-13T06:10:52Z</dcterms:modified>
</cp:coreProperties>
</file>