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C19DC0B-BCF6-4559-A04C-39573D82B427}" xr6:coauthVersionLast="47" xr6:coauthVersionMax="47" xr10:uidLastSave="{00000000-0000-0000-0000-000000000000}"/>
  <bookViews>
    <workbookView xWindow="14760" yWindow="405" windowWidth="13995" windowHeight="14520" xr2:uid="{00000000-000D-0000-FFFF-FFFF00000000}"/>
  </bookViews>
  <sheets>
    <sheet name="Active" sheetId="1" r:id="rId1"/>
    <sheet name="A (2)" sheetId="4" r:id="rId2"/>
    <sheet name="Sheet1" sheetId="2" r:id="rId3"/>
    <sheet name="BAV" sheetId="3" r:id="rId4"/>
  </sheets>
  <calcPr calcId="181029"/>
</workbook>
</file>

<file path=xl/calcChain.xml><?xml version="1.0" encoding="utf-8"?>
<calcChain xmlns="http://schemas.openxmlformats.org/spreadsheetml/2006/main">
  <c r="E406" i="1" l="1"/>
  <c r="F406" i="1" s="1"/>
  <c r="G406" i="1" s="1"/>
  <c r="K406" i="1" s="1"/>
  <c r="R406" i="1"/>
  <c r="E408" i="1"/>
  <c r="F408" i="1"/>
  <c r="G408" i="1" s="1"/>
  <c r="K408" i="1" s="1"/>
  <c r="R408" i="1"/>
  <c r="E409" i="1"/>
  <c r="F409" i="1" s="1"/>
  <c r="G409" i="1" s="1"/>
  <c r="K409" i="1" s="1"/>
  <c r="R409" i="1"/>
  <c r="E407" i="1"/>
  <c r="F407" i="1" s="1"/>
  <c r="G407" i="1" s="1"/>
  <c r="K407" i="1" s="1"/>
  <c r="R407" i="1"/>
  <c r="E410" i="1"/>
  <c r="F410" i="1" s="1"/>
  <c r="G410" i="1" s="1"/>
  <c r="K410" i="1" s="1"/>
  <c r="R410" i="1"/>
  <c r="E411" i="1"/>
  <c r="F411" i="1" s="1"/>
  <c r="G411" i="1" s="1"/>
  <c r="K411" i="1" s="1"/>
  <c r="R411" i="1"/>
  <c r="E386" i="1"/>
  <c r="F386" i="1" s="1"/>
  <c r="G386" i="1" s="1"/>
  <c r="K386" i="1" s="1"/>
  <c r="R386" i="1"/>
  <c r="E390" i="1"/>
  <c r="F390" i="1" s="1"/>
  <c r="G390" i="1" s="1"/>
  <c r="K390" i="1" s="1"/>
  <c r="R390" i="1"/>
  <c r="E393" i="1"/>
  <c r="F393" i="1" s="1"/>
  <c r="G393" i="1" s="1"/>
  <c r="K393" i="1" s="1"/>
  <c r="R393" i="1"/>
  <c r="E395" i="1"/>
  <c r="F395" i="1" s="1"/>
  <c r="G395" i="1" s="1"/>
  <c r="K395" i="1" s="1"/>
  <c r="R395" i="1"/>
  <c r="E397" i="1"/>
  <c r="F397" i="1" s="1"/>
  <c r="G397" i="1" s="1"/>
  <c r="K397" i="1" s="1"/>
  <c r="R397" i="1"/>
  <c r="E400" i="1"/>
  <c r="F400" i="1" s="1"/>
  <c r="G400" i="1" s="1"/>
  <c r="K400" i="1" s="1"/>
  <c r="R400" i="1"/>
  <c r="E401" i="1"/>
  <c r="F401" i="1" s="1"/>
  <c r="G401" i="1" s="1"/>
  <c r="K401" i="1" s="1"/>
  <c r="R401" i="1"/>
  <c r="E402" i="1"/>
  <c r="F402" i="1" s="1"/>
  <c r="G402" i="1" s="1"/>
  <c r="K402" i="1" s="1"/>
  <c r="R402" i="1"/>
  <c r="E403" i="1"/>
  <c r="F403" i="1" s="1"/>
  <c r="G403" i="1" s="1"/>
  <c r="K403" i="1" s="1"/>
  <c r="R403" i="1"/>
  <c r="E404" i="1"/>
  <c r="F404" i="1" s="1"/>
  <c r="G404" i="1" s="1"/>
  <c r="K404" i="1" s="1"/>
  <c r="R404" i="1"/>
  <c r="E405" i="1"/>
  <c r="F405" i="1" s="1"/>
  <c r="G405" i="1" s="1"/>
  <c r="K405" i="1" s="1"/>
  <c r="R405" i="1"/>
  <c r="E396" i="1"/>
  <c r="F396" i="1" s="1"/>
  <c r="G396" i="1" s="1"/>
  <c r="K396" i="1" s="1"/>
  <c r="R396" i="1"/>
  <c r="E394" i="1"/>
  <c r="F394" i="1" s="1"/>
  <c r="G394" i="1" s="1"/>
  <c r="K394" i="1" s="1"/>
  <c r="R394" i="1"/>
  <c r="R377" i="1"/>
  <c r="R388" i="1"/>
  <c r="R389" i="1"/>
  <c r="R392" i="1"/>
  <c r="R391" i="1"/>
  <c r="R399" i="1"/>
  <c r="R398" i="1"/>
  <c r="E372" i="1"/>
  <c r="F372" i="1" s="1"/>
  <c r="G372" i="1" s="1"/>
  <c r="K372" i="1" s="1"/>
  <c r="E352" i="1"/>
  <c r="F352" i="1" s="1"/>
  <c r="E368" i="1"/>
  <c r="F368" i="1" s="1"/>
  <c r="G368" i="1" s="1"/>
  <c r="K368" i="1" s="1"/>
  <c r="E385" i="1"/>
  <c r="F385" i="1" s="1"/>
  <c r="G385" i="1" s="1"/>
  <c r="K385" i="1" s="1"/>
  <c r="E362" i="1"/>
  <c r="F362" i="1" s="1"/>
  <c r="U362" i="1" s="1"/>
  <c r="R372" i="1"/>
  <c r="R373" i="1"/>
  <c r="R374" i="1"/>
  <c r="R383" i="1"/>
  <c r="R384" i="1"/>
  <c r="R387" i="1"/>
  <c r="D9" i="1"/>
  <c r="C9" i="1"/>
  <c r="R385" i="1"/>
  <c r="E332" i="1"/>
  <c r="F332" i="1" s="1"/>
  <c r="G332" i="1" s="1"/>
  <c r="K332" i="1" s="1"/>
  <c r="E333" i="1"/>
  <c r="F333" i="1"/>
  <c r="G333" i="1" s="1"/>
  <c r="K333" i="1" s="1"/>
  <c r="E342" i="1"/>
  <c r="R360" i="1"/>
  <c r="R364" i="1"/>
  <c r="R358" i="1"/>
  <c r="R361" i="1"/>
  <c r="R365" i="1"/>
  <c r="R367" i="1"/>
  <c r="R369" i="1"/>
  <c r="R371" i="1"/>
  <c r="R375" i="1"/>
  <c r="R376" i="1"/>
  <c r="R380" i="1"/>
  <c r="R382" i="1"/>
  <c r="R378" i="1"/>
  <c r="R379" i="1"/>
  <c r="R381" i="1"/>
  <c r="R370" i="1"/>
  <c r="R368" i="1"/>
  <c r="R362" i="1"/>
  <c r="R366" i="1"/>
  <c r="E330" i="1"/>
  <c r="F330" i="1" s="1"/>
  <c r="G330" i="1" s="1"/>
  <c r="K330" i="1" s="1"/>
  <c r="E328" i="1"/>
  <c r="F328" i="1" s="1"/>
  <c r="G328" i="1" s="1"/>
  <c r="K328" i="1" s="1"/>
  <c r="E324" i="1"/>
  <c r="F324" i="1" s="1"/>
  <c r="E113" i="1"/>
  <c r="F113" i="1" s="1"/>
  <c r="G113" i="1" s="1"/>
  <c r="I113" i="1" s="1"/>
  <c r="E291" i="1"/>
  <c r="F291" i="1"/>
  <c r="E201" i="1"/>
  <c r="F201" i="1" s="1"/>
  <c r="G201" i="1" s="1"/>
  <c r="I201" i="1" s="1"/>
  <c r="E203" i="1"/>
  <c r="F203" i="1" s="1"/>
  <c r="G203" i="1" s="1"/>
  <c r="I203" i="1" s="1"/>
  <c r="E204" i="1"/>
  <c r="F204" i="1" s="1"/>
  <c r="G204" i="1" s="1"/>
  <c r="I204" i="1" s="1"/>
  <c r="E205" i="1"/>
  <c r="E193" i="3" s="1"/>
  <c r="E206" i="1"/>
  <c r="F206" i="1" s="1"/>
  <c r="G206" i="1" s="1"/>
  <c r="I206" i="1" s="1"/>
  <c r="E207" i="1"/>
  <c r="F207" i="1" s="1"/>
  <c r="G207" i="1" s="1"/>
  <c r="I207" i="1" s="1"/>
  <c r="E208" i="1"/>
  <c r="F208" i="1" s="1"/>
  <c r="G208" i="1" s="1"/>
  <c r="I208" i="1" s="1"/>
  <c r="E209" i="1"/>
  <c r="F209" i="1" s="1"/>
  <c r="G209" i="1" s="1"/>
  <c r="I209" i="1" s="1"/>
  <c r="E210" i="1"/>
  <c r="F210" i="1" s="1"/>
  <c r="G210" i="1" s="1"/>
  <c r="I210" i="1" s="1"/>
  <c r="E211" i="1"/>
  <c r="F211" i="1" s="1"/>
  <c r="G211" i="1" s="1"/>
  <c r="I211" i="1" s="1"/>
  <c r="E212" i="1"/>
  <c r="F212" i="1" s="1"/>
  <c r="G212" i="1" s="1"/>
  <c r="I212" i="1" s="1"/>
  <c r="E213" i="1"/>
  <c r="F213" i="1"/>
  <c r="G213" i="1" s="1"/>
  <c r="I213" i="1" s="1"/>
  <c r="E214" i="1"/>
  <c r="F214" i="1" s="1"/>
  <c r="G214" i="1" s="1"/>
  <c r="I214" i="1" s="1"/>
  <c r="E215" i="1"/>
  <c r="F215" i="1"/>
  <c r="G215" i="1" s="1"/>
  <c r="I215" i="1" s="1"/>
  <c r="E216" i="1"/>
  <c r="F216" i="1" s="1"/>
  <c r="G216" i="1" s="1"/>
  <c r="I216" i="1" s="1"/>
  <c r="E217" i="1"/>
  <c r="F217" i="1" s="1"/>
  <c r="G217" i="1" s="1"/>
  <c r="I217" i="1" s="1"/>
  <c r="E218" i="1"/>
  <c r="F218" i="1" s="1"/>
  <c r="G218" i="1" s="1"/>
  <c r="I218" i="1" s="1"/>
  <c r="E219" i="1"/>
  <c r="F219" i="1" s="1"/>
  <c r="G219" i="1" s="1"/>
  <c r="I219" i="1" s="1"/>
  <c r="E220" i="1"/>
  <c r="F220" i="1" s="1"/>
  <c r="G220" i="1" s="1"/>
  <c r="I220" i="1" s="1"/>
  <c r="E221" i="1"/>
  <c r="F221" i="1"/>
  <c r="G221" i="1" s="1"/>
  <c r="I221" i="1" s="1"/>
  <c r="E222" i="1"/>
  <c r="F222" i="1" s="1"/>
  <c r="G222" i="1" s="1"/>
  <c r="I222" i="1" s="1"/>
  <c r="E223" i="1"/>
  <c r="E211" i="3" s="1"/>
  <c r="E224" i="1"/>
  <c r="F224" i="1" s="1"/>
  <c r="G224" i="1" s="1"/>
  <c r="I224" i="1" s="1"/>
  <c r="E225" i="1"/>
  <c r="F225" i="1" s="1"/>
  <c r="G225" i="1" s="1"/>
  <c r="I225" i="1" s="1"/>
  <c r="E226" i="1"/>
  <c r="F226" i="1" s="1"/>
  <c r="G226" i="1" s="1"/>
  <c r="I226" i="1" s="1"/>
  <c r="E227" i="1"/>
  <c r="F227" i="1" s="1"/>
  <c r="G227" i="1" s="1"/>
  <c r="I227" i="1" s="1"/>
  <c r="E228" i="1"/>
  <c r="F228" i="1" s="1"/>
  <c r="G228" i="1" s="1"/>
  <c r="I228" i="1" s="1"/>
  <c r="E229" i="1"/>
  <c r="E217" i="3" s="1"/>
  <c r="E230" i="1"/>
  <c r="F230" i="1" s="1"/>
  <c r="G230" i="1" s="1"/>
  <c r="I230" i="1" s="1"/>
  <c r="E231" i="1"/>
  <c r="F231" i="1"/>
  <c r="G231" i="1" s="1"/>
  <c r="I231" i="1" s="1"/>
  <c r="E232" i="1"/>
  <c r="F232" i="1"/>
  <c r="G232" i="1" s="1"/>
  <c r="I232" i="1" s="1"/>
  <c r="E233" i="1"/>
  <c r="F233" i="1" s="1"/>
  <c r="G233" i="1" s="1"/>
  <c r="I233" i="1" s="1"/>
  <c r="E234" i="1"/>
  <c r="E222" i="3" s="1"/>
  <c r="E235" i="1"/>
  <c r="F235" i="1" s="1"/>
  <c r="G235" i="1" s="1"/>
  <c r="I235" i="1" s="1"/>
  <c r="E236" i="1"/>
  <c r="F236" i="1" s="1"/>
  <c r="G236" i="1" s="1"/>
  <c r="I236" i="1" s="1"/>
  <c r="E237" i="1"/>
  <c r="F237" i="1" s="1"/>
  <c r="G237" i="1" s="1"/>
  <c r="I237" i="1" s="1"/>
  <c r="E238" i="1"/>
  <c r="F238" i="1" s="1"/>
  <c r="G238" i="1" s="1"/>
  <c r="I238" i="1" s="1"/>
  <c r="E239" i="1"/>
  <c r="F239" i="1" s="1"/>
  <c r="G239" i="1" s="1"/>
  <c r="I239" i="1" s="1"/>
  <c r="E240" i="1"/>
  <c r="F240" i="1"/>
  <c r="G240" i="1" s="1"/>
  <c r="I240" i="1" s="1"/>
  <c r="E241" i="1"/>
  <c r="F241" i="1" s="1"/>
  <c r="G241" i="1" s="1"/>
  <c r="I241" i="1" s="1"/>
  <c r="E242" i="1"/>
  <c r="F242" i="1" s="1"/>
  <c r="G242" i="1" s="1"/>
  <c r="I242" i="1" s="1"/>
  <c r="E243" i="1"/>
  <c r="F243" i="1"/>
  <c r="G243" i="1" s="1"/>
  <c r="I243" i="1" s="1"/>
  <c r="E244" i="1"/>
  <c r="F244" i="1" s="1"/>
  <c r="G244" i="1" s="1"/>
  <c r="I244" i="1" s="1"/>
  <c r="E245" i="1"/>
  <c r="F245" i="1" s="1"/>
  <c r="G245" i="1" s="1"/>
  <c r="I245" i="1" s="1"/>
  <c r="E246" i="1"/>
  <c r="F246" i="1" s="1"/>
  <c r="G246" i="1" s="1"/>
  <c r="I246" i="1" s="1"/>
  <c r="E247" i="1"/>
  <c r="E235" i="3" s="1"/>
  <c r="E248" i="1"/>
  <c r="F248" i="1" s="1"/>
  <c r="G248" i="1" s="1"/>
  <c r="I248" i="1" s="1"/>
  <c r="E249" i="1"/>
  <c r="F249" i="1" s="1"/>
  <c r="G249" i="1" s="1"/>
  <c r="I249" i="1" s="1"/>
  <c r="E250" i="1"/>
  <c r="F250" i="1" s="1"/>
  <c r="G250" i="1" s="1"/>
  <c r="I250" i="1" s="1"/>
  <c r="E251" i="1"/>
  <c r="F251" i="1" s="1"/>
  <c r="G251" i="1" s="1"/>
  <c r="I251" i="1" s="1"/>
  <c r="E252" i="1"/>
  <c r="F252" i="1"/>
  <c r="G252" i="1" s="1"/>
  <c r="I252" i="1" s="1"/>
  <c r="E253" i="1"/>
  <c r="F253" i="1" s="1"/>
  <c r="G253" i="1" s="1"/>
  <c r="I253" i="1" s="1"/>
  <c r="E254" i="1"/>
  <c r="F254" i="1" s="1"/>
  <c r="G254" i="1" s="1"/>
  <c r="I254" i="1" s="1"/>
  <c r="E255" i="1"/>
  <c r="F255" i="1" s="1"/>
  <c r="G255" i="1" s="1"/>
  <c r="I255" i="1" s="1"/>
  <c r="E256" i="1"/>
  <c r="F256" i="1" s="1"/>
  <c r="G256" i="1" s="1"/>
  <c r="I256" i="1" s="1"/>
  <c r="E257" i="1"/>
  <c r="F257" i="1" s="1"/>
  <c r="G257" i="1" s="1"/>
  <c r="I257" i="1" s="1"/>
  <c r="E258" i="1"/>
  <c r="F258" i="1" s="1"/>
  <c r="G258" i="1" s="1"/>
  <c r="I258" i="1" s="1"/>
  <c r="E259" i="1"/>
  <c r="F259" i="1" s="1"/>
  <c r="G259" i="1" s="1"/>
  <c r="I259" i="1" s="1"/>
  <c r="E260" i="1"/>
  <c r="F260" i="1" s="1"/>
  <c r="G260" i="1" s="1"/>
  <c r="I260" i="1" s="1"/>
  <c r="E261" i="1"/>
  <c r="F261" i="1" s="1"/>
  <c r="G261" i="1" s="1"/>
  <c r="I261" i="1" s="1"/>
  <c r="E262" i="1"/>
  <c r="F262" i="1" s="1"/>
  <c r="G262" i="1" s="1"/>
  <c r="I262" i="1" s="1"/>
  <c r="E263" i="1"/>
  <c r="F263" i="1"/>
  <c r="G263" i="1" s="1"/>
  <c r="I263" i="1" s="1"/>
  <c r="E264" i="1"/>
  <c r="F264" i="1"/>
  <c r="G264" i="1" s="1"/>
  <c r="I264" i="1" s="1"/>
  <c r="E265" i="1"/>
  <c r="F265" i="1" s="1"/>
  <c r="G265" i="1" s="1"/>
  <c r="I265" i="1" s="1"/>
  <c r="E266" i="1"/>
  <c r="F266" i="1" s="1"/>
  <c r="G266" i="1" s="1"/>
  <c r="I266" i="1" s="1"/>
  <c r="E267" i="1"/>
  <c r="F267" i="1" s="1"/>
  <c r="G267" i="1" s="1"/>
  <c r="I267" i="1" s="1"/>
  <c r="E268" i="1"/>
  <c r="F268" i="1" s="1"/>
  <c r="G268" i="1" s="1"/>
  <c r="I268" i="1" s="1"/>
  <c r="E269" i="1"/>
  <c r="F269" i="1" s="1"/>
  <c r="G269" i="1" s="1"/>
  <c r="I269" i="1" s="1"/>
  <c r="E270" i="1"/>
  <c r="F270" i="1" s="1"/>
  <c r="G270" i="1" s="1"/>
  <c r="I270" i="1" s="1"/>
  <c r="E271" i="1"/>
  <c r="F271" i="1" s="1"/>
  <c r="G271" i="1" s="1"/>
  <c r="I271" i="1" s="1"/>
  <c r="E272" i="1"/>
  <c r="F272" i="1" s="1"/>
  <c r="G272" i="1" s="1"/>
  <c r="I272" i="1" s="1"/>
  <c r="E273" i="1"/>
  <c r="F273" i="1" s="1"/>
  <c r="G273" i="1" s="1"/>
  <c r="I273" i="1" s="1"/>
  <c r="E274" i="1"/>
  <c r="F274" i="1"/>
  <c r="G274" i="1" s="1"/>
  <c r="I274" i="1" s="1"/>
  <c r="E275" i="1"/>
  <c r="F275" i="1"/>
  <c r="G275" i="1" s="1"/>
  <c r="I275" i="1" s="1"/>
  <c r="E276" i="1"/>
  <c r="F276" i="1" s="1"/>
  <c r="G276" i="1" s="1"/>
  <c r="I276" i="1" s="1"/>
  <c r="E277" i="1"/>
  <c r="F277" i="1" s="1"/>
  <c r="G277" i="1" s="1"/>
  <c r="I277" i="1" s="1"/>
  <c r="E278" i="1"/>
  <c r="F278" i="1" s="1"/>
  <c r="G278" i="1" s="1"/>
  <c r="I278" i="1" s="1"/>
  <c r="E279" i="1"/>
  <c r="F279" i="1" s="1"/>
  <c r="G279" i="1" s="1"/>
  <c r="I279" i="1" s="1"/>
  <c r="E280" i="1"/>
  <c r="F280" i="1" s="1"/>
  <c r="G280" i="1" s="1"/>
  <c r="I280" i="1" s="1"/>
  <c r="E281" i="1"/>
  <c r="F281" i="1" s="1"/>
  <c r="G281" i="1" s="1"/>
  <c r="I281" i="1" s="1"/>
  <c r="E282" i="1"/>
  <c r="F282" i="1" s="1"/>
  <c r="G282" i="1" s="1"/>
  <c r="I282" i="1" s="1"/>
  <c r="E283" i="1"/>
  <c r="F283" i="1" s="1"/>
  <c r="G283" i="1" s="1"/>
  <c r="I283" i="1" s="1"/>
  <c r="E284" i="1"/>
  <c r="F284" i="1" s="1"/>
  <c r="G284" i="1" s="1"/>
  <c r="I284" i="1" s="1"/>
  <c r="E285" i="1"/>
  <c r="F285" i="1" s="1"/>
  <c r="G285" i="1" s="1"/>
  <c r="I285" i="1" s="1"/>
  <c r="E286" i="1"/>
  <c r="F286" i="1" s="1"/>
  <c r="G286" i="1" s="1"/>
  <c r="I286" i="1" s="1"/>
  <c r="E287" i="1"/>
  <c r="F287" i="1" s="1"/>
  <c r="G287" i="1" s="1"/>
  <c r="I287" i="1" s="1"/>
  <c r="E288" i="1"/>
  <c r="F288" i="1"/>
  <c r="G288" i="1" s="1"/>
  <c r="I288" i="1" s="1"/>
  <c r="E289" i="1"/>
  <c r="E277" i="3" s="1"/>
  <c r="E290" i="1"/>
  <c r="F290" i="1" s="1"/>
  <c r="G290" i="1" s="1"/>
  <c r="I290" i="1" s="1"/>
  <c r="E292" i="1"/>
  <c r="F292" i="1"/>
  <c r="G292" i="1" s="1"/>
  <c r="I292" i="1" s="1"/>
  <c r="E293" i="1"/>
  <c r="F293" i="1" s="1"/>
  <c r="G293" i="1" s="1"/>
  <c r="I293" i="1" s="1"/>
  <c r="E294" i="1"/>
  <c r="F294" i="1" s="1"/>
  <c r="G294" i="1" s="1"/>
  <c r="I294" i="1" s="1"/>
  <c r="E295" i="1"/>
  <c r="F295" i="1" s="1"/>
  <c r="G295" i="1" s="1"/>
  <c r="I295" i="1" s="1"/>
  <c r="E296" i="1"/>
  <c r="E284" i="3" s="1"/>
  <c r="E297" i="1"/>
  <c r="F297" i="1" s="1"/>
  <c r="G297" i="1" s="1"/>
  <c r="I297" i="1" s="1"/>
  <c r="E298" i="1"/>
  <c r="F298" i="1" s="1"/>
  <c r="G298" i="1" s="1"/>
  <c r="I298" i="1" s="1"/>
  <c r="E300" i="1"/>
  <c r="F300" i="1"/>
  <c r="G300" i="1" s="1"/>
  <c r="I300" i="1" s="1"/>
  <c r="E301" i="1"/>
  <c r="F301" i="1" s="1"/>
  <c r="G301" i="1" s="1"/>
  <c r="I301" i="1" s="1"/>
  <c r="E302" i="1"/>
  <c r="F302" i="1" s="1"/>
  <c r="G302" i="1" s="1"/>
  <c r="I302" i="1" s="1"/>
  <c r="E303" i="1"/>
  <c r="F303" i="1" s="1"/>
  <c r="G303" i="1" s="1"/>
  <c r="I303" i="1" s="1"/>
  <c r="E304" i="1"/>
  <c r="F304" i="1" s="1"/>
  <c r="G304" i="1" s="1"/>
  <c r="I304" i="1" s="1"/>
  <c r="E305" i="1"/>
  <c r="F305" i="1" s="1"/>
  <c r="G305" i="1" s="1"/>
  <c r="I305" i="1" s="1"/>
  <c r="E306" i="1"/>
  <c r="F306" i="1" s="1"/>
  <c r="G306" i="1" s="1"/>
  <c r="I306" i="1" s="1"/>
  <c r="E307" i="1"/>
  <c r="F307" i="1"/>
  <c r="G307" i="1" s="1"/>
  <c r="I307" i="1" s="1"/>
  <c r="E308" i="1"/>
  <c r="E296" i="3" s="1"/>
  <c r="E309" i="1"/>
  <c r="F309" i="1" s="1"/>
  <c r="G309" i="1" s="1"/>
  <c r="I309" i="1" s="1"/>
  <c r="E310" i="1"/>
  <c r="F310" i="1" s="1"/>
  <c r="G310" i="1" s="1"/>
  <c r="I310" i="1" s="1"/>
  <c r="E311" i="1"/>
  <c r="F311" i="1" s="1"/>
  <c r="G311" i="1" s="1"/>
  <c r="I311" i="1" s="1"/>
  <c r="E312" i="1"/>
  <c r="F312" i="1" s="1"/>
  <c r="G312" i="1" s="1"/>
  <c r="I312" i="1" s="1"/>
  <c r="E313" i="1"/>
  <c r="F313" i="1" s="1"/>
  <c r="G313" i="1" s="1"/>
  <c r="I313" i="1" s="1"/>
  <c r="E314" i="1"/>
  <c r="F314" i="1" s="1"/>
  <c r="G314" i="1" s="1"/>
  <c r="I314" i="1" s="1"/>
  <c r="E315" i="1"/>
  <c r="F315" i="1" s="1"/>
  <c r="G315" i="1" s="1"/>
  <c r="I315" i="1" s="1"/>
  <c r="E316" i="1"/>
  <c r="F316" i="1" s="1"/>
  <c r="G316" i="1" s="1"/>
  <c r="I316" i="1" s="1"/>
  <c r="E317" i="1"/>
  <c r="F317" i="1" s="1"/>
  <c r="G317" i="1" s="1"/>
  <c r="I317" i="1" s="1"/>
  <c r="E318" i="1"/>
  <c r="F318" i="1" s="1"/>
  <c r="G318" i="1" s="1"/>
  <c r="I318" i="1" s="1"/>
  <c r="E319" i="1"/>
  <c r="F319" i="1" s="1"/>
  <c r="G319" i="1" s="1"/>
  <c r="I319" i="1" s="1"/>
  <c r="E138" i="1"/>
  <c r="F138" i="1" s="1"/>
  <c r="G138" i="1" s="1"/>
  <c r="I138" i="1" s="1"/>
  <c r="C7" i="4"/>
  <c r="C8" i="4"/>
  <c r="F11" i="4"/>
  <c r="G11" i="4"/>
  <c r="E14" i="4"/>
  <c r="E15" i="4" s="1"/>
  <c r="E21" i="4"/>
  <c r="F21" i="4"/>
  <c r="R21" i="4"/>
  <c r="C22" i="4"/>
  <c r="E22" i="4"/>
  <c r="F22" i="4"/>
  <c r="G22" i="4"/>
  <c r="I22" i="4"/>
  <c r="E23" i="4"/>
  <c r="F23" i="4"/>
  <c r="G23" i="4"/>
  <c r="N23" i="4"/>
  <c r="R23" i="4"/>
  <c r="E24" i="4"/>
  <c r="F24" i="4"/>
  <c r="G24" i="4"/>
  <c r="N24" i="4"/>
  <c r="R24" i="4"/>
  <c r="E25" i="4"/>
  <c r="F25" i="4"/>
  <c r="G25" i="4"/>
  <c r="N25" i="4"/>
  <c r="R25" i="4"/>
  <c r="E26" i="4"/>
  <c r="F26" i="4"/>
  <c r="G26" i="4"/>
  <c r="N26" i="4"/>
  <c r="R26" i="4"/>
  <c r="E27" i="4"/>
  <c r="F27" i="4"/>
  <c r="G27" i="4"/>
  <c r="N27" i="4"/>
  <c r="R27" i="4"/>
  <c r="E28" i="4"/>
  <c r="F28" i="4"/>
  <c r="G28" i="4"/>
  <c r="N28" i="4"/>
  <c r="R28" i="4"/>
  <c r="E29" i="4"/>
  <c r="F29" i="4"/>
  <c r="G29" i="4"/>
  <c r="N29" i="4"/>
  <c r="R29" i="4"/>
  <c r="E30" i="4"/>
  <c r="F30" i="4"/>
  <c r="G30" i="4"/>
  <c r="N30" i="4"/>
  <c r="R30" i="4"/>
  <c r="E31" i="4"/>
  <c r="F31" i="4"/>
  <c r="G31" i="4"/>
  <c r="N31" i="4"/>
  <c r="R31" i="4"/>
  <c r="E32" i="4"/>
  <c r="F32" i="4"/>
  <c r="G32" i="4"/>
  <c r="N32" i="4"/>
  <c r="R32" i="4"/>
  <c r="E33" i="4"/>
  <c r="F33" i="4"/>
  <c r="G33" i="4"/>
  <c r="N33" i="4"/>
  <c r="R33" i="4"/>
  <c r="E34" i="4"/>
  <c r="F34" i="4"/>
  <c r="G34" i="4"/>
  <c r="K34" i="4"/>
  <c r="R34" i="4"/>
  <c r="E35" i="4"/>
  <c r="F35" i="4"/>
  <c r="G35" i="4"/>
  <c r="N35" i="4"/>
  <c r="R35" i="4"/>
  <c r="E36" i="4"/>
  <c r="F36" i="4"/>
  <c r="G36" i="4"/>
  <c r="N36" i="4"/>
  <c r="R36" i="4"/>
  <c r="E37" i="4"/>
  <c r="F37" i="4"/>
  <c r="G37" i="4"/>
  <c r="N37" i="4"/>
  <c r="R37" i="4"/>
  <c r="E38" i="4"/>
  <c r="F38" i="4"/>
  <c r="G38" i="4"/>
  <c r="N38" i="4"/>
  <c r="R38" i="4"/>
  <c r="E39" i="4"/>
  <c r="F39" i="4"/>
  <c r="G39" i="4"/>
  <c r="N39" i="4"/>
  <c r="R39" i="4"/>
  <c r="E40" i="4"/>
  <c r="F40" i="4"/>
  <c r="G40" i="4"/>
  <c r="N40" i="4"/>
  <c r="R40" i="4"/>
  <c r="E41" i="4"/>
  <c r="F41" i="4"/>
  <c r="G41" i="4"/>
  <c r="N41" i="4"/>
  <c r="R41" i="4"/>
  <c r="E42" i="4"/>
  <c r="F42" i="4"/>
  <c r="G42" i="4"/>
  <c r="N42" i="4"/>
  <c r="R42" i="4"/>
  <c r="E43" i="4"/>
  <c r="F43" i="4"/>
  <c r="G43" i="4"/>
  <c r="N43" i="4"/>
  <c r="R43" i="4"/>
  <c r="E44" i="4"/>
  <c r="F44" i="4"/>
  <c r="G44" i="4"/>
  <c r="N44" i="4"/>
  <c r="R44" i="4"/>
  <c r="E45" i="4"/>
  <c r="F45" i="4"/>
  <c r="G45" i="4"/>
  <c r="N45" i="4"/>
  <c r="R45" i="4"/>
  <c r="E46" i="4"/>
  <c r="F46" i="4"/>
  <c r="G46" i="4"/>
  <c r="N46" i="4"/>
  <c r="R46" i="4"/>
  <c r="E47" i="4"/>
  <c r="F47" i="4"/>
  <c r="G47" i="4"/>
  <c r="N47" i="4"/>
  <c r="R47" i="4"/>
  <c r="E48" i="4"/>
  <c r="F48" i="4"/>
  <c r="G48" i="4"/>
  <c r="N48" i="4"/>
  <c r="R48" i="4"/>
  <c r="E49" i="4"/>
  <c r="F49" i="4"/>
  <c r="G49" i="4"/>
  <c r="N49" i="4"/>
  <c r="R49" i="4"/>
  <c r="E50" i="4"/>
  <c r="F50" i="4"/>
  <c r="G50" i="4"/>
  <c r="N50" i="4"/>
  <c r="R50" i="4"/>
  <c r="E51" i="4"/>
  <c r="F51" i="4"/>
  <c r="G51" i="4"/>
  <c r="N51" i="4"/>
  <c r="R51" i="4"/>
  <c r="E52" i="4"/>
  <c r="F52" i="4"/>
  <c r="G52" i="4"/>
  <c r="N52" i="4"/>
  <c r="R52" i="4"/>
  <c r="E53" i="4"/>
  <c r="F53" i="4"/>
  <c r="G53" i="4"/>
  <c r="N53" i="4"/>
  <c r="R53" i="4"/>
  <c r="E54" i="4"/>
  <c r="F54" i="4"/>
  <c r="G54" i="4"/>
  <c r="N54" i="4"/>
  <c r="R54" i="4"/>
  <c r="E55" i="4"/>
  <c r="F55" i="4"/>
  <c r="G55" i="4"/>
  <c r="N55" i="4"/>
  <c r="R55" i="4"/>
  <c r="E56" i="4"/>
  <c r="F56" i="4"/>
  <c r="G56" i="4"/>
  <c r="N56" i="4"/>
  <c r="R56" i="4"/>
  <c r="E57" i="4"/>
  <c r="F57" i="4"/>
  <c r="G57" i="4"/>
  <c r="N57" i="4"/>
  <c r="R57" i="4"/>
  <c r="E58" i="4"/>
  <c r="F58" i="4"/>
  <c r="G58" i="4"/>
  <c r="N58" i="4"/>
  <c r="R58" i="4"/>
  <c r="E59" i="4"/>
  <c r="F59" i="4"/>
  <c r="G59" i="4"/>
  <c r="N59" i="4"/>
  <c r="R59" i="4"/>
  <c r="E60" i="4"/>
  <c r="F60" i="4"/>
  <c r="G60" i="4"/>
  <c r="N60" i="4"/>
  <c r="R60" i="4"/>
  <c r="E61" i="4"/>
  <c r="F61" i="4"/>
  <c r="G61" i="4"/>
  <c r="K61" i="4"/>
  <c r="R61" i="4"/>
  <c r="E62" i="4"/>
  <c r="F62" i="4"/>
  <c r="G62" i="4"/>
  <c r="N62" i="4"/>
  <c r="R62" i="4"/>
  <c r="E63" i="4"/>
  <c r="F63" i="4"/>
  <c r="G63" i="4"/>
  <c r="N63" i="4"/>
  <c r="R63" i="4"/>
  <c r="E64" i="4"/>
  <c r="F64" i="4"/>
  <c r="G64" i="4"/>
  <c r="N64" i="4"/>
  <c r="R64" i="4"/>
  <c r="E65" i="4"/>
  <c r="F65" i="4"/>
  <c r="G65" i="4"/>
  <c r="N65" i="4"/>
  <c r="R65" i="4"/>
  <c r="E66" i="4"/>
  <c r="F66" i="4"/>
  <c r="G66" i="4"/>
  <c r="N66" i="4"/>
  <c r="R66" i="4"/>
  <c r="E67" i="4"/>
  <c r="F67" i="4"/>
  <c r="G67" i="4"/>
  <c r="N67" i="4"/>
  <c r="R67" i="4"/>
  <c r="E68" i="4"/>
  <c r="F68" i="4"/>
  <c r="G68" i="4"/>
  <c r="N68" i="4"/>
  <c r="R68" i="4"/>
  <c r="E69" i="4"/>
  <c r="F69" i="4"/>
  <c r="G69" i="4"/>
  <c r="N69" i="4"/>
  <c r="R69" i="4"/>
  <c r="E70" i="4"/>
  <c r="F70" i="4"/>
  <c r="G70" i="4"/>
  <c r="N70" i="4"/>
  <c r="R70" i="4"/>
  <c r="E71" i="4"/>
  <c r="F71" i="4"/>
  <c r="G71" i="4"/>
  <c r="N71" i="4"/>
  <c r="R71" i="4"/>
  <c r="E72" i="4"/>
  <c r="F72" i="4"/>
  <c r="G72" i="4"/>
  <c r="N72" i="4"/>
  <c r="R72" i="4"/>
  <c r="E73" i="4"/>
  <c r="F73" i="4"/>
  <c r="G73" i="4"/>
  <c r="N73" i="4"/>
  <c r="R73" i="4"/>
  <c r="E74" i="4"/>
  <c r="F74" i="4"/>
  <c r="G74" i="4"/>
  <c r="N74" i="4"/>
  <c r="R74" i="4"/>
  <c r="E75" i="4"/>
  <c r="F75" i="4"/>
  <c r="G75" i="4"/>
  <c r="N75" i="4"/>
  <c r="R75" i="4"/>
  <c r="E76" i="4"/>
  <c r="F76" i="4"/>
  <c r="G76" i="4"/>
  <c r="N76" i="4"/>
  <c r="R76" i="4"/>
  <c r="E77" i="4"/>
  <c r="F77" i="4"/>
  <c r="G77" i="4"/>
  <c r="N77" i="4"/>
  <c r="R77" i="4"/>
  <c r="E78" i="4"/>
  <c r="F78" i="4"/>
  <c r="G78" i="4"/>
  <c r="N78" i="4"/>
  <c r="R78" i="4"/>
  <c r="E79" i="4"/>
  <c r="F79" i="4"/>
  <c r="G79" i="4"/>
  <c r="N79" i="4"/>
  <c r="R79" i="4"/>
  <c r="E80" i="4"/>
  <c r="F80" i="4"/>
  <c r="G80" i="4"/>
  <c r="N80" i="4"/>
  <c r="R80" i="4"/>
  <c r="E81" i="4"/>
  <c r="F81" i="4"/>
  <c r="G81" i="4"/>
  <c r="N81" i="4"/>
  <c r="R81" i="4"/>
  <c r="E82" i="4"/>
  <c r="F82" i="4"/>
  <c r="G82" i="4"/>
  <c r="N82" i="4"/>
  <c r="R82" i="4"/>
  <c r="E83" i="4"/>
  <c r="F83" i="4"/>
  <c r="G83" i="4"/>
  <c r="N83" i="4"/>
  <c r="R83" i="4"/>
  <c r="E84" i="4"/>
  <c r="F84" i="4"/>
  <c r="G84" i="4"/>
  <c r="N84" i="4"/>
  <c r="R84" i="4"/>
  <c r="E85" i="4"/>
  <c r="F85" i="4"/>
  <c r="G85" i="4"/>
  <c r="N85" i="4"/>
  <c r="R85" i="4"/>
  <c r="E86" i="4"/>
  <c r="F86" i="4"/>
  <c r="G86" i="4"/>
  <c r="N86" i="4"/>
  <c r="R86" i="4"/>
  <c r="E87" i="4"/>
  <c r="F87" i="4"/>
  <c r="G87" i="4"/>
  <c r="N87" i="4"/>
  <c r="R87" i="4"/>
  <c r="E88" i="4"/>
  <c r="F88" i="4"/>
  <c r="G88" i="4"/>
  <c r="N88" i="4"/>
  <c r="R88" i="4"/>
  <c r="E89" i="4"/>
  <c r="F89" i="4"/>
  <c r="G89" i="4"/>
  <c r="N89" i="4"/>
  <c r="R89" i="4"/>
  <c r="E90" i="4"/>
  <c r="F90" i="4"/>
  <c r="G90" i="4"/>
  <c r="N90" i="4"/>
  <c r="R90" i="4"/>
  <c r="E91" i="4"/>
  <c r="F91" i="4"/>
  <c r="G91" i="4"/>
  <c r="N91" i="4"/>
  <c r="R91" i="4"/>
  <c r="E92" i="4"/>
  <c r="F92" i="4"/>
  <c r="G92" i="4"/>
  <c r="N92" i="4"/>
  <c r="R92" i="4"/>
  <c r="E93" i="4"/>
  <c r="F93" i="4"/>
  <c r="G93" i="4"/>
  <c r="N93" i="4"/>
  <c r="R93" i="4"/>
  <c r="E94" i="4"/>
  <c r="F94" i="4"/>
  <c r="G94" i="4"/>
  <c r="N94" i="4"/>
  <c r="R94" i="4"/>
  <c r="E95" i="4"/>
  <c r="F95" i="4"/>
  <c r="G95" i="4"/>
  <c r="N95" i="4"/>
  <c r="R95" i="4"/>
  <c r="E96" i="4"/>
  <c r="F96" i="4"/>
  <c r="G96" i="4"/>
  <c r="N96" i="4"/>
  <c r="R96" i="4"/>
  <c r="E97" i="4"/>
  <c r="F97" i="4"/>
  <c r="G97" i="4"/>
  <c r="N97" i="4"/>
  <c r="R97" i="4"/>
  <c r="E98" i="4"/>
  <c r="F98" i="4"/>
  <c r="G98" i="4"/>
  <c r="N98" i="4"/>
  <c r="R98" i="4"/>
  <c r="E99" i="4"/>
  <c r="F99" i="4"/>
  <c r="G99" i="4"/>
  <c r="N99" i="4"/>
  <c r="R99" i="4"/>
  <c r="E100" i="4"/>
  <c r="F100" i="4"/>
  <c r="G100" i="4"/>
  <c r="N100" i="4"/>
  <c r="R100" i="4"/>
  <c r="E101" i="4"/>
  <c r="F101" i="4"/>
  <c r="G101" i="4"/>
  <c r="N101" i="4"/>
  <c r="R101" i="4"/>
  <c r="E102" i="4"/>
  <c r="F102" i="4"/>
  <c r="G102" i="4"/>
  <c r="N102" i="4"/>
  <c r="R102" i="4"/>
  <c r="E103" i="4"/>
  <c r="F103" i="4"/>
  <c r="G103" i="4"/>
  <c r="N103" i="4"/>
  <c r="R103" i="4"/>
  <c r="E104" i="4"/>
  <c r="F104" i="4"/>
  <c r="G104" i="4"/>
  <c r="N104" i="4"/>
  <c r="R104" i="4"/>
  <c r="E105" i="4"/>
  <c r="F105" i="4"/>
  <c r="G105" i="4"/>
  <c r="N105" i="4"/>
  <c r="R105" i="4"/>
  <c r="E106" i="4"/>
  <c r="F106" i="4"/>
  <c r="G106" i="4"/>
  <c r="N106" i="4"/>
  <c r="R106" i="4"/>
  <c r="E107" i="4"/>
  <c r="F107" i="4"/>
  <c r="G107" i="4"/>
  <c r="N107" i="4"/>
  <c r="R107" i="4"/>
  <c r="E108" i="4"/>
  <c r="F108" i="4"/>
  <c r="G108" i="4"/>
  <c r="N108" i="4"/>
  <c r="R108" i="4"/>
  <c r="E109" i="4"/>
  <c r="F109" i="4"/>
  <c r="G109" i="4"/>
  <c r="N109" i="4"/>
  <c r="R109" i="4"/>
  <c r="E110" i="4"/>
  <c r="F110" i="4"/>
  <c r="G110" i="4"/>
  <c r="N110" i="4"/>
  <c r="R110" i="4"/>
  <c r="E111" i="4"/>
  <c r="F111" i="4"/>
  <c r="G111" i="4"/>
  <c r="N111" i="4"/>
  <c r="R111" i="4"/>
  <c r="E112" i="4"/>
  <c r="F112" i="4"/>
  <c r="G112" i="4"/>
  <c r="N112" i="4"/>
  <c r="R112" i="4"/>
  <c r="E113" i="4"/>
  <c r="F113" i="4"/>
  <c r="G113" i="4"/>
  <c r="K113" i="4"/>
  <c r="R113" i="4"/>
  <c r="E114" i="4"/>
  <c r="F114" i="4"/>
  <c r="G114" i="4"/>
  <c r="K114" i="4"/>
  <c r="R114" i="4"/>
  <c r="E115" i="4"/>
  <c r="F115" i="4"/>
  <c r="G115" i="4"/>
  <c r="N115" i="4"/>
  <c r="R115" i="4"/>
  <c r="E116" i="4"/>
  <c r="F116" i="4"/>
  <c r="G116" i="4"/>
  <c r="N116" i="4"/>
  <c r="R116" i="4"/>
  <c r="E117" i="4"/>
  <c r="F117" i="4"/>
  <c r="G117" i="4"/>
  <c r="N117" i="4"/>
  <c r="R117" i="4"/>
  <c r="E118" i="4"/>
  <c r="F118" i="4"/>
  <c r="G118" i="4"/>
  <c r="N118" i="4"/>
  <c r="R118" i="4"/>
  <c r="E119" i="4"/>
  <c r="F119" i="4"/>
  <c r="G119" i="4"/>
  <c r="N119" i="4"/>
  <c r="R119" i="4"/>
  <c r="E120" i="4"/>
  <c r="F120" i="4"/>
  <c r="G120" i="4"/>
  <c r="N120" i="4"/>
  <c r="R120" i="4"/>
  <c r="E121" i="4"/>
  <c r="F121" i="4"/>
  <c r="G121" i="4"/>
  <c r="N121" i="4"/>
  <c r="R121" i="4"/>
  <c r="E122" i="4"/>
  <c r="F122" i="4"/>
  <c r="G122" i="4"/>
  <c r="N122" i="4"/>
  <c r="R122" i="4"/>
  <c r="E123" i="4"/>
  <c r="F123" i="4"/>
  <c r="G123" i="4"/>
  <c r="N123" i="4"/>
  <c r="R123" i="4"/>
  <c r="E124" i="4"/>
  <c r="F124" i="4"/>
  <c r="G124" i="4"/>
  <c r="K124" i="4"/>
  <c r="R124" i="4"/>
  <c r="E125" i="4"/>
  <c r="F125" i="4"/>
  <c r="G125" i="4"/>
  <c r="L125" i="4"/>
  <c r="R125" i="4"/>
  <c r="E126" i="4"/>
  <c r="F126" i="4"/>
  <c r="G126" i="4"/>
  <c r="N126" i="4"/>
  <c r="R126" i="4"/>
  <c r="E127" i="4"/>
  <c r="F127" i="4"/>
  <c r="G127" i="4"/>
  <c r="N127" i="4"/>
  <c r="R127" i="4"/>
  <c r="E128" i="4"/>
  <c r="F128" i="4"/>
  <c r="G128" i="4"/>
  <c r="N128" i="4"/>
  <c r="R128" i="4"/>
  <c r="E129" i="4"/>
  <c r="F129" i="4"/>
  <c r="G129" i="4"/>
  <c r="N129" i="4"/>
  <c r="R129" i="4"/>
  <c r="E130" i="4"/>
  <c r="F130" i="4"/>
  <c r="G130" i="4"/>
  <c r="N130" i="4"/>
  <c r="R130" i="4"/>
  <c r="E131" i="4"/>
  <c r="F131" i="4"/>
  <c r="G131" i="4"/>
  <c r="N131" i="4"/>
  <c r="R131" i="4"/>
  <c r="E132" i="4"/>
  <c r="F132" i="4"/>
  <c r="G132" i="4"/>
  <c r="N132" i="4"/>
  <c r="R132" i="4"/>
  <c r="E133" i="4"/>
  <c r="F133" i="4"/>
  <c r="G133" i="4"/>
  <c r="N133" i="4"/>
  <c r="R133" i="4"/>
  <c r="E134" i="4"/>
  <c r="F134" i="4"/>
  <c r="G134" i="4"/>
  <c r="N134" i="4"/>
  <c r="R134" i="4"/>
  <c r="E135" i="4"/>
  <c r="F135" i="4"/>
  <c r="G135" i="4"/>
  <c r="N135" i="4"/>
  <c r="R135" i="4"/>
  <c r="E136" i="4"/>
  <c r="F136" i="4"/>
  <c r="G136" i="4"/>
  <c r="N136" i="4"/>
  <c r="R136" i="4"/>
  <c r="E137" i="4"/>
  <c r="F137" i="4"/>
  <c r="G137" i="4"/>
  <c r="N137" i="4"/>
  <c r="R137" i="4"/>
  <c r="E138" i="4"/>
  <c r="F138" i="4"/>
  <c r="G138" i="4"/>
  <c r="J138" i="4"/>
  <c r="R138" i="4"/>
  <c r="E139" i="4"/>
  <c r="F139" i="4"/>
  <c r="G139" i="4"/>
  <c r="J139" i="4"/>
  <c r="R139" i="4"/>
  <c r="E140" i="4"/>
  <c r="F140" i="4"/>
  <c r="G140" i="4"/>
  <c r="J140" i="4"/>
  <c r="R140" i="4"/>
  <c r="E141" i="4"/>
  <c r="F141" i="4"/>
  <c r="G141" i="4"/>
  <c r="J141" i="4"/>
  <c r="R141" i="4"/>
  <c r="E142" i="4"/>
  <c r="F142" i="4"/>
  <c r="G142" i="4"/>
  <c r="J142" i="4"/>
  <c r="R142" i="4"/>
  <c r="E143" i="4"/>
  <c r="F143" i="4"/>
  <c r="G143" i="4"/>
  <c r="N143" i="4"/>
  <c r="R143" i="4"/>
  <c r="E144" i="4"/>
  <c r="F144" i="4"/>
  <c r="G144" i="4"/>
  <c r="J144" i="4"/>
  <c r="R144" i="4"/>
  <c r="E145" i="4"/>
  <c r="F145" i="4"/>
  <c r="G145" i="4"/>
  <c r="J145" i="4"/>
  <c r="R145" i="4"/>
  <c r="E146" i="4"/>
  <c r="F146" i="4"/>
  <c r="G146" i="4"/>
  <c r="J146" i="4"/>
  <c r="R146" i="4"/>
  <c r="E147" i="4"/>
  <c r="F147" i="4"/>
  <c r="G147" i="4"/>
  <c r="N147" i="4"/>
  <c r="R147" i="4"/>
  <c r="E148" i="4"/>
  <c r="F148" i="4"/>
  <c r="G148" i="4"/>
  <c r="N148" i="4"/>
  <c r="R148" i="4"/>
  <c r="E149" i="4"/>
  <c r="F149" i="4"/>
  <c r="G149" i="4"/>
  <c r="J149" i="4"/>
  <c r="R149" i="4"/>
  <c r="E150" i="4"/>
  <c r="F150" i="4"/>
  <c r="G150" i="4"/>
  <c r="N150" i="4"/>
  <c r="R150" i="4"/>
  <c r="E151" i="4"/>
  <c r="F151" i="4"/>
  <c r="G151" i="4"/>
  <c r="J151" i="4"/>
  <c r="R151" i="4"/>
  <c r="E152" i="4"/>
  <c r="F152" i="4"/>
  <c r="G152" i="4"/>
  <c r="J152" i="4"/>
  <c r="R152" i="4"/>
  <c r="E153" i="4"/>
  <c r="F153" i="4"/>
  <c r="G153" i="4"/>
  <c r="N153" i="4"/>
  <c r="R153" i="4"/>
  <c r="E154" i="4"/>
  <c r="F154" i="4"/>
  <c r="G154" i="4"/>
  <c r="N154" i="4"/>
  <c r="R154" i="4"/>
  <c r="E155" i="4"/>
  <c r="F155" i="4"/>
  <c r="G155" i="4"/>
  <c r="N155" i="4"/>
  <c r="R155" i="4"/>
  <c r="E156" i="4"/>
  <c r="F156" i="4"/>
  <c r="G156" i="4"/>
  <c r="N156" i="4"/>
  <c r="R156" i="4"/>
  <c r="E157" i="4"/>
  <c r="F157" i="4"/>
  <c r="G157" i="4"/>
  <c r="J157" i="4"/>
  <c r="R157" i="4"/>
  <c r="E158" i="4"/>
  <c r="F158" i="4"/>
  <c r="G158" i="4"/>
  <c r="J158" i="4"/>
  <c r="R158" i="4"/>
  <c r="E159" i="4"/>
  <c r="F159" i="4"/>
  <c r="G159" i="4"/>
  <c r="J159" i="4"/>
  <c r="R159" i="4"/>
  <c r="E160" i="4"/>
  <c r="F160" i="4"/>
  <c r="G160" i="4"/>
  <c r="J160" i="4"/>
  <c r="R160" i="4"/>
  <c r="E161" i="4"/>
  <c r="F161" i="4"/>
  <c r="G161" i="4"/>
  <c r="J161" i="4"/>
  <c r="R161" i="4"/>
  <c r="E162" i="4"/>
  <c r="F162" i="4"/>
  <c r="G162" i="4"/>
  <c r="J162" i="4"/>
  <c r="R162" i="4"/>
  <c r="E163" i="4"/>
  <c r="F163" i="4"/>
  <c r="G163" i="4"/>
  <c r="J163" i="4"/>
  <c r="R163" i="4"/>
  <c r="E164" i="4"/>
  <c r="F164" i="4"/>
  <c r="G164" i="4"/>
  <c r="J164" i="4"/>
  <c r="R164" i="4"/>
  <c r="E165" i="4"/>
  <c r="F165" i="4"/>
  <c r="G165" i="4"/>
  <c r="J165" i="4"/>
  <c r="R165" i="4"/>
  <c r="E166" i="4"/>
  <c r="F166" i="4"/>
  <c r="G166" i="4"/>
  <c r="J166" i="4"/>
  <c r="R166" i="4"/>
  <c r="E167" i="4"/>
  <c r="F167" i="4"/>
  <c r="G167" i="4"/>
  <c r="J167" i="4"/>
  <c r="R167" i="4"/>
  <c r="E168" i="4"/>
  <c r="F168" i="4"/>
  <c r="G168" i="4"/>
  <c r="J168" i="4"/>
  <c r="R168" i="4"/>
  <c r="E169" i="4"/>
  <c r="F169" i="4"/>
  <c r="G169" i="4"/>
  <c r="J169" i="4"/>
  <c r="R169" i="4"/>
  <c r="E170" i="4"/>
  <c r="F170" i="4"/>
  <c r="G170" i="4"/>
  <c r="J170" i="4"/>
  <c r="R170" i="4"/>
  <c r="E171" i="4"/>
  <c r="F171" i="4"/>
  <c r="G171" i="4"/>
  <c r="J171" i="4"/>
  <c r="R171" i="4"/>
  <c r="E172" i="4"/>
  <c r="F172" i="4"/>
  <c r="G172" i="4"/>
  <c r="J172" i="4"/>
  <c r="R172" i="4"/>
  <c r="E173" i="4"/>
  <c r="F173" i="4"/>
  <c r="G173" i="4"/>
  <c r="J173" i="4"/>
  <c r="R173" i="4"/>
  <c r="E174" i="4"/>
  <c r="F174" i="4"/>
  <c r="G174" i="4"/>
  <c r="J174" i="4"/>
  <c r="R174" i="4"/>
  <c r="E175" i="4"/>
  <c r="F175" i="4"/>
  <c r="G175" i="4"/>
  <c r="J175" i="4"/>
  <c r="R175" i="4"/>
  <c r="E176" i="4"/>
  <c r="F176" i="4"/>
  <c r="G176" i="4"/>
  <c r="J176" i="4"/>
  <c r="R176" i="4"/>
  <c r="E177" i="4"/>
  <c r="F177" i="4"/>
  <c r="G177" i="4"/>
  <c r="J177" i="4"/>
  <c r="R177" i="4"/>
  <c r="E178" i="4"/>
  <c r="F178" i="4"/>
  <c r="G178" i="4"/>
  <c r="J178" i="4"/>
  <c r="R178" i="4"/>
  <c r="E179" i="4"/>
  <c r="F179" i="4"/>
  <c r="G179" i="4"/>
  <c r="J179" i="4"/>
  <c r="R179" i="4"/>
  <c r="E180" i="4"/>
  <c r="F180" i="4"/>
  <c r="G180" i="4"/>
  <c r="J180" i="4"/>
  <c r="R180" i="4"/>
  <c r="E181" i="4"/>
  <c r="F181" i="4"/>
  <c r="G181" i="4"/>
  <c r="J181" i="4"/>
  <c r="R181" i="4"/>
  <c r="E182" i="4"/>
  <c r="F182" i="4"/>
  <c r="G182" i="4"/>
  <c r="J182" i="4"/>
  <c r="R182" i="4"/>
  <c r="E183" i="4"/>
  <c r="F183" i="4"/>
  <c r="G183" i="4"/>
  <c r="J183" i="4"/>
  <c r="R183" i="4"/>
  <c r="E184" i="4"/>
  <c r="F184" i="4"/>
  <c r="G184" i="4"/>
  <c r="J184" i="4"/>
  <c r="R184" i="4"/>
  <c r="E185" i="4"/>
  <c r="F185" i="4"/>
  <c r="G185" i="4"/>
  <c r="J185" i="4"/>
  <c r="R185" i="4"/>
  <c r="E186" i="4"/>
  <c r="F186" i="4"/>
  <c r="G186" i="4"/>
  <c r="J186" i="4"/>
  <c r="R186" i="4"/>
  <c r="E187" i="4"/>
  <c r="F187" i="4"/>
  <c r="G187" i="4"/>
  <c r="J187" i="4"/>
  <c r="R187" i="4"/>
  <c r="E188" i="4"/>
  <c r="F188" i="4"/>
  <c r="G188" i="4"/>
  <c r="J188" i="4"/>
  <c r="R188" i="4"/>
  <c r="E189" i="4"/>
  <c r="F189" i="4"/>
  <c r="G189" i="4"/>
  <c r="J189" i="4"/>
  <c r="R189" i="4"/>
  <c r="E190" i="4"/>
  <c r="F190" i="4"/>
  <c r="G190" i="4"/>
  <c r="J190" i="4"/>
  <c r="R190" i="4"/>
  <c r="E191" i="4"/>
  <c r="F191" i="4"/>
  <c r="G191" i="4"/>
  <c r="J191" i="4"/>
  <c r="R191" i="4"/>
  <c r="E192" i="4"/>
  <c r="F192" i="4"/>
  <c r="G192" i="4"/>
  <c r="J192" i="4"/>
  <c r="R192" i="4"/>
  <c r="E193" i="4"/>
  <c r="F193" i="4"/>
  <c r="G193" i="4"/>
  <c r="J193" i="4"/>
  <c r="R193" i="4"/>
  <c r="E194" i="4"/>
  <c r="F194" i="4"/>
  <c r="G194" i="4"/>
  <c r="J194" i="4"/>
  <c r="R194" i="4"/>
  <c r="E195" i="4"/>
  <c r="F195" i="4"/>
  <c r="G195" i="4"/>
  <c r="J195" i="4"/>
  <c r="R195" i="4"/>
  <c r="E196" i="4"/>
  <c r="F196" i="4"/>
  <c r="G196" i="4"/>
  <c r="J196" i="4"/>
  <c r="R196" i="4"/>
  <c r="E197" i="4"/>
  <c r="F197" i="4"/>
  <c r="G197" i="4"/>
  <c r="J197" i="4"/>
  <c r="R197" i="4"/>
  <c r="E198" i="4"/>
  <c r="F198" i="4"/>
  <c r="G198" i="4"/>
  <c r="J198" i="4"/>
  <c r="R198" i="4"/>
  <c r="E199" i="4"/>
  <c r="F199" i="4"/>
  <c r="G199" i="4"/>
  <c r="J199" i="4"/>
  <c r="R199" i="4"/>
  <c r="E200" i="4"/>
  <c r="F200" i="4"/>
  <c r="G200" i="4"/>
  <c r="J200" i="4"/>
  <c r="R200" i="4"/>
  <c r="E201" i="4"/>
  <c r="F201" i="4"/>
  <c r="G201" i="4"/>
  <c r="J201" i="4"/>
  <c r="R201" i="4"/>
  <c r="E202" i="4"/>
  <c r="F202" i="4"/>
  <c r="G202" i="4"/>
  <c r="J202" i="4"/>
  <c r="R202" i="4"/>
  <c r="E203" i="4"/>
  <c r="F203" i="4"/>
  <c r="G203" i="4"/>
  <c r="J203" i="4"/>
  <c r="R203" i="4"/>
  <c r="E204" i="4"/>
  <c r="F204" i="4"/>
  <c r="G204" i="4"/>
  <c r="J204" i="4"/>
  <c r="R204" i="4"/>
  <c r="E205" i="4"/>
  <c r="F205" i="4"/>
  <c r="G205" i="4"/>
  <c r="J205" i="4"/>
  <c r="R205" i="4"/>
  <c r="E206" i="4"/>
  <c r="F206" i="4"/>
  <c r="G206" i="4"/>
  <c r="J206" i="4"/>
  <c r="R206" i="4"/>
  <c r="E207" i="4"/>
  <c r="F207" i="4"/>
  <c r="G207" i="4"/>
  <c r="J207" i="4"/>
  <c r="R207" i="4"/>
  <c r="E208" i="4"/>
  <c r="F208" i="4"/>
  <c r="G208" i="4"/>
  <c r="J208" i="4"/>
  <c r="R208" i="4"/>
  <c r="E209" i="4"/>
  <c r="F209" i="4"/>
  <c r="G209" i="4"/>
  <c r="J209" i="4"/>
  <c r="R209" i="4"/>
  <c r="E210" i="4"/>
  <c r="F210" i="4"/>
  <c r="G210" i="4"/>
  <c r="J210" i="4"/>
  <c r="R210" i="4"/>
  <c r="E211" i="4"/>
  <c r="F211" i="4"/>
  <c r="G211" i="4"/>
  <c r="J211" i="4"/>
  <c r="R211" i="4"/>
  <c r="E212" i="4"/>
  <c r="F212" i="4"/>
  <c r="G212" i="4"/>
  <c r="J212" i="4"/>
  <c r="R212" i="4"/>
  <c r="E213" i="4"/>
  <c r="F213" i="4"/>
  <c r="G213" i="4"/>
  <c r="J213" i="4"/>
  <c r="R213" i="4"/>
  <c r="E214" i="4"/>
  <c r="F214" i="4"/>
  <c r="G214" i="4"/>
  <c r="J214" i="4"/>
  <c r="R214" i="4"/>
  <c r="E215" i="4"/>
  <c r="F215" i="4"/>
  <c r="G215" i="4"/>
  <c r="J215" i="4"/>
  <c r="R215" i="4"/>
  <c r="E216" i="4"/>
  <c r="F216" i="4"/>
  <c r="G216" i="4"/>
  <c r="J216" i="4"/>
  <c r="R216" i="4"/>
  <c r="E217" i="4"/>
  <c r="F217" i="4"/>
  <c r="G217" i="4"/>
  <c r="J217" i="4"/>
  <c r="R217" i="4"/>
  <c r="E218" i="4"/>
  <c r="F218" i="4"/>
  <c r="G218" i="4"/>
  <c r="J218" i="4"/>
  <c r="R218" i="4"/>
  <c r="E219" i="4"/>
  <c r="F219" i="4"/>
  <c r="G219" i="4"/>
  <c r="J219" i="4"/>
  <c r="R219" i="4"/>
  <c r="E220" i="4"/>
  <c r="F220" i="4"/>
  <c r="G220" i="4"/>
  <c r="J220" i="4"/>
  <c r="R220" i="4"/>
  <c r="E221" i="4"/>
  <c r="F221" i="4"/>
  <c r="G221" i="4"/>
  <c r="J221" i="4"/>
  <c r="R221" i="4"/>
  <c r="E222" i="4"/>
  <c r="F222" i="4"/>
  <c r="G222" i="4"/>
  <c r="J222" i="4"/>
  <c r="R222" i="4"/>
  <c r="E223" i="4"/>
  <c r="F223" i="4"/>
  <c r="G223" i="4"/>
  <c r="J223" i="4"/>
  <c r="R223" i="4"/>
  <c r="E224" i="4"/>
  <c r="F224" i="4"/>
  <c r="G224" i="4"/>
  <c r="J224" i="4"/>
  <c r="R224" i="4"/>
  <c r="E225" i="4"/>
  <c r="F225" i="4"/>
  <c r="G225" i="4"/>
  <c r="J225" i="4"/>
  <c r="R225" i="4"/>
  <c r="E226" i="4"/>
  <c r="F226" i="4"/>
  <c r="G226" i="4"/>
  <c r="J226" i="4"/>
  <c r="R226" i="4"/>
  <c r="E227" i="4"/>
  <c r="F227" i="4"/>
  <c r="G227" i="4"/>
  <c r="J227" i="4"/>
  <c r="R227" i="4"/>
  <c r="E228" i="4"/>
  <c r="F228" i="4"/>
  <c r="G228" i="4"/>
  <c r="J228" i="4"/>
  <c r="R228" i="4"/>
  <c r="E229" i="4"/>
  <c r="F229" i="4"/>
  <c r="G229" i="4"/>
  <c r="J229" i="4"/>
  <c r="R229" i="4"/>
  <c r="E230" i="4"/>
  <c r="F230" i="4"/>
  <c r="G230" i="4"/>
  <c r="J230" i="4"/>
  <c r="R230" i="4"/>
  <c r="E231" i="4"/>
  <c r="F231" i="4"/>
  <c r="G231" i="4"/>
  <c r="J231" i="4"/>
  <c r="R231" i="4"/>
  <c r="E232" i="4"/>
  <c r="F232" i="4"/>
  <c r="G232" i="4"/>
  <c r="J232" i="4"/>
  <c r="R232" i="4"/>
  <c r="E233" i="4"/>
  <c r="F233" i="4"/>
  <c r="G233" i="4"/>
  <c r="J233" i="4"/>
  <c r="R233" i="4"/>
  <c r="E234" i="4"/>
  <c r="F234" i="4"/>
  <c r="G234" i="4"/>
  <c r="J234" i="4"/>
  <c r="R234" i="4"/>
  <c r="E235" i="4"/>
  <c r="F235" i="4"/>
  <c r="G235" i="4"/>
  <c r="J235" i="4"/>
  <c r="R235" i="4"/>
  <c r="E236" i="4"/>
  <c r="F236" i="4"/>
  <c r="G236" i="4"/>
  <c r="J236" i="4"/>
  <c r="R236" i="4"/>
  <c r="E237" i="4"/>
  <c r="F237" i="4"/>
  <c r="G237" i="4"/>
  <c r="J237" i="4"/>
  <c r="R237" i="4"/>
  <c r="E238" i="4"/>
  <c r="F238" i="4"/>
  <c r="G238" i="4"/>
  <c r="J238" i="4"/>
  <c r="R238" i="4"/>
  <c r="E239" i="4"/>
  <c r="F239" i="4"/>
  <c r="G239" i="4"/>
  <c r="J239" i="4"/>
  <c r="R239" i="4"/>
  <c r="E240" i="4"/>
  <c r="F240" i="4"/>
  <c r="G240" i="4"/>
  <c r="J240" i="4"/>
  <c r="R240" i="4"/>
  <c r="E241" i="4"/>
  <c r="F241" i="4"/>
  <c r="G241" i="4"/>
  <c r="J241" i="4"/>
  <c r="R241" i="4"/>
  <c r="E242" i="4"/>
  <c r="F242" i="4"/>
  <c r="G242" i="4"/>
  <c r="J242" i="4"/>
  <c r="R242" i="4"/>
  <c r="E243" i="4"/>
  <c r="F243" i="4"/>
  <c r="G243" i="4"/>
  <c r="J243" i="4"/>
  <c r="R243" i="4"/>
  <c r="E244" i="4"/>
  <c r="F244" i="4"/>
  <c r="G244" i="4"/>
  <c r="J244" i="4"/>
  <c r="R244" i="4"/>
  <c r="E245" i="4"/>
  <c r="F245" i="4"/>
  <c r="G245" i="4"/>
  <c r="J245" i="4"/>
  <c r="R245" i="4"/>
  <c r="E246" i="4"/>
  <c r="F246" i="4"/>
  <c r="G246" i="4"/>
  <c r="J246" i="4"/>
  <c r="R246" i="4"/>
  <c r="E247" i="4"/>
  <c r="F247" i="4"/>
  <c r="G247" i="4"/>
  <c r="J247" i="4"/>
  <c r="R247" i="4"/>
  <c r="E248" i="4"/>
  <c r="F248" i="4"/>
  <c r="G248" i="4"/>
  <c r="J248" i="4"/>
  <c r="R248" i="4"/>
  <c r="E249" i="4"/>
  <c r="F249" i="4"/>
  <c r="G249" i="4"/>
  <c r="J249" i="4"/>
  <c r="R249" i="4"/>
  <c r="E250" i="4"/>
  <c r="F250" i="4"/>
  <c r="G250" i="4"/>
  <c r="J250" i="4"/>
  <c r="R250" i="4"/>
  <c r="E251" i="4"/>
  <c r="F251" i="4"/>
  <c r="G251" i="4"/>
  <c r="J251" i="4"/>
  <c r="R251" i="4"/>
  <c r="E252" i="4"/>
  <c r="F252" i="4"/>
  <c r="G252" i="4"/>
  <c r="J252" i="4"/>
  <c r="R252" i="4"/>
  <c r="E253" i="4"/>
  <c r="F253" i="4"/>
  <c r="G253" i="4"/>
  <c r="J253" i="4"/>
  <c r="R253" i="4"/>
  <c r="E254" i="4"/>
  <c r="F254" i="4"/>
  <c r="G254" i="4"/>
  <c r="J254" i="4"/>
  <c r="R254" i="4"/>
  <c r="E255" i="4"/>
  <c r="F255" i="4"/>
  <c r="G255" i="4"/>
  <c r="J255" i="4"/>
  <c r="R255" i="4"/>
  <c r="E256" i="4"/>
  <c r="F256" i="4"/>
  <c r="G256" i="4"/>
  <c r="J256" i="4"/>
  <c r="R256" i="4"/>
  <c r="E257" i="4"/>
  <c r="F257" i="4"/>
  <c r="G257" i="4"/>
  <c r="J257" i="4"/>
  <c r="R257" i="4"/>
  <c r="E258" i="4"/>
  <c r="F258" i="4"/>
  <c r="G258" i="4"/>
  <c r="J258" i="4"/>
  <c r="R258" i="4"/>
  <c r="E259" i="4"/>
  <c r="F259" i="4"/>
  <c r="G259" i="4"/>
  <c r="J259" i="4"/>
  <c r="R259" i="4"/>
  <c r="E260" i="4"/>
  <c r="F260" i="4"/>
  <c r="G260" i="4"/>
  <c r="J260" i="4"/>
  <c r="R260" i="4"/>
  <c r="E261" i="4"/>
  <c r="F261" i="4"/>
  <c r="G261" i="4"/>
  <c r="J261" i="4"/>
  <c r="R261" i="4"/>
  <c r="E262" i="4"/>
  <c r="F262" i="4"/>
  <c r="G262" i="4"/>
  <c r="J262" i="4"/>
  <c r="R262" i="4"/>
  <c r="E263" i="4"/>
  <c r="F263" i="4"/>
  <c r="G263" i="4"/>
  <c r="J263" i="4"/>
  <c r="R263" i="4"/>
  <c r="E264" i="4"/>
  <c r="F264" i="4"/>
  <c r="G264" i="4"/>
  <c r="J264" i="4"/>
  <c r="R264" i="4"/>
  <c r="E265" i="4"/>
  <c r="F265" i="4"/>
  <c r="G265" i="4"/>
  <c r="J265" i="4"/>
  <c r="R265" i="4"/>
  <c r="E266" i="4"/>
  <c r="F266" i="4"/>
  <c r="G266" i="4"/>
  <c r="J266" i="4"/>
  <c r="R266" i="4"/>
  <c r="E267" i="4"/>
  <c r="F267" i="4"/>
  <c r="G267" i="4"/>
  <c r="J267" i="4"/>
  <c r="R267" i="4"/>
  <c r="E268" i="4"/>
  <c r="F268" i="4"/>
  <c r="G268" i="4"/>
  <c r="J268" i="4"/>
  <c r="R268" i="4"/>
  <c r="E269" i="4"/>
  <c r="F269" i="4"/>
  <c r="G269" i="4"/>
  <c r="J269" i="4"/>
  <c r="R269" i="4"/>
  <c r="E270" i="4"/>
  <c r="F270" i="4"/>
  <c r="G270" i="4"/>
  <c r="J270" i="4"/>
  <c r="R270" i="4"/>
  <c r="E271" i="4"/>
  <c r="F271" i="4"/>
  <c r="G271" i="4"/>
  <c r="J271" i="4"/>
  <c r="R271" i="4"/>
  <c r="E272" i="4"/>
  <c r="F272" i="4"/>
  <c r="G272" i="4"/>
  <c r="J272" i="4"/>
  <c r="R272" i="4"/>
  <c r="E273" i="4"/>
  <c r="F273" i="4"/>
  <c r="G273" i="4"/>
  <c r="J273" i="4"/>
  <c r="R273" i="4"/>
  <c r="E274" i="4"/>
  <c r="F274" i="4"/>
  <c r="G274" i="4"/>
  <c r="J274" i="4"/>
  <c r="R274" i="4"/>
  <c r="E275" i="4"/>
  <c r="F275" i="4"/>
  <c r="G275" i="4"/>
  <c r="J275" i="4"/>
  <c r="R275" i="4"/>
  <c r="E276" i="4"/>
  <c r="F276" i="4"/>
  <c r="G276" i="4"/>
  <c r="J276" i="4"/>
  <c r="R276" i="4"/>
  <c r="E277" i="4"/>
  <c r="F277" i="4"/>
  <c r="G277" i="4"/>
  <c r="J277" i="4"/>
  <c r="R277" i="4"/>
  <c r="E278" i="4"/>
  <c r="F278" i="4"/>
  <c r="G278" i="4"/>
  <c r="J278" i="4"/>
  <c r="R278" i="4"/>
  <c r="E279" i="4"/>
  <c r="F279" i="4"/>
  <c r="G279" i="4"/>
  <c r="J279" i="4"/>
  <c r="R279" i="4"/>
  <c r="E280" i="4"/>
  <c r="F280" i="4"/>
  <c r="G280" i="4"/>
  <c r="J280" i="4"/>
  <c r="R280" i="4"/>
  <c r="E281" i="4"/>
  <c r="F281" i="4"/>
  <c r="G281" i="4"/>
  <c r="J281" i="4"/>
  <c r="R281" i="4"/>
  <c r="E282" i="4"/>
  <c r="F282" i="4"/>
  <c r="G282" i="4"/>
  <c r="J282" i="4"/>
  <c r="R282" i="4"/>
  <c r="E283" i="4"/>
  <c r="F283" i="4"/>
  <c r="G283" i="4"/>
  <c r="J283" i="4"/>
  <c r="R283" i="4"/>
  <c r="E284" i="4"/>
  <c r="F284" i="4"/>
  <c r="G284" i="4"/>
  <c r="J284" i="4"/>
  <c r="R284" i="4"/>
  <c r="E285" i="4"/>
  <c r="F285" i="4"/>
  <c r="G285" i="4"/>
  <c r="J285" i="4"/>
  <c r="R285" i="4"/>
  <c r="E286" i="4"/>
  <c r="F286" i="4"/>
  <c r="G286" i="4"/>
  <c r="J286" i="4"/>
  <c r="R286" i="4"/>
  <c r="E287" i="4"/>
  <c r="F287" i="4"/>
  <c r="G287" i="4"/>
  <c r="J287" i="4"/>
  <c r="R287" i="4"/>
  <c r="E288" i="4"/>
  <c r="F288" i="4"/>
  <c r="G288" i="4"/>
  <c r="J288" i="4"/>
  <c r="R288" i="4"/>
  <c r="E289" i="4"/>
  <c r="F289" i="4"/>
  <c r="G289" i="4"/>
  <c r="J289" i="4"/>
  <c r="R289" i="4"/>
  <c r="E290" i="4"/>
  <c r="F290" i="4"/>
  <c r="G290" i="4"/>
  <c r="J290" i="4"/>
  <c r="R290" i="4"/>
  <c r="E291" i="4"/>
  <c r="F291" i="4"/>
  <c r="G291" i="4"/>
  <c r="K291" i="4"/>
  <c r="R291" i="4"/>
  <c r="E292" i="4"/>
  <c r="F292" i="4"/>
  <c r="G292" i="4"/>
  <c r="J292" i="4"/>
  <c r="R292" i="4"/>
  <c r="E293" i="4"/>
  <c r="F293" i="4"/>
  <c r="G293" i="4"/>
  <c r="J293" i="4"/>
  <c r="R293" i="4"/>
  <c r="E294" i="4"/>
  <c r="F294" i="4"/>
  <c r="G294" i="4"/>
  <c r="J294" i="4"/>
  <c r="R294" i="4"/>
  <c r="E295" i="4"/>
  <c r="F295" i="4"/>
  <c r="G295" i="4"/>
  <c r="J295" i="4"/>
  <c r="R295" i="4"/>
  <c r="E296" i="4"/>
  <c r="F296" i="4"/>
  <c r="G296" i="4"/>
  <c r="J296" i="4"/>
  <c r="R296" i="4"/>
  <c r="E297" i="4"/>
  <c r="F297" i="4"/>
  <c r="G297" i="4"/>
  <c r="J297" i="4"/>
  <c r="R297" i="4"/>
  <c r="E298" i="4"/>
  <c r="F298" i="4"/>
  <c r="G298" i="4"/>
  <c r="J298" i="4"/>
  <c r="R298" i="4"/>
  <c r="E299" i="4"/>
  <c r="F299" i="4"/>
  <c r="G299" i="4"/>
  <c r="K299" i="4"/>
  <c r="R299" i="4"/>
  <c r="E300" i="4"/>
  <c r="F300" i="4"/>
  <c r="G300" i="4"/>
  <c r="J300" i="4"/>
  <c r="R300" i="4"/>
  <c r="E301" i="4"/>
  <c r="F301" i="4"/>
  <c r="G301" i="4"/>
  <c r="J301" i="4"/>
  <c r="R301" i="4"/>
  <c r="E302" i="4"/>
  <c r="F302" i="4"/>
  <c r="G302" i="4"/>
  <c r="J302" i="4"/>
  <c r="R302" i="4"/>
  <c r="E303" i="4"/>
  <c r="F303" i="4"/>
  <c r="G303" i="4"/>
  <c r="J303" i="4"/>
  <c r="R303" i="4"/>
  <c r="E304" i="4"/>
  <c r="F304" i="4"/>
  <c r="G304" i="4"/>
  <c r="J304" i="4"/>
  <c r="R304" i="4"/>
  <c r="E305" i="4"/>
  <c r="F305" i="4"/>
  <c r="G305" i="4"/>
  <c r="J305" i="4"/>
  <c r="R305" i="4"/>
  <c r="E306" i="4"/>
  <c r="F306" i="4"/>
  <c r="G306" i="4"/>
  <c r="J306" i="4"/>
  <c r="R306" i="4"/>
  <c r="E307" i="4"/>
  <c r="F307" i="4"/>
  <c r="G307" i="4"/>
  <c r="J307" i="4"/>
  <c r="R307" i="4"/>
  <c r="E308" i="4"/>
  <c r="F308" i="4"/>
  <c r="G308" i="4"/>
  <c r="J308" i="4"/>
  <c r="R308" i="4"/>
  <c r="E309" i="4"/>
  <c r="F309" i="4"/>
  <c r="G309" i="4"/>
  <c r="J309" i="4"/>
  <c r="R309" i="4"/>
  <c r="E310" i="4"/>
  <c r="F310" i="4"/>
  <c r="G310" i="4"/>
  <c r="J310" i="4"/>
  <c r="R310" i="4"/>
  <c r="E311" i="4"/>
  <c r="F311" i="4"/>
  <c r="G311" i="4"/>
  <c r="J311" i="4"/>
  <c r="R311" i="4"/>
  <c r="E312" i="4"/>
  <c r="F312" i="4"/>
  <c r="G312" i="4"/>
  <c r="J312" i="4"/>
  <c r="R312" i="4"/>
  <c r="E313" i="4"/>
  <c r="F313" i="4"/>
  <c r="G313" i="4"/>
  <c r="J313" i="4"/>
  <c r="R313" i="4"/>
  <c r="E314" i="4"/>
  <c r="F314" i="4"/>
  <c r="G314" i="4"/>
  <c r="J314" i="4"/>
  <c r="R314" i="4"/>
  <c r="E315" i="4"/>
  <c r="F315" i="4"/>
  <c r="G315" i="4"/>
  <c r="J315" i="4"/>
  <c r="R315" i="4"/>
  <c r="E316" i="4"/>
  <c r="F316" i="4"/>
  <c r="G316" i="4"/>
  <c r="J316" i="4"/>
  <c r="R316" i="4"/>
  <c r="E317" i="4"/>
  <c r="F317" i="4"/>
  <c r="G317" i="4"/>
  <c r="J317" i="4"/>
  <c r="R317" i="4"/>
  <c r="E318" i="4"/>
  <c r="F318" i="4"/>
  <c r="G318" i="4"/>
  <c r="J318" i="4"/>
  <c r="R318" i="4"/>
  <c r="E319" i="4"/>
  <c r="F319" i="4"/>
  <c r="G319" i="4"/>
  <c r="J319" i="4"/>
  <c r="R319" i="4"/>
  <c r="E320" i="4"/>
  <c r="F320" i="4"/>
  <c r="R320" i="4"/>
  <c r="E321" i="4"/>
  <c r="F321" i="4"/>
  <c r="R321" i="4"/>
  <c r="E322" i="4"/>
  <c r="F322" i="4"/>
  <c r="G322" i="4"/>
  <c r="O322" i="4"/>
  <c r="R322" i="4"/>
  <c r="E323" i="4"/>
  <c r="F323" i="4"/>
  <c r="R323" i="4"/>
  <c r="E324" i="4"/>
  <c r="F324" i="4"/>
  <c r="R324" i="4"/>
  <c r="E325" i="4"/>
  <c r="F325" i="4"/>
  <c r="G325" i="4"/>
  <c r="N325" i="4"/>
  <c r="R325" i="4"/>
  <c r="E326" i="4"/>
  <c r="F326" i="4"/>
  <c r="G326" i="4"/>
  <c r="N326" i="4"/>
  <c r="R326" i="4"/>
  <c r="E327" i="4"/>
  <c r="F327" i="4"/>
  <c r="R327" i="4"/>
  <c r="E328" i="4"/>
  <c r="F328" i="4"/>
  <c r="R328" i="4"/>
  <c r="E329" i="4"/>
  <c r="F329" i="4"/>
  <c r="R329" i="4"/>
  <c r="E330" i="4"/>
  <c r="F330" i="4"/>
  <c r="R330" i="4"/>
  <c r="E331" i="4"/>
  <c r="F331" i="4"/>
  <c r="G331" i="4"/>
  <c r="K331" i="4"/>
  <c r="R331" i="4"/>
  <c r="E332" i="4"/>
  <c r="F332" i="4"/>
  <c r="G332" i="4"/>
  <c r="K332" i="4"/>
  <c r="R332" i="4"/>
  <c r="E333" i="4"/>
  <c r="F333" i="4"/>
  <c r="G333" i="4"/>
  <c r="M333" i="4"/>
  <c r="R333" i="4"/>
  <c r="E334" i="4"/>
  <c r="F334" i="4"/>
  <c r="R334" i="4"/>
  <c r="E335" i="4"/>
  <c r="F335" i="4"/>
  <c r="G335" i="4"/>
  <c r="K335" i="4"/>
  <c r="R335" i="4"/>
  <c r="E336" i="4"/>
  <c r="F336" i="4"/>
  <c r="G336" i="4"/>
  <c r="K336" i="4"/>
  <c r="R336" i="4"/>
  <c r="E337" i="4"/>
  <c r="F337" i="4"/>
  <c r="G337" i="4"/>
  <c r="K337" i="4"/>
  <c r="R337" i="4"/>
  <c r="E338" i="4"/>
  <c r="F338" i="4"/>
  <c r="G338" i="4"/>
  <c r="K338" i="4"/>
  <c r="R338" i="4"/>
  <c r="E339" i="4"/>
  <c r="F339" i="4"/>
  <c r="G339" i="4"/>
  <c r="K339" i="4"/>
  <c r="R339" i="4"/>
  <c r="E340" i="4"/>
  <c r="F340" i="4"/>
  <c r="G340" i="4"/>
  <c r="K340" i="4"/>
  <c r="R340" i="4"/>
  <c r="E341" i="4"/>
  <c r="F341" i="4"/>
  <c r="G341" i="4"/>
  <c r="M341" i="4"/>
  <c r="R341" i="4"/>
  <c r="E342" i="4"/>
  <c r="F342" i="4"/>
  <c r="G342" i="4"/>
  <c r="K342" i="4"/>
  <c r="R342" i="4"/>
  <c r="E343" i="4"/>
  <c r="F343" i="4"/>
  <c r="G343" i="4"/>
  <c r="K343" i="4"/>
  <c r="R343" i="4"/>
  <c r="E344" i="4"/>
  <c r="F344" i="4"/>
  <c r="G344" i="4"/>
  <c r="K344" i="4"/>
  <c r="R344" i="4"/>
  <c r="E345" i="4"/>
  <c r="F345" i="4"/>
  <c r="G345" i="4"/>
  <c r="K345" i="4"/>
  <c r="R345" i="4"/>
  <c r="E346" i="4"/>
  <c r="F346" i="4"/>
  <c r="G346" i="4"/>
  <c r="K346" i="4"/>
  <c r="R346" i="4"/>
  <c r="E347" i="4"/>
  <c r="F347" i="4"/>
  <c r="G347" i="4"/>
  <c r="K347" i="4"/>
  <c r="R347" i="4"/>
  <c r="E348" i="4"/>
  <c r="F348" i="4"/>
  <c r="M348" i="4"/>
  <c r="K348" i="4"/>
  <c r="R348" i="4"/>
  <c r="E349" i="4"/>
  <c r="F349" i="4"/>
  <c r="G349" i="4"/>
  <c r="K349" i="4"/>
  <c r="R349" i="4"/>
  <c r="E350" i="4"/>
  <c r="F350" i="4"/>
  <c r="G350" i="4"/>
  <c r="M350" i="4"/>
  <c r="R350" i="4"/>
  <c r="E351" i="4"/>
  <c r="F351" i="4"/>
  <c r="G351" i="4"/>
  <c r="M351" i="4"/>
  <c r="R351" i="4"/>
  <c r="E352" i="4"/>
  <c r="F352" i="4"/>
  <c r="G352" i="4"/>
  <c r="M352" i="4"/>
  <c r="R352" i="4"/>
  <c r="E353" i="4"/>
  <c r="F353" i="4"/>
  <c r="G353" i="4"/>
  <c r="M353" i="4"/>
  <c r="R353" i="4"/>
  <c r="E354" i="4"/>
  <c r="F354" i="4"/>
  <c r="G354" i="4"/>
  <c r="M354" i="4"/>
  <c r="R354" i="4"/>
  <c r="E355" i="4"/>
  <c r="F355" i="4"/>
  <c r="G355" i="4"/>
  <c r="M355" i="4"/>
  <c r="R355" i="4"/>
  <c r="E356" i="4"/>
  <c r="F356" i="4"/>
  <c r="G356" i="4"/>
  <c r="M356" i="4"/>
  <c r="R356" i="4"/>
  <c r="E357" i="4"/>
  <c r="F357" i="4"/>
  <c r="G357" i="4"/>
  <c r="M357" i="4"/>
  <c r="R357" i="4"/>
  <c r="E358" i="4"/>
  <c r="F358" i="4"/>
  <c r="G358" i="4"/>
  <c r="M358" i="4"/>
  <c r="R358" i="4"/>
  <c r="E359" i="4"/>
  <c r="F359" i="4"/>
  <c r="G359" i="4"/>
  <c r="M359" i="4"/>
  <c r="R359" i="4"/>
  <c r="G769" i="3"/>
  <c r="C769" i="3"/>
  <c r="C22" i="1"/>
  <c r="E747" i="3" s="1"/>
  <c r="G336" i="3"/>
  <c r="C336" i="3"/>
  <c r="G768" i="3"/>
  <c r="C768" i="3"/>
  <c r="G335" i="3"/>
  <c r="C335" i="3"/>
  <c r="G767" i="3"/>
  <c r="C767" i="3"/>
  <c r="G766" i="3"/>
  <c r="C766" i="3"/>
  <c r="G334" i="3"/>
  <c r="C334" i="3"/>
  <c r="G765" i="3"/>
  <c r="C765" i="3"/>
  <c r="G764" i="3"/>
  <c r="C764" i="3"/>
  <c r="G763" i="3"/>
  <c r="C763" i="3"/>
  <c r="G762" i="3"/>
  <c r="C762" i="3"/>
  <c r="G333" i="3"/>
  <c r="C333" i="3"/>
  <c r="G761" i="3"/>
  <c r="C761" i="3"/>
  <c r="G332" i="3"/>
  <c r="C332" i="3"/>
  <c r="G760" i="3"/>
  <c r="C760" i="3"/>
  <c r="G759" i="3"/>
  <c r="C759" i="3"/>
  <c r="G331" i="3"/>
  <c r="C331" i="3"/>
  <c r="G330" i="3"/>
  <c r="C330" i="3"/>
  <c r="G758" i="3"/>
  <c r="C758" i="3"/>
  <c r="G329" i="3"/>
  <c r="C329" i="3"/>
  <c r="G757" i="3"/>
  <c r="C757" i="3"/>
  <c r="G756" i="3"/>
  <c r="C756" i="3"/>
  <c r="G755" i="3"/>
  <c r="C755" i="3"/>
  <c r="G754" i="3"/>
  <c r="C754" i="3"/>
  <c r="E754" i="3"/>
  <c r="G753" i="3"/>
  <c r="C753" i="3"/>
  <c r="G328" i="3"/>
  <c r="C328" i="3"/>
  <c r="G752" i="3"/>
  <c r="C752" i="3"/>
  <c r="G751" i="3"/>
  <c r="C751" i="3"/>
  <c r="G327" i="3"/>
  <c r="C327" i="3"/>
  <c r="G750" i="3"/>
  <c r="C750" i="3"/>
  <c r="E750" i="3"/>
  <c r="G749" i="3"/>
  <c r="C749" i="3"/>
  <c r="G748" i="3"/>
  <c r="C748" i="3"/>
  <c r="G747" i="3"/>
  <c r="C747" i="3"/>
  <c r="G326" i="3"/>
  <c r="C326" i="3"/>
  <c r="G325" i="3"/>
  <c r="C325" i="3"/>
  <c r="G746" i="3"/>
  <c r="C746" i="3"/>
  <c r="G324" i="3"/>
  <c r="C324" i="3"/>
  <c r="G745" i="3"/>
  <c r="C745" i="3"/>
  <c r="G744" i="3"/>
  <c r="C744" i="3"/>
  <c r="G323" i="3"/>
  <c r="C323" i="3"/>
  <c r="G743" i="3"/>
  <c r="C743" i="3"/>
  <c r="G742" i="3"/>
  <c r="C742" i="3"/>
  <c r="G322" i="3"/>
  <c r="C322" i="3"/>
  <c r="G741" i="3"/>
  <c r="C741" i="3"/>
  <c r="G321" i="3"/>
  <c r="C321" i="3"/>
  <c r="G740" i="3"/>
  <c r="C740" i="3"/>
  <c r="G739" i="3"/>
  <c r="C739" i="3"/>
  <c r="G738" i="3"/>
  <c r="C738" i="3"/>
  <c r="G320" i="3"/>
  <c r="C320" i="3"/>
  <c r="G737" i="3"/>
  <c r="C737" i="3"/>
  <c r="G736" i="3"/>
  <c r="C736" i="3"/>
  <c r="E736" i="3"/>
  <c r="G735" i="3"/>
  <c r="C735" i="3"/>
  <c r="G734" i="3"/>
  <c r="C734" i="3"/>
  <c r="E734" i="3"/>
  <c r="G733" i="3"/>
  <c r="C733" i="3"/>
  <c r="G732" i="3"/>
  <c r="C732" i="3"/>
  <c r="E732" i="3"/>
  <c r="G731" i="3"/>
  <c r="C731" i="3"/>
  <c r="G319" i="3"/>
  <c r="C319" i="3"/>
  <c r="G730" i="3"/>
  <c r="C730" i="3"/>
  <c r="G318" i="3"/>
  <c r="C318" i="3"/>
  <c r="G317" i="3"/>
  <c r="C317" i="3"/>
  <c r="G316" i="3"/>
  <c r="C316" i="3"/>
  <c r="G729" i="3"/>
  <c r="C729" i="3"/>
  <c r="E729" i="3"/>
  <c r="G315" i="3"/>
  <c r="C315" i="3"/>
  <c r="G314" i="3"/>
  <c r="C314" i="3"/>
  <c r="G728" i="3"/>
  <c r="C728" i="3"/>
  <c r="G727" i="3"/>
  <c r="C727" i="3"/>
  <c r="G313" i="3"/>
  <c r="C313" i="3"/>
  <c r="G726" i="3"/>
  <c r="C726" i="3"/>
  <c r="E726" i="3"/>
  <c r="G725" i="3"/>
  <c r="C725" i="3"/>
  <c r="G724" i="3"/>
  <c r="C724" i="3"/>
  <c r="G723" i="3"/>
  <c r="C723" i="3"/>
  <c r="E723" i="3"/>
  <c r="G722" i="3"/>
  <c r="C722" i="3"/>
  <c r="G312" i="3"/>
  <c r="C312" i="3"/>
  <c r="G721" i="3"/>
  <c r="C721" i="3"/>
  <c r="G720" i="3"/>
  <c r="C720" i="3"/>
  <c r="E720" i="3"/>
  <c r="G719" i="3"/>
  <c r="C719" i="3"/>
  <c r="E719" i="3"/>
  <c r="G311" i="3"/>
  <c r="C311" i="3"/>
  <c r="G718" i="3"/>
  <c r="C718" i="3"/>
  <c r="E718" i="3"/>
  <c r="G717" i="3"/>
  <c r="C717" i="3"/>
  <c r="E717" i="3"/>
  <c r="G716" i="3"/>
  <c r="C716" i="3"/>
  <c r="E716" i="3"/>
  <c r="G715" i="3"/>
  <c r="C715" i="3"/>
  <c r="G714" i="3"/>
  <c r="C714" i="3"/>
  <c r="E714" i="3"/>
  <c r="G713" i="3"/>
  <c r="C713" i="3"/>
  <c r="G712" i="3"/>
  <c r="C712" i="3"/>
  <c r="E712" i="3"/>
  <c r="G711" i="3"/>
  <c r="C711" i="3"/>
  <c r="E711" i="3"/>
  <c r="G710" i="3"/>
  <c r="C710" i="3"/>
  <c r="E710" i="3"/>
  <c r="G310" i="3"/>
  <c r="C310" i="3"/>
  <c r="G309" i="3"/>
  <c r="C309" i="3"/>
  <c r="G709" i="3"/>
  <c r="C709" i="3"/>
  <c r="G708" i="3"/>
  <c r="C708" i="3"/>
  <c r="E708" i="3"/>
  <c r="G707" i="3"/>
  <c r="C707" i="3"/>
  <c r="E707" i="3"/>
  <c r="G706" i="3"/>
  <c r="C706" i="3"/>
  <c r="E706" i="3"/>
  <c r="G705" i="3"/>
  <c r="C705" i="3"/>
  <c r="G704" i="3"/>
  <c r="C704" i="3"/>
  <c r="G703" i="3"/>
  <c r="C703" i="3"/>
  <c r="E703" i="3"/>
  <c r="G702" i="3"/>
  <c r="C702" i="3"/>
  <c r="E702" i="3"/>
  <c r="G701" i="3"/>
  <c r="C701" i="3"/>
  <c r="G700" i="3"/>
  <c r="C700" i="3"/>
  <c r="E700" i="3"/>
  <c r="G699" i="3"/>
  <c r="C699" i="3"/>
  <c r="E699" i="3"/>
  <c r="G698" i="3"/>
  <c r="C698" i="3"/>
  <c r="E698" i="3"/>
  <c r="G308" i="3"/>
  <c r="C308" i="3"/>
  <c r="G697" i="3"/>
  <c r="C697" i="3"/>
  <c r="E697" i="3"/>
  <c r="G696" i="3"/>
  <c r="C696" i="3"/>
  <c r="E696" i="3"/>
  <c r="G695" i="3"/>
  <c r="C695" i="3"/>
  <c r="G694" i="3"/>
  <c r="C694" i="3"/>
  <c r="G693" i="3"/>
  <c r="C693" i="3"/>
  <c r="E693" i="3"/>
  <c r="G692" i="3"/>
  <c r="C692" i="3"/>
  <c r="E692" i="3"/>
  <c r="G691" i="3"/>
  <c r="C691" i="3"/>
  <c r="G690" i="3"/>
  <c r="C690" i="3"/>
  <c r="E690" i="3"/>
  <c r="G689" i="3"/>
  <c r="C689" i="3"/>
  <c r="E689" i="3"/>
  <c r="G688" i="3"/>
  <c r="C688" i="3"/>
  <c r="E688" i="3"/>
  <c r="G687" i="3"/>
  <c r="C687" i="3"/>
  <c r="G686" i="3"/>
  <c r="C686" i="3"/>
  <c r="G685" i="3"/>
  <c r="C685" i="3"/>
  <c r="E685" i="3"/>
  <c r="G684" i="3"/>
  <c r="C684" i="3"/>
  <c r="E684" i="3"/>
  <c r="G683" i="3"/>
  <c r="C683" i="3"/>
  <c r="G307" i="3"/>
  <c r="C307" i="3"/>
  <c r="E307" i="3"/>
  <c r="G306" i="3"/>
  <c r="C306" i="3"/>
  <c r="E306" i="3"/>
  <c r="G305" i="3"/>
  <c r="C305" i="3"/>
  <c r="E305" i="3"/>
  <c r="G304" i="3"/>
  <c r="C304" i="3"/>
  <c r="G303" i="3"/>
  <c r="C303" i="3"/>
  <c r="E303" i="3"/>
  <c r="G302" i="3"/>
  <c r="C302" i="3"/>
  <c r="G682" i="3"/>
  <c r="C682" i="3"/>
  <c r="E682" i="3"/>
  <c r="G301" i="3"/>
  <c r="C301" i="3"/>
  <c r="G300" i="3"/>
  <c r="C300" i="3"/>
  <c r="E300" i="3"/>
  <c r="G299" i="3"/>
  <c r="C299" i="3"/>
  <c r="E299" i="3"/>
  <c r="G298" i="3"/>
  <c r="C298" i="3"/>
  <c r="G681" i="3"/>
  <c r="C681" i="3"/>
  <c r="E681" i="3"/>
  <c r="G297" i="3"/>
  <c r="C297" i="3"/>
  <c r="G680" i="3"/>
  <c r="C680" i="3"/>
  <c r="E680" i="3"/>
  <c r="G296" i="3"/>
  <c r="C296" i="3"/>
  <c r="G295" i="3"/>
  <c r="C295" i="3"/>
  <c r="E295" i="3"/>
  <c r="G294" i="3"/>
  <c r="C294" i="3"/>
  <c r="G293" i="3"/>
  <c r="C293" i="3"/>
  <c r="E293" i="3"/>
  <c r="G292" i="3"/>
  <c r="C292" i="3"/>
  <c r="G291" i="3"/>
  <c r="C291" i="3"/>
  <c r="E291" i="3"/>
  <c r="G679" i="3"/>
  <c r="C679" i="3"/>
  <c r="E679" i="3"/>
  <c r="G678" i="3"/>
  <c r="C678" i="3"/>
  <c r="E678" i="3"/>
  <c r="G677" i="3"/>
  <c r="C677" i="3"/>
  <c r="E677" i="3"/>
  <c r="G676" i="3"/>
  <c r="C676" i="3"/>
  <c r="E676" i="3"/>
  <c r="G675" i="3"/>
  <c r="C675" i="3"/>
  <c r="E675" i="3"/>
  <c r="G674" i="3"/>
  <c r="C674" i="3"/>
  <c r="E674" i="3"/>
  <c r="G673" i="3"/>
  <c r="C673" i="3"/>
  <c r="E673" i="3"/>
  <c r="G672" i="3"/>
  <c r="C672" i="3"/>
  <c r="E672" i="3"/>
  <c r="G671" i="3"/>
  <c r="C671" i="3"/>
  <c r="E671" i="3"/>
  <c r="G670" i="3"/>
  <c r="C670" i="3"/>
  <c r="E670" i="3"/>
  <c r="G669" i="3"/>
  <c r="C669" i="3"/>
  <c r="E669" i="3"/>
  <c r="G668" i="3"/>
  <c r="C668" i="3"/>
  <c r="E668" i="3"/>
  <c r="G667" i="3"/>
  <c r="C667" i="3"/>
  <c r="E667" i="3"/>
  <c r="G666" i="3"/>
  <c r="C666" i="3"/>
  <c r="E666" i="3"/>
  <c r="G290" i="3"/>
  <c r="C290" i="3"/>
  <c r="G289" i="3"/>
  <c r="C289" i="3"/>
  <c r="E289" i="3"/>
  <c r="G665" i="3"/>
  <c r="C665" i="3"/>
  <c r="E665" i="3"/>
  <c r="G288" i="3"/>
  <c r="C288" i="3"/>
  <c r="E288" i="3"/>
  <c r="G664" i="3"/>
  <c r="C664" i="3"/>
  <c r="E664" i="3"/>
  <c r="G663" i="3"/>
  <c r="C663" i="3"/>
  <c r="E663" i="3"/>
  <c r="G287" i="3"/>
  <c r="C287" i="3"/>
  <c r="G286" i="3"/>
  <c r="C286" i="3"/>
  <c r="E286" i="3"/>
  <c r="G285" i="3"/>
  <c r="C285" i="3"/>
  <c r="G662" i="3"/>
  <c r="C662" i="3"/>
  <c r="E662" i="3"/>
  <c r="G284" i="3"/>
  <c r="C284" i="3"/>
  <c r="G661" i="3"/>
  <c r="C661" i="3"/>
  <c r="E661" i="3"/>
  <c r="G660" i="3"/>
  <c r="C660" i="3"/>
  <c r="E660" i="3"/>
  <c r="G659" i="3"/>
  <c r="C659" i="3"/>
  <c r="E659" i="3"/>
  <c r="G658" i="3"/>
  <c r="C658" i="3"/>
  <c r="E658" i="3"/>
  <c r="G657" i="3"/>
  <c r="C657" i="3"/>
  <c r="E657" i="3"/>
  <c r="G656" i="3"/>
  <c r="C656" i="3"/>
  <c r="E656" i="3"/>
  <c r="G655" i="3"/>
  <c r="C655" i="3"/>
  <c r="E655" i="3"/>
  <c r="G654" i="3"/>
  <c r="C654" i="3"/>
  <c r="E654" i="3"/>
  <c r="G653" i="3"/>
  <c r="C653" i="3"/>
  <c r="E653" i="3"/>
  <c r="G652" i="3"/>
  <c r="C652" i="3"/>
  <c r="E652" i="3"/>
  <c r="G283" i="3"/>
  <c r="C283" i="3"/>
  <c r="G651" i="3"/>
  <c r="C651" i="3"/>
  <c r="E651" i="3"/>
  <c r="G282" i="3"/>
  <c r="C282" i="3"/>
  <c r="E282" i="3"/>
  <c r="G281" i="3"/>
  <c r="C281" i="3"/>
  <c r="E281" i="3"/>
  <c r="G280" i="3"/>
  <c r="C280" i="3"/>
  <c r="E280" i="3"/>
  <c r="G650" i="3"/>
  <c r="C650" i="3"/>
  <c r="E650" i="3"/>
  <c r="G279" i="3"/>
  <c r="C279" i="3"/>
  <c r="E279" i="3"/>
  <c r="G649" i="3"/>
  <c r="C649" i="3"/>
  <c r="E649" i="3"/>
  <c r="G278" i="3"/>
  <c r="C278" i="3"/>
  <c r="G277" i="3"/>
  <c r="C277" i="3"/>
  <c r="G276" i="3"/>
  <c r="C276" i="3"/>
  <c r="E276" i="3"/>
  <c r="G648" i="3"/>
  <c r="C648" i="3"/>
  <c r="E648" i="3"/>
  <c r="G275" i="3"/>
  <c r="C275" i="3"/>
  <c r="E275" i="3"/>
  <c r="G274" i="3"/>
  <c r="C274" i="3"/>
  <c r="E274" i="3"/>
  <c r="G647" i="3"/>
  <c r="C647" i="3"/>
  <c r="E647" i="3"/>
  <c r="G646" i="3"/>
  <c r="C646" i="3"/>
  <c r="E646" i="3"/>
  <c r="G273" i="3"/>
  <c r="C273" i="3"/>
  <c r="G272" i="3"/>
  <c r="C272" i="3"/>
  <c r="E272" i="3"/>
  <c r="G271" i="3"/>
  <c r="C271" i="3"/>
  <c r="G270" i="3"/>
  <c r="C270" i="3"/>
  <c r="E270" i="3"/>
  <c r="G269" i="3"/>
  <c r="C269" i="3"/>
  <c r="E269" i="3"/>
  <c r="G268" i="3"/>
  <c r="C268" i="3"/>
  <c r="E268" i="3"/>
  <c r="G267" i="3"/>
  <c r="C267" i="3"/>
  <c r="G266" i="3"/>
  <c r="C266" i="3"/>
  <c r="G265" i="3"/>
  <c r="C265" i="3"/>
  <c r="E265" i="3"/>
  <c r="G645" i="3"/>
  <c r="C645" i="3"/>
  <c r="E645" i="3"/>
  <c r="G264" i="3"/>
  <c r="C264" i="3"/>
  <c r="E264" i="3"/>
  <c r="G263" i="3"/>
  <c r="C263" i="3"/>
  <c r="E263" i="3"/>
  <c r="G644" i="3"/>
  <c r="C644" i="3"/>
  <c r="E644" i="3"/>
  <c r="G262" i="3"/>
  <c r="C262" i="3"/>
  <c r="E262" i="3"/>
  <c r="G261" i="3"/>
  <c r="C261" i="3"/>
  <c r="G260" i="3"/>
  <c r="C260" i="3"/>
  <c r="E260" i="3"/>
  <c r="G643" i="3"/>
  <c r="C643" i="3"/>
  <c r="E643" i="3"/>
  <c r="G642" i="3"/>
  <c r="C642" i="3"/>
  <c r="E642" i="3"/>
  <c r="G259" i="3"/>
  <c r="C259" i="3"/>
  <c r="E259" i="3"/>
  <c r="G641" i="3"/>
  <c r="C641" i="3"/>
  <c r="E641" i="3"/>
  <c r="G640" i="3"/>
  <c r="C640" i="3"/>
  <c r="E640" i="3"/>
  <c r="G639" i="3"/>
  <c r="C639" i="3"/>
  <c r="E639" i="3"/>
  <c r="G258" i="3"/>
  <c r="C258" i="3"/>
  <c r="E258" i="3"/>
  <c r="G257" i="3"/>
  <c r="C257" i="3"/>
  <c r="E257" i="3"/>
  <c r="G256" i="3"/>
  <c r="C256" i="3"/>
  <c r="G255" i="3"/>
  <c r="C255" i="3"/>
  <c r="E255" i="3"/>
  <c r="G254" i="3"/>
  <c r="C254" i="3"/>
  <c r="G253" i="3"/>
  <c r="C253" i="3"/>
  <c r="E253" i="3"/>
  <c r="G252" i="3"/>
  <c r="C252" i="3"/>
  <c r="E252" i="3"/>
  <c r="G251" i="3"/>
  <c r="C251" i="3"/>
  <c r="E251" i="3"/>
  <c r="G638" i="3"/>
  <c r="C638" i="3"/>
  <c r="E638" i="3"/>
  <c r="G637" i="3"/>
  <c r="C637" i="3"/>
  <c r="E637" i="3"/>
  <c r="G250" i="3"/>
  <c r="C250" i="3"/>
  <c r="E250" i="3"/>
  <c r="G249" i="3"/>
  <c r="C249" i="3"/>
  <c r="G636" i="3"/>
  <c r="C636" i="3"/>
  <c r="E636" i="3"/>
  <c r="G248" i="3"/>
  <c r="C248" i="3"/>
  <c r="E248" i="3"/>
  <c r="G247" i="3"/>
  <c r="C247" i="3"/>
  <c r="G635" i="3"/>
  <c r="C635" i="3"/>
  <c r="E635" i="3"/>
  <c r="G634" i="3"/>
  <c r="C634" i="3"/>
  <c r="E634" i="3"/>
  <c r="G633" i="3"/>
  <c r="C633" i="3"/>
  <c r="E633" i="3"/>
  <c r="G632" i="3"/>
  <c r="C632" i="3"/>
  <c r="E632" i="3"/>
  <c r="G246" i="3"/>
  <c r="C246" i="3"/>
  <c r="E246" i="3"/>
  <c r="G245" i="3"/>
  <c r="C245" i="3"/>
  <c r="E245" i="3"/>
  <c r="G631" i="3"/>
  <c r="C631" i="3"/>
  <c r="E631" i="3"/>
  <c r="G630" i="3"/>
  <c r="C630" i="3"/>
  <c r="E630" i="3"/>
  <c r="G629" i="3"/>
  <c r="C629" i="3"/>
  <c r="E629" i="3"/>
  <c r="G244" i="3"/>
  <c r="C244" i="3"/>
  <c r="E244" i="3"/>
  <c r="G243" i="3"/>
  <c r="C243" i="3"/>
  <c r="G628" i="3"/>
  <c r="C628" i="3"/>
  <c r="E628" i="3"/>
  <c r="G242" i="3"/>
  <c r="C242" i="3"/>
  <c r="G241" i="3"/>
  <c r="C241" i="3"/>
  <c r="G240" i="3"/>
  <c r="C240" i="3"/>
  <c r="E240" i="3"/>
  <c r="G627" i="3"/>
  <c r="C627" i="3"/>
  <c r="E627" i="3"/>
  <c r="G626" i="3"/>
  <c r="C626" i="3"/>
  <c r="E626" i="3"/>
  <c r="G239" i="3"/>
  <c r="C239" i="3"/>
  <c r="E239" i="3"/>
  <c r="G625" i="3"/>
  <c r="C625" i="3"/>
  <c r="E625" i="3"/>
  <c r="G624" i="3"/>
  <c r="C624" i="3"/>
  <c r="E624" i="3"/>
  <c r="G623" i="3"/>
  <c r="C623" i="3"/>
  <c r="E623" i="3"/>
  <c r="G238" i="3"/>
  <c r="C238" i="3"/>
  <c r="G237" i="3"/>
  <c r="C237" i="3"/>
  <c r="E237" i="3"/>
  <c r="G236" i="3"/>
  <c r="C236" i="3"/>
  <c r="E236" i="3"/>
  <c r="G235" i="3"/>
  <c r="C235" i="3"/>
  <c r="G234" i="3"/>
  <c r="C234" i="3"/>
  <c r="E234" i="3"/>
  <c r="G233" i="3"/>
  <c r="C233" i="3"/>
  <c r="G232" i="3"/>
  <c r="C232" i="3"/>
  <c r="E232" i="3"/>
  <c r="G231" i="3"/>
  <c r="C231" i="3"/>
  <c r="E231" i="3"/>
  <c r="G230" i="3"/>
  <c r="C230" i="3"/>
  <c r="G622" i="3"/>
  <c r="C622" i="3"/>
  <c r="E622" i="3"/>
  <c r="G621" i="3"/>
  <c r="C621" i="3"/>
  <c r="E621" i="3"/>
  <c r="G620" i="3"/>
  <c r="C620" i="3"/>
  <c r="E620" i="3"/>
  <c r="G229" i="3"/>
  <c r="C229" i="3"/>
  <c r="E229" i="3"/>
  <c r="G228" i="3"/>
  <c r="C228" i="3"/>
  <c r="E228" i="3"/>
  <c r="G227" i="3"/>
  <c r="C227" i="3"/>
  <c r="E227" i="3"/>
  <c r="G226" i="3"/>
  <c r="C226" i="3"/>
  <c r="E226" i="3"/>
  <c r="G225" i="3"/>
  <c r="C225" i="3"/>
  <c r="E225" i="3"/>
  <c r="G224" i="3"/>
  <c r="C224" i="3"/>
  <c r="G619" i="3"/>
  <c r="C619" i="3"/>
  <c r="E619" i="3"/>
  <c r="G223" i="3"/>
  <c r="C223" i="3"/>
  <c r="G222" i="3"/>
  <c r="C222" i="3"/>
  <c r="G221" i="3"/>
  <c r="C221" i="3"/>
  <c r="E221" i="3"/>
  <c r="G220" i="3"/>
  <c r="C220" i="3"/>
  <c r="E220" i="3"/>
  <c r="G219" i="3"/>
  <c r="C219" i="3"/>
  <c r="E219" i="3"/>
  <c r="G218" i="3"/>
  <c r="C218" i="3"/>
  <c r="E218" i="3"/>
  <c r="G217" i="3"/>
  <c r="C217" i="3"/>
  <c r="G216" i="3"/>
  <c r="C216" i="3"/>
  <c r="E216" i="3"/>
  <c r="G215" i="3"/>
  <c r="C215" i="3"/>
  <c r="G214" i="3"/>
  <c r="C214" i="3"/>
  <c r="E214" i="3"/>
  <c r="G618" i="3"/>
  <c r="C618" i="3"/>
  <c r="E618" i="3"/>
  <c r="G213" i="3"/>
  <c r="C213" i="3"/>
  <c r="E213" i="3"/>
  <c r="G617" i="3"/>
  <c r="C617" i="3"/>
  <c r="E617" i="3"/>
  <c r="G212" i="3"/>
  <c r="C212" i="3"/>
  <c r="G616" i="3"/>
  <c r="C616" i="3"/>
  <c r="E616" i="3"/>
  <c r="G211" i="3"/>
  <c r="C211" i="3"/>
  <c r="G210" i="3"/>
  <c r="C210" i="3"/>
  <c r="G615" i="3"/>
  <c r="C615" i="3"/>
  <c r="E615" i="3"/>
  <c r="G614" i="3"/>
  <c r="C614" i="3"/>
  <c r="E614" i="3"/>
  <c r="G209" i="3"/>
  <c r="C209" i="3"/>
  <c r="E209" i="3"/>
  <c r="G208" i="3"/>
  <c r="C208" i="3"/>
  <c r="E208" i="3"/>
  <c r="G207" i="3"/>
  <c r="C207" i="3"/>
  <c r="G613" i="3"/>
  <c r="C613" i="3"/>
  <c r="E613" i="3"/>
  <c r="G612" i="3"/>
  <c r="C612" i="3"/>
  <c r="E612" i="3"/>
  <c r="G611" i="3"/>
  <c r="C611" i="3"/>
  <c r="E611" i="3"/>
  <c r="G206" i="3"/>
  <c r="C206" i="3"/>
  <c r="G610" i="3"/>
  <c r="C610" i="3"/>
  <c r="E610" i="3"/>
  <c r="G609" i="3"/>
  <c r="C609" i="3"/>
  <c r="E609" i="3"/>
  <c r="G608" i="3"/>
  <c r="C608" i="3"/>
  <c r="E608" i="3"/>
  <c r="G205" i="3"/>
  <c r="C205" i="3"/>
  <c r="E205" i="3"/>
  <c r="G607" i="3"/>
  <c r="C607" i="3"/>
  <c r="E607" i="3"/>
  <c r="G606" i="3"/>
  <c r="C606" i="3"/>
  <c r="E606" i="3"/>
  <c r="G605" i="3"/>
  <c r="C605" i="3"/>
  <c r="E605" i="3"/>
  <c r="G604" i="3"/>
  <c r="C604" i="3"/>
  <c r="E604" i="3"/>
  <c r="G603" i="3"/>
  <c r="C603" i="3"/>
  <c r="E603" i="3"/>
  <c r="G602" i="3"/>
  <c r="C602" i="3"/>
  <c r="E602" i="3"/>
  <c r="G601" i="3"/>
  <c r="C601" i="3"/>
  <c r="E601" i="3"/>
  <c r="G600" i="3"/>
  <c r="C600" i="3"/>
  <c r="E600" i="3"/>
  <c r="G599" i="3"/>
  <c r="C599" i="3"/>
  <c r="E599" i="3"/>
  <c r="G204" i="3"/>
  <c r="C204" i="3"/>
  <c r="G598" i="3"/>
  <c r="C598" i="3"/>
  <c r="E598" i="3"/>
  <c r="G597" i="3"/>
  <c r="C597" i="3"/>
  <c r="E597" i="3"/>
  <c r="G203" i="3"/>
  <c r="C203" i="3"/>
  <c r="E203" i="3"/>
  <c r="G596" i="3"/>
  <c r="C596" i="3"/>
  <c r="E596" i="3"/>
  <c r="G595" i="3"/>
  <c r="C595" i="3"/>
  <c r="E595" i="3"/>
  <c r="G202" i="3"/>
  <c r="C202" i="3"/>
  <c r="G594" i="3"/>
  <c r="C594" i="3"/>
  <c r="E594" i="3"/>
  <c r="G201" i="3"/>
  <c r="C201" i="3"/>
  <c r="E201" i="3"/>
  <c r="G200" i="3"/>
  <c r="C200" i="3"/>
  <c r="G199" i="3"/>
  <c r="C199" i="3"/>
  <c r="E199" i="3"/>
  <c r="G593" i="3"/>
  <c r="C593" i="3"/>
  <c r="E593" i="3"/>
  <c r="G198" i="3"/>
  <c r="C198" i="3"/>
  <c r="E198" i="3"/>
  <c r="G197" i="3"/>
  <c r="C197" i="3"/>
  <c r="E197" i="3"/>
  <c r="G592" i="3"/>
  <c r="C592" i="3"/>
  <c r="E592" i="3"/>
  <c r="G591" i="3"/>
  <c r="C591" i="3"/>
  <c r="E591" i="3"/>
  <c r="G590" i="3"/>
  <c r="C590" i="3"/>
  <c r="E590" i="3"/>
  <c r="G589" i="3"/>
  <c r="C589" i="3"/>
  <c r="E589" i="3"/>
  <c r="G588" i="3"/>
  <c r="C588" i="3"/>
  <c r="E588" i="3"/>
  <c r="G587" i="3"/>
  <c r="C587" i="3"/>
  <c r="E587" i="3"/>
  <c r="G586" i="3"/>
  <c r="C586" i="3"/>
  <c r="E586" i="3"/>
  <c r="G196" i="3"/>
  <c r="C196" i="3"/>
  <c r="E196" i="3"/>
  <c r="G585" i="3"/>
  <c r="C585" i="3"/>
  <c r="E585" i="3"/>
  <c r="G195" i="3"/>
  <c r="C195" i="3"/>
  <c r="E195" i="3"/>
  <c r="G194" i="3"/>
  <c r="C194" i="3"/>
  <c r="G584" i="3"/>
  <c r="C584" i="3"/>
  <c r="E584" i="3"/>
  <c r="G583" i="3"/>
  <c r="C583" i="3"/>
  <c r="E583" i="3"/>
  <c r="G582" i="3"/>
  <c r="C582" i="3"/>
  <c r="E582" i="3"/>
  <c r="G581" i="3"/>
  <c r="C581" i="3"/>
  <c r="E581" i="3"/>
  <c r="G580" i="3"/>
  <c r="C580" i="3"/>
  <c r="E580" i="3"/>
  <c r="G579" i="3"/>
  <c r="C579" i="3"/>
  <c r="E579" i="3"/>
  <c r="G578" i="3"/>
  <c r="C578" i="3"/>
  <c r="E578" i="3"/>
  <c r="G577" i="3"/>
  <c r="C577" i="3"/>
  <c r="E577" i="3"/>
  <c r="G576" i="3"/>
  <c r="C576" i="3"/>
  <c r="E576" i="3"/>
  <c r="G575" i="3"/>
  <c r="C575" i="3"/>
  <c r="E575" i="3"/>
  <c r="G193" i="3"/>
  <c r="C193" i="3"/>
  <c r="G574" i="3"/>
  <c r="C574" i="3"/>
  <c r="E574" i="3"/>
  <c r="G573" i="3"/>
  <c r="C573" i="3"/>
  <c r="E573" i="3"/>
  <c r="G192" i="3"/>
  <c r="C192" i="3"/>
  <c r="E192" i="3"/>
  <c r="G572" i="3"/>
  <c r="C572" i="3"/>
  <c r="E572" i="3"/>
  <c r="G571" i="3"/>
  <c r="C571" i="3"/>
  <c r="E571" i="3"/>
  <c r="G570" i="3"/>
  <c r="C570" i="3"/>
  <c r="E570" i="3"/>
  <c r="G569" i="3"/>
  <c r="C569" i="3"/>
  <c r="E569" i="3"/>
  <c r="G568" i="3"/>
  <c r="C568" i="3"/>
  <c r="E568" i="3"/>
  <c r="G191" i="3"/>
  <c r="C191" i="3"/>
  <c r="G567" i="3"/>
  <c r="C567" i="3"/>
  <c r="E567" i="3"/>
  <c r="G566" i="3"/>
  <c r="C566" i="3"/>
  <c r="E566" i="3"/>
  <c r="G190" i="3"/>
  <c r="C190" i="3"/>
  <c r="G189" i="3"/>
  <c r="C189" i="3"/>
  <c r="E189" i="3"/>
  <c r="G188" i="3"/>
  <c r="C188" i="3"/>
  <c r="G187" i="3"/>
  <c r="C187" i="3"/>
  <c r="G186" i="3"/>
  <c r="C186" i="3"/>
  <c r="G565" i="3"/>
  <c r="C565" i="3"/>
  <c r="E565" i="3"/>
  <c r="G185" i="3"/>
  <c r="C185" i="3"/>
  <c r="G564" i="3"/>
  <c r="C564" i="3"/>
  <c r="E564" i="3"/>
  <c r="G563" i="3"/>
  <c r="C563" i="3"/>
  <c r="E563" i="3"/>
  <c r="G562" i="3"/>
  <c r="C562" i="3"/>
  <c r="E562" i="3"/>
  <c r="G561" i="3"/>
  <c r="C561" i="3"/>
  <c r="E561" i="3"/>
  <c r="G560" i="3"/>
  <c r="C560" i="3"/>
  <c r="E560" i="3"/>
  <c r="G559" i="3"/>
  <c r="C559" i="3"/>
  <c r="E559" i="3"/>
  <c r="G558" i="3"/>
  <c r="C558" i="3"/>
  <c r="E558" i="3"/>
  <c r="G184" i="3"/>
  <c r="C184" i="3"/>
  <c r="G557" i="3"/>
  <c r="C557" i="3"/>
  <c r="E557" i="3"/>
  <c r="G556" i="3"/>
  <c r="C556" i="3"/>
  <c r="E556" i="3"/>
  <c r="G555" i="3"/>
  <c r="C555" i="3"/>
  <c r="E555" i="3"/>
  <c r="G554" i="3"/>
  <c r="C554" i="3"/>
  <c r="E554" i="3"/>
  <c r="G553" i="3"/>
  <c r="C553" i="3"/>
  <c r="E553" i="3"/>
  <c r="G552" i="3"/>
  <c r="C552" i="3"/>
  <c r="E552" i="3"/>
  <c r="G551" i="3"/>
  <c r="C551" i="3"/>
  <c r="E551" i="3"/>
  <c r="G550" i="3"/>
  <c r="C550" i="3"/>
  <c r="E550" i="3"/>
  <c r="G549" i="3"/>
  <c r="C549" i="3"/>
  <c r="E549" i="3"/>
  <c r="G548" i="3"/>
  <c r="C548" i="3"/>
  <c r="E548" i="3"/>
  <c r="G547" i="3"/>
  <c r="C547" i="3"/>
  <c r="E547" i="3"/>
  <c r="G546" i="3"/>
  <c r="C546" i="3"/>
  <c r="E546" i="3"/>
  <c r="G545" i="3"/>
  <c r="C545" i="3"/>
  <c r="E545" i="3"/>
  <c r="G544" i="3"/>
  <c r="C544" i="3"/>
  <c r="E544" i="3"/>
  <c r="G543" i="3"/>
  <c r="C543" i="3"/>
  <c r="E543" i="3"/>
  <c r="G542" i="3"/>
  <c r="C542" i="3"/>
  <c r="E542" i="3"/>
  <c r="G183" i="3"/>
  <c r="C183" i="3"/>
  <c r="G541" i="3"/>
  <c r="C541" i="3"/>
  <c r="E541" i="3"/>
  <c r="G540" i="3"/>
  <c r="C540" i="3"/>
  <c r="E540" i="3"/>
  <c r="G539" i="3"/>
  <c r="C539" i="3"/>
  <c r="E539" i="3"/>
  <c r="G538" i="3"/>
  <c r="C538" i="3"/>
  <c r="E538" i="3"/>
  <c r="G537" i="3"/>
  <c r="C537" i="3"/>
  <c r="E537" i="3"/>
  <c r="G536" i="3"/>
  <c r="C536" i="3"/>
  <c r="E536" i="3"/>
  <c r="G535" i="3"/>
  <c r="C535" i="3"/>
  <c r="E535" i="3"/>
  <c r="G534" i="3"/>
  <c r="C534" i="3"/>
  <c r="E534" i="3"/>
  <c r="G533" i="3"/>
  <c r="C533" i="3"/>
  <c r="E533" i="3"/>
  <c r="G532" i="3"/>
  <c r="C532" i="3"/>
  <c r="E532" i="3"/>
  <c r="G531" i="3"/>
  <c r="C531" i="3"/>
  <c r="E531" i="3"/>
  <c r="G530" i="3"/>
  <c r="C530" i="3"/>
  <c r="E530" i="3"/>
  <c r="G529" i="3"/>
  <c r="C529" i="3"/>
  <c r="E529" i="3"/>
  <c r="G528" i="3"/>
  <c r="C528" i="3"/>
  <c r="E528" i="3"/>
  <c r="G527" i="3"/>
  <c r="C527" i="3"/>
  <c r="E527" i="3"/>
  <c r="G526" i="3"/>
  <c r="C526" i="3"/>
  <c r="E526" i="3"/>
  <c r="G525" i="3"/>
  <c r="C525" i="3"/>
  <c r="E525" i="3"/>
  <c r="G524" i="3"/>
  <c r="C524" i="3"/>
  <c r="E524" i="3"/>
  <c r="G523" i="3"/>
  <c r="C523" i="3"/>
  <c r="E523" i="3"/>
  <c r="G522" i="3"/>
  <c r="C522" i="3"/>
  <c r="E522" i="3"/>
  <c r="G521" i="3"/>
  <c r="C521" i="3"/>
  <c r="E521" i="3"/>
  <c r="G182" i="3"/>
  <c r="C182" i="3"/>
  <c r="G520" i="3"/>
  <c r="C520" i="3"/>
  <c r="E520" i="3"/>
  <c r="G519" i="3"/>
  <c r="C519" i="3"/>
  <c r="E519" i="3"/>
  <c r="G181" i="3"/>
  <c r="C181" i="3"/>
  <c r="G518" i="3"/>
  <c r="C518" i="3"/>
  <c r="E518" i="3"/>
  <c r="G517" i="3"/>
  <c r="C517" i="3"/>
  <c r="E517" i="3"/>
  <c r="G516" i="3"/>
  <c r="C516" i="3"/>
  <c r="E516" i="3"/>
  <c r="G515" i="3"/>
  <c r="C515" i="3"/>
  <c r="E515" i="3"/>
  <c r="G514" i="3"/>
  <c r="C514" i="3"/>
  <c r="E514" i="3"/>
  <c r="G513" i="3"/>
  <c r="C513" i="3"/>
  <c r="E513" i="3"/>
  <c r="G512" i="3"/>
  <c r="C512" i="3"/>
  <c r="E512" i="3"/>
  <c r="G511" i="3"/>
  <c r="C511" i="3"/>
  <c r="E511" i="3"/>
  <c r="G180" i="3"/>
  <c r="C180" i="3"/>
  <c r="G510" i="3"/>
  <c r="C510" i="3"/>
  <c r="E510" i="3"/>
  <c r="G509" i="3"/>
  <c r="C509" i="3"/>
  <c r="E509" i="3"/>
  <c r="G508" i="3"/>
  <c r="C508" i="3"/>
  <c r="E508" i="3"/>
  <c r="G507" i="3"/>
  <c r="C507" i="3"/>
  <c r="E507" i="3"/>
  <c r="G506" i="3"/>
  <c r="C506" i="3"/>
  <c r="E506" i="3"/>
  <c r="G505" i="3"/>
  <c r="C505" i="3"/>
  <c r="E505" i="3"/>
  <c r="G504" i="3"/>
  <c r="C504" i="3"/>
  <c r="E504" i="3"/>
  <c r="G179" i="3"/>
  <c r="C179" i="3"/>
  <c r="G503" i="3"/>
  <c r="C503" i="3"/>
  <c r="E503" i="3"/>
  <c r="G502" i="3"/>
  <c r="C502" i="3"/>
  <c r="E502" i="3"/>
  <c r="G178" i="3"/>
  <c r="C178" i="3"/>
  <c r="G177" i="3"/>
  <c r="C177" i="3"/>
  <c r="G501" i="3"/>
  <c r="C501" i="3"/>
  <c r="E501" i="3"/>
  <c r="G500" i="3"/>
  <c r="C500" i="3"/>
  <c r="E500" i="3"/>
  <c r="G499" i="3"/>
  <c r="C499" i="3"/>
  <c r="E499" i="3"/>
  <c r="G176" i="3"/>
  <c r="C176" i="3"/>
  <c r="G498" i="3"/>
  <c r="C498" i="3"/>
  <c r="E498" i="3"/>
  <c r="G497" i="3"/>
  <c r="C497" i="3"/>
  <c r="E497" i="3"/>
  <c r="G496" i="3"/>
  <c r="C496" i="3"/>
  <c r="E496" i="3"/>
  <c r="G175" i="3"/>
  <c r="C175" i="3"/>
  <c r="G495" i="3"/>
  <c r="C495" i="3"/>
  <c r="E495" i="3"/>
  <c r="G494" i="3"/>
  <c r="C494" i="3"/>
  <c r="E494" i="3"/>
  <c r="G174" i="3"/>
  <c r="C174" i="3"/>
  <c r="G493" i="3"/>
  <c r="C493" i="3"/>
  <c r="E493" i="3"/>
  <c r="G173" i="3"/>
  <c r="C173" i="3"/>
  <c r="G492" i="3"/>
  <c r="C492" i="3"/>
  <c r="E492" i="3"/>
  <c r="G491" i="3"/>
  <c r="C491" i="3"/>
  <c r="E491" i="3"/>
  <c r="G490" i="3"/>
  <c r="C490" i="3"/>
  <c r="E490" i="3"/>
  <c r="G489" i="3"/>
  <c r="C489" i="3"/>
  <c r="E489" i="3"/>
  <c r="G488" i="3"/>
  <c r="C488" i="3"/>
  <c r="E488" i="3"/>
  <c r="G487" i="3"/>
  <c r="C487" i="3"/>
  <c r="E487" i="3"/>
  <c r="G486" i="3"/>
  <c r="C486" i="3"/>
  <c r="E486" i="3"/>
  <c r="G485" i="3"/>
  <c r="C485" i="3"/>
  <c r="E485" i="3"/>
  <c r="G484" i="3"/>
  <c r="C484" i="3"/>
  <c r="E484" i="3"/>
  <c r="G172" i="3"/>
  <c r="C172" i="3"/>
  <c r="G171" i="3"/>
  <c r="C171" i="3"/>
  <c r="G483" i="3"/>
  <c r="C483" i="3"/>
  <c r="E483" i="3"/>
  <c r="G170" i="3"/>
  <c r="C170" i="3"/>
  <c r="G482" i="3"/>
  <c r="C482" i="3"/>
  <c r="E482" i="3"/>
  <c r="G481" i="3"/>
  <c r="C481" i="3"/>
  <c r="E481" i="3"/>
  <c r="G480" i="3"/>
  <c r="C480" i="3"/>
  <c r="E480" i="3"/>
  <c r="G169" i="3"/>
  <c r="C169" i="3"/>
  <c r="G479" i="3"/>
  <c r="C479" i="3"/>
  <c r="E479" i="3"/>
  <c r="G478" i="3"/>
  <c r="C478" i="3"/>
  <c r="E478" i="3"/>
  <c r="G477" i="3"/>
  <c r="C477" i="3"/>
  <c r="E477" i="3"/>
  <c r="G168" i="3"/>
  <c r="C168" i="3"/>
  <c r="G167" i="3"/>
  <c r="C167" i="3"/>
  <c r="G166" i="3"/>
  <c r="C166" i="3"/>
  <c r="G476" i="3"/>
  <c r="C476" i="3"/>
  <c r="E476" i="3"/>
  <c r="G475" i="3"/>
  <c r="C475" i="3"/>
  <c r="E475" i="3"/>
  <c r="G474" i="3"/>
  <c r="C474" i="3"/>
  <c r="E474" i="3"/>
  <c r="G165" i="3"/>
  <c r="C165" i="3"/>
  <c r="G164" i="3"/>
  <c r="C164" i="3"/>
  <c r="G473" i="3"/>
  <c r="C473" i="3"/>
  <c r="E473" i="3"/>
  <c r="G472" i="3"/>
  <c r="C472" i="3"/>
  <c r="E472" i="3"/>
  <c r="G471" i="3"/>
  <c r="C471" i="3"/>
  <c r="E471" i="3"/>
  <c r="G163" i="3"/>
  <c r="C163" i="3"/>
  <c r="G162" i="3"/>
  <c r="C162" i="3"/>
  <c r="G161" i="3"/>
  <c r="C161" i="3"/>
  <c r="G160" i="3"/>
  <c r="C160" i="3"/>
  <c r="G159" i="3"/>
  <c r="C159" i="3"/>
  <c r="G470" i="3"/>
  <c r="C470" i="3"/>
  <c r="E470" i="3"/>
  <c r="G469" i="3"/>
  <c r="C469" i="3"/>
  <c r="E469" i="3"/>
  <c r="G468" i="3"/>
  <c r="C468" i="3"/>
  <c r="E468" i="3"/>
  <c r="G467" i="3"/>
  <c r="C467" i="3"/>
  <c r="E467" i="3"/>
  <c r="G158" i="3"/>
  <c r="C158" i="3"/>
  <c r="G157" i="3"/>
  <c r="C157" i="3"/>
  <c r="G156" i="3"/>
  <c r="C156" i="3"/>
  <c r="G155" i="3"/>
  <c r="C155" i="3"/>
  <c r="G466" i="3"/>
  <c r="C466" i="3"/>
  <c r="E466" i="3"/>
  <c r="G465" i="3"/>
  <c r="C465" i="3"/>
  <c r="E465" i="3"/>
  <c r="G464" i="3"/>
  <c r="C464" i="3"/>
  <c r="E464" i="3"/>
  <c r="G463" i="3"/>
  <c r="C463" i="3"/>
  <c r="E463" i="3"/>
  <c r="G154" i="3"/>
  <c r="C154" i="3"/>
  <c r="G462" i="3"/>
  <c r="C462" i="3"/>
  <c r="E462" i="3"/>
  <c r="G461" i="3"/>
  <c r="C461" i="3"/>
  <c r="E461" i="3"/>
  <c r="G460" i="3"/>
  <c r="C460" i="3"/>
  <c r="E460" i="3"/>
  <c r="G459" i="3"/>
  <c r="C459" i="3"/>
  <c r="E459" i="3"/>
  <c r="G458" i="3"/>
  <c r="C458" i="3"/>
  <c r="E458" i="3"/>
  <c r="G457" i="3"/>
  <c r="C457" i="3"/>
  <c r="E457" i="3"/>
  <c r="G456" i="3"/>
  <c r="C456" i="3"/>
  <c r="E456" i="3"/>
  <c r="G455" i="3"/>
  <c r="C455" i="3"/>
  <c r="E455" i="3"/>
  <c r="G454" i="3"/>
  <c r="C454" i="3"/>
  <c r="E454" i="3"/>
  <c r="G153" i="3"/>
  <c r="C153" i="3"/>
  <c r="G453" i="3"/>
  <c r="C453" i="3"/>
  <c r="E453" i="3"/>
  <c r="G452" i="3"/>
  <c r="C452" i="3"/>
  <c r="E452" i="3"/>
  <c r="G451" i="3"/>
  <c r="C451" i="3"/>
  <c r="E451" i="3"/>
  <c r="G152" i="3"/>
  <c r="C152" i="3"/>
  <c r="G450" i="3"/>
  <c r="C450" i="3"/>
  <c r="E450" i="3"/>
  <c r="G449" i="3"/>
  <c r="C449" i="3"/>
  <c r="E449" i="3"/>
  <c r="G448" i="3"/>
  <c r="C448" i="3"/>
  <c r="E448" i="3"/>
  <c r="G447" i="3"/>
  <c r="C447" i="3"/>
  <c r="E447" i="3"/>
  <c r="G446" i="3"/>
  <c r="C446" i="3"/>
  <c r="E446" i="3"/>
  <c r="G151" i="3"/>
  <c r="C151" i="3"/>
  <c r="G445" i="3"/>
  <c r="C445" i="3"/>
  <c r="E445" i="3"/>
  <c r="G444" i="3"/>
  <c r="C444" i="3"/>
  <c r="E444" i="3"/>
  <c r="G443" i="3"/>
  <c r="C443" i="3"/>
  <c r="E443" i="3"/>
  <c r="G150" i="3"/>
  <c r="C150" i="3"/>
  <c r="G442" i="3"/>
  <c r="C442" i="3"/>
  <c r="E442" i="3"/>
  <c r="G441" i="3"/>
  <c r="C441" i="3"/>
  <c r="E441" i="3"/>
  <c r="G440" i="3"/>
  <c r="C440" i="3"/>
  <c r="E440" i="3"/>
  <c r="G149" i="3"/>
  <c r="C149" i="3"/>
  <c r="G148" i="3"/>
  <c r="C148" i="3"/>
  <c r="G439" i="3"/>
  <c r="C439" i="3"/>
  <c r="E439" i="3"/>
  <c r="G147" i="3"/>
  <c r="C147" i="3"/>
  <c r="G146" i="3"/>
  <c r="C146" i="3"/>
  <c r="G145" i="3"/>
  <c r="C145" i="3"/>
  <c r="G144" i="3"/>
  <c r="C144" i="3"/>
  <c r="E156" i="1"/>
  <c r="E144" i="3" s="1"/>
  <c r="G143" i="3"/>
  <c r="C143" i="3"/>
  <c r="E155" i="1"/>
  <c r="E143" i="3" s="1"/>
  <c r="G142" i="3"/>
  <c r="C142" i="3"/>
  <c r="E154" i="1"/>
  <c r="F154" i="1" s="1"/>
  <c r="G154" i="1" s="1"/>
  <c r="I154" i="1" s="1"/>
  <c r="E142" i="3"/>
  <c r="G141" i="3"/>
  <c r="C141" i="3"/>
  <c r="E153" i="1"/>
  <c r="E141" i="3" s="1"/>
  <c r="G140" i="3"/>
  <c r="C140" i="3"/>
  <c r="G139" i="3"/>
  <c r="C139" i="3"/>
  <c r="G138" i="3"/>
  <c r="C138" i="3"/>
  <c r="E150" i="1"/>
  <c r="E138" i="3" s="1"/>
  <c r="G137" i="3"/>
  <c r="C137" i="3"/>
  <c r="G438" i="3"/>
  <c r="C438" i="3"/>
  <c r="E438" i="3"/>
  <c r="G437" i="3"/>
  <c r="C437" i="3"/>
  <c r="E437" i="3"/>
  <c r="G436" i="3"/>
  <c r="C436" i="3"/>
  <c r="E436" i="3"/>
  <c r="G435" i="3"/>
  <c r="C435" i="3"/>
  <c r="E435" i="3"/>
  <c r="G136" i="3"/>
  <c r="C136" i="3"/>
  <c r="E148" i="1"/>
  <c r="G135" i="3"/>
  <c r="C135" i="3"/>
  <c r="E147" i="1"/>
  <c r="E135" i="3" s="1"/>
  <c r="G134" i="3"/>
  <c r="C134" i="3"/>
  <c r="G133" i="3"/>
  <c r="C133" i="3"/>
  <c r="G132" i="3"/>
  <c r="C132" i="3"/>
  <c r="G131" i="3"/>
  <c r="C131" i="3"/>
  <c r="E143" i="1"/>
  <c r="E131" i="3" s="1"/>
  <c r="G130" i="3"/>
  <c r="C130" i="3"/>
  <c r="G129" i="3"/>
  <c r="C129" i="3"/>
  <c r="G128" i="3"/>
  <c r="C128" i="3"/>
  <c r="G127" i="3"/>
  <c r="C127" i="3"/>
  <c r="G126" i="3"/>
  <c r="C126" i="3"/>
  <c r="E126" i="3"/>
  <c r="G125" i="3"/>
  <c r="C125" i="3"/>
  <c r="E137" i="1"/>
  <c r="E125" i="3" s="1"/>
  <c r="G124" i="3"/>
  <c r="C124" i="3"/>
  <c r="E136" i="1"/>
  <c r="E124" i="3" s="1"/>
  <c r="G123" i="3"/>
  <c r="C123" i="3"/>
  <c r="E135" i="1"/>
  <c r="E123" i="3" s="1"/>
  <c r="G122" i="3"/>
  <c r="C122" i="3"/>
  <c r="E134" i="1"/>
  <c r="F134" i="1" s="1"/>
  <c r="G134" i="1" s="1"/>
  <c r="G121" i="3"/>
  <c r="C121" i="3"/>
  <c r="E133" i="1"/>
  <c r="E121" i="3" s="1"/>
  <c r="G120" i="3"/>
  <c r="C120" i="3"/>
  <c r="E120" i="3"/>
  <c r="E132" i="1"/>
  <c r="G119" i="3"/>
  <c r="C119" i="3"/>
  <c r="E131" i="1"/>
  <c r="E119" i="3" s="1"/>
  <c r="G118" i="3"/>
  <c r="C118" i="3"/>
  <c r="E130" i="1"/>
  <c r="E118" i="3" s="1"/>
  <c r="G117" i="3"/>
  <c r="C117" i="3"/>
  <c r="E129" i="1"/>
  <c r="E117" i="3" s="1"/>
  <c r="G434" i="3"/>
  <c r="C434" i="3"/>
  <c r="E434" i="3"/>
  <c r="G116" i="3"/>
  <c r="C116" i="3"/>
  <c r="E128" i="1"/>
  <c r="E115" i="3" s="1"/>
  <c r="G115" i="3"/>
  <c r="C115" i="3"/>
  <c r="G114" i="3"/>
  <c r="C114" i="3"/>
  <c r="E127" i="1"/>
  <c r="G113" i="3"/>
  <c r="C113" i="3"/>
  <c r="E126" i="1"/>
  <c r="E113" i="3" s="1"/>
  <c r="G433" i="3"/>
  <c r="C433" i="3"/>
  <c r="E433" i="3"/>
  <c r="G112" i="3"/>
  <c r="C112" i="3"/>
  <c r="G432" i="3"/>
  <c r="C432" i="3"/>
  <c r="E432" i="3"/>
  <c r="G431" i="3"/>
  <c r="C431" i="3"/>
  <c r="E431" i="3"/>
  <c r="G430" i="3"/>
  <c r="C430" i="3"/>
  <c r="E430" i="3"/>
  <c r="G111" i="3"/>
  <c r="C111" i="3"/>
  <c r="E123" i="1"/>
  <c r="E111" i="3" s="1"/>
  <c r="G110" i="3"/>
  <c r="C110" i="3"/>
  <c r="E122" i="1"/>
  <c r="F122" i="1" s="1"/>
  <c r="G122" i="1" s="1"/>
  <c r="I122" i="1" s="1"/>
  <c r="G109" i="3"/>
  <c r="C109" i="3"/>
  <c r="E121" i="1"/>
  <c r="E109" i="3" s="1"/>
  <c r="G108" i="3"/>
  <c r="C108" i="3"/>
  <c r="E120" i="1"/>
  <c r="E108" i="3" s="1"/>
  <c r="G107" i="3"/>
  <c r="C107" i="3"/>
  <c r="E119" i="1"/>
  <c r="E107" i="3" s="1"/>
  <c r="G429" i="3"/>
  <c r="C429" i="3"/>
  <c r="E429" i="3"/>
  <c r="G428" i="3"/>
  <c r="C428" i="3"/>
  <c r="E428" i="3"/>
  <c r="G427" i="3"/>
  <c r="C427" i="3"/>
  <c r="E427" i="3"/>
  <c r="G106" i="3"/>
  <c r="C106" i="3"/>
  <c r="E118" i="1"/>
  <c r="E106" i="3" s="1"/>
  <c r="G426" i="3"/>
  <c r="C426" i="3"/>
  <c r="E426" i="3"/>
  <c r="G105" i="3"/>
  <c r="C105" i="3"/>
  <c r="E117" i="1"/>
  <c r="F117" i="1" s="1"/>
  <c r="G117" i="1" s="1"/>
  <c r="I117" i="1" s="1"/>
  <c r="G425" i="3"/>
  <c r="C425" i="3"/>
  <c r="E425" i="3"/>
  <c r="G104" i="3"/>
  <c r="C104" i="3"/>
  <c r="E116" i="1"/>
  <c r="G103" i="3"/>
  <c r="C103" i="3"/>
  <c r="E115" i="1"/>
  <c r="E103" i="3" s="1"/>
  <c r="G424" i="3"/>
  <c r="C424" i="3"/>
  <c r="E424" i="3"/>
  <c r="G102" i="3"/>
  <c r="C102" i="3"/>
  <c r="G101" i="3"/>
  <c r="C101" i="3"/>
  <c r="E101" i="3"/>
  <c r="G423" i="3"/>
  <c r="C423" i="3"/>
  <c r="E423" i="3"/>
  <c r="G100" i="3"/>
  <c r="C100" i="3"/>
  <c r="E112" i="1"/>
  <c r="G422" i="3"/>
  <c r="C422" i="3"/>
  <c r="E422" i="3"/>
  <c r="G99" i="3"/>
  <c r="C99" i="3"/>
  <c r="E111" i="1"/>
  <c r="E99" i="3" s="1"/>
  <c r="G98" i="3"/>
  <c r="C98" i="3"/>
  <c r="G97" i="3"/>
  <c r="C97" i="3"/>
  <c r="E110" i="1"/>
  <c r="E97" i="3" s="1"/>
  <c r="G421" i="3"/>
  <c r="C421" i="3"/>
  <c r="E421" i="3"/>
  <c r="G96" i="3"/>
  <c r="C96" i="3"/>
  <c r="E109" i="1"/>
  <c r="G95" i="3"/>
  <c r="C95" i="3"/>
  <c r="E108" i="1"/>
  <c r="E95" i="3" s="1"/>
  <c r="G94" i="3"/>
  <c r="C94" i="3"/>
  <c r="E107" i="1"/>
  <c r="E94" i="3" s="1"/>
  <c r="G93" i="3"/>
  <c r="C93" i="3"/>
  <c r="E93" i="3"/>
  <c r="E106" i="1"/>
  <c r="G92" i="3"/>
  <c r="C92" i="3"/>
  <c r="E105" i="1"/>
  <c r="E92" i="3" s="1"/>
  <c r="G91" i="3"/>
  <c r="C91" i="3"/>
  <c r="E104" i="1"/>
  <c r="E91" i="3" s="1"/>
  <c r="G420" i="3"/>
  <c r="C420" i="3"/>
  <c r="E420" i="3"/>
  <c r="G90" i="3"/>
  <c r="C90" i="3"/>
  <c r="E103" i="1"/>
  <c r="E90" i="3" s="1"/>
  <c r="G419" i="3"/>
  <c r="C419" i="3"/>
  <c r="E419" i="3"/>
  <c r="G89" i="3"/>
  <c r="C89" i="3"/>
  <c r="E89" i="3"/>
  <c r="E102" i="1"/>
  <c r="G418" i="3"/>
  <c r="C418" i="3"/>
  <c r="E418" i="3"/>
  <c r="G417" i="3"/>
  <c r="C417" i="3"/>
  <c r="E417" i="3"/>
  <c r="G88" i="3"/>
  <c r="C88" i="3"/>
  <c r="E88" i="3"/>
  <c r="E101" i="1"/>
  <c r="G416" i="3"/>
  <c r="C416" i="3"/>
  <c r="E416" i="3"/>
  <c r="G87" i="3"/>
  <c r="C87" i="3"/>
  <c r="E100" i="1"/>
  <c r="G86" i="3"/>
  <c r="C86" i="3"/>
  <c r="E99" i="1"/>
  <c r="E86" i="3" s="1"/>
  <c r="G415" i="3"/>
  <c r="C415" i="3"/>
  <c r="E415" i="3"/>
  <c r="G85" i="3"/>
  <c r="C85" i="3"/>
  <c r="E85" i="3"/>
  <c r="E98" i="1"/>
  <c r="F98" i="1" s="1"/>
  <c r="G98" i="1" s="1"/>
  <c r="I98" i="1" s="1"/>
  <c r="G414" i="3"/>
  <c r="C414" i="3"/>
  <c r="E414" i="3"/>
  <c r="G413" i="3"/>
  <c r="C413" i="3"/>
  <c r="E413" i="3"/>
  <c r="G412" i="3"/>
  <c r="C412" i="3"/>
  <c r="E412" i="3"/>
  <c r="G84" i="3"/>
  <c r="C84" i="3"/>
  <c r="E84" i="3"/>
  <c r="E97" i="1"/>
  <c r="G83" i="3"/>
  <c r="C83" i="3"/>
  <c r="E96" i="1"/>
  <c r="F96" i="1" s="1"/>
  <c r="G96" i="1" s="1"/>
  <c r="I96" i="1" s="1"/>
  <c r="G82" i="3"/>
  <c r="C82" i="3"/>
  <c r="E95" i="1"/>
  <c r="F95" i="1" s="1"/>
  <c r="G95" i="1" s="1"/>
  <c r="I95" i="1" s="1"/>
  <c r="G81" i="3"/>
  <c r="C81" i="3"/>
  <c r="E94" i="1"/>
  <c r="E81" i="3" s="1"/>
  <c r="G411" i="3"/>
  <c r="C411" i="3"/>
  <c r="E411" i="3"/>
  <c r="G80" i="3"/>
  <c r="C80" i="3"/>
  <c r="E93" i="1"/>
  <c r="E80" i="3" s="1"/>
  <c r="G79" i="3"/>
  <c r="C79" i="3"/>
  <c r="E92" i="1"/>
  <c r="F92" i="1" s="1"/>
  <c r="G92" i="1" s="1"/>
  <c r="I92" i="1" s="1"/>
  <c r="G410" i="3"/>
  <c r="C410" i="3"/>
  <c r="E410" i="3"/>
  <c r="G78" i="3"/>
  <c r="C78" i="3"/>
  <c r="E90" i="1"/>
  <c r="E78" i="3" s="1"/>
  <c r="G77" i="3"/>
  <c r="C77" i="3"/>
  <c r="E89" i="1"/>
  <c r="E77" i="3" s="1"/>
  <c r="G76" i="3"/>
  <c r="C76" i="3"/>
  <c r="E88" i="1"/>
  <c r="E76" i="3" s="1"/>
  <c r="G409" i="3"/>
  <c r="C409" i="3"/>
  <c r="E409" i="3"/>
  <c r="G75" i="3"/>
  <c r="C75" i="3"/>
  <c r="E87" i="1"/>
  <c r="F87" i="1" s="1"/>
  <c r="G87" i="1" s="1"/>
  <c r="I87" i="1" s="1"/>
  <c r="G74" i="3"/>
  <c r="C74" i="3"/>
  <c r="E86" i="1"/>
  <c r="G73" i="3"/>
  <c r="C73" i="3"/>
  <c r="E85" i="1"/>
  <c r="E73" i="3" s="1"/>
  <c r="G72" i="3"/>
  <c r="C72" i="3"/>
  <c r="E84" i="1"/>
  <c r="G71" i="3"/>
  <c r="C71" i="3"/>
  <c r="E83" i="1"/>
  <c r="E71" i="3" s="1"/>
  <c r="G70" i="3"/>
  <c r="C70" i="3"/>
  <c r="E82" i="1"/>
  <c r="E70" i="3" s="1"/>
  <c r="G69" i="3"/>
  <c r="C69" i="3"/>
  <c r="E81" i="1"/>
  <c r="E69" i="3" s="1"/>
  <c r="G68" i="3"/>
  <c r="C68" i="3"/>
  <c r="E80" i="1"/>
  <c r="E68" i="3" s="1"/>
  <c r="G67" i="3"/>
  <c r="C67" i="3"/>
  <c r="E79" i="1"/>
  <c r="F79" i="1" s="1"/>
  <c r="G79" i="1" s="1"/>
  <c r="I79" i="1" s="1"/>
  <c r="G408" i="3"/>
  <c r="C408" i="3"/>
  <c r="E408" i="3"/>
  <c r="G66" i="3"/>
  <c r="C66" i="3"/>
  <c r="E78" i="1"/>
  <c r="E66" i="3" s="1"/>
  <c r="G65" i="3"/>
  <c r="C65" i="3"/>
  <c r="E77" i="1"/>
  <c r="E65" i="3" s="1"/>
  <c r="G407" i="3"/>
  <c r="C407" i="3"/>
  <c r="E407" i="3"/>
  <c r="G406" i="3"/>
  <c r="C406" i="3"/>
  <c r="E406" i="3"/>
  <c r="G64" i="3"/>
  <c r="C64" i="3"/>
  <c r="E76" i="1"/>
  <c r="E64" i="3" s="1"/>
  <c r="G63" i="3"/>
  <c r="C63" i="3"/>
  <c r="E75" i="1"/>
  <c r="E63" i="3" s="1"/>
  <c r="G405" i="3"/>
  <c r="C405" i="3"/>
  <c r="E405" i="3"/>
  <c r="G62" i="3"/>
  <c r="C62" i="3"/>
  <c r="E74" i="1"/>
  <c r="G404" i="3"/>
  <c r="C404" i="3"/>
  <c r="E404" i="3"/>
  <c r="G403" i="3"/>
  <c r="C403" i="3"/>
  <c r="E403" i="3"/>
  <c r="G61" i="3"/>
  <c r="C61" i="3"/>
  <c r="E73" i="1"/>
  <c r="E61" i="3" s="1"/>
  <c r="G402" i="3"/>
  <c r="C402" i="3"/>
  <c r="E402" i="3"/>
  <c r="G60" i="3"/>
  <c r="C60" i="3"/>
  <c r="E72" i="1"/>
  <c r="E60" i="3" s="1"/>
  <c r="G59" i="3"/>
  <c r="C59" i="3"/>
  <c r="E71" i="1"/>
  <c r="E59" i="3" s="1"/>
  <c r="G58" i="3"/>
  <c r="C58" i="3"/>
  <c r="G57" i="3"/>
  <c r="C57" i="3"/>
  <c r="E69" i="1"/>
  <c r="E57" i="3" s="1"/>
  <c r="G56" i="3"/>
  <c r="C56" i="3"/>
  <c r="E68" i="1"/>
  <c r="G401" i="3"/>
  <c r="C401" i="3"/>
  <c r="E401" i="3"/>
  <c r="G55" i="3"/>
  <c r="C55" i="3"/>
  <c r="E67" i="1"/>
  <c r="E55" i="3" s="1"/>
  <c r="G54" i="3"/>
  <c r="C54" i="3"/>
  <c r="E66" i="1"/>
  <c r="E54" i="3" s="1"/>
  <c r="G400" i="3"/>
  <c r="C400" i="3"/>
  <c r="E400" i="3"/>
  <c r="G53" i="3"/>
  <c r="C53" i="3"/>
  <c r="E65" i="1"/>
  <c r="E53" i="3" s="1"/>
  <c r="G52" i="3"/>
  <c r="C52" i="3"/>
  <c r="E64" i="1"/>
  <c r="E52" i="3" s="1"/>
  <c r="G51" i="3"/>
  <c r="C51" i="3"/>
  <c r="E63" i="1"/>
  <c r="E51" i="3" s="1"/>
  <c r="G50" i="3"/>
  <c r="C50" i="3"/>
  <c r="E62" i="1"/>
  <c r="E50" i="3" s="1"/>
  <c r="G49" i="3"/>
  <c r="C49" i="3"/>
  <c r="G48" i="3"/>
  <c r="C48" i="3"/>
  <c r="E59" i="1"/>
  <c r="E48" i="3" s="1"/>
  <c r="G47" i="3"/>
  <c r="C47" i="3"/>
  <c r="E58" i="1"/>
  <c r="F58" i="1" s="1"/>
  <c r="G58" i="1" s="1"/>
  <c r="I58" i="1" s="1"/>
  <c r="G46" i="3"/>
  <c r="C46" i="3"/>
  <c r="E57" i="1"/>
  <c r="E46" i="3" s="1"/>
  <c r="G45" i="3"/>
  <c r="C45" i="3"/>
  <c r="E56" i="1"/>
  <c r="G44" i="3"/>
  <c r="C44" i="3"/>
  <c r="E55" i="1"/>
  <c r="E44" i="3" s="1"/>
  <c r="G43" i="3"/>
  <c r="C43" i="3"/>
  <c r="E54" i="1"/>
  <c r="E43" i="3" s="1"/>
  <c r="G42" i="3"/>
  <c r="C42" i="3"/>
  <c r="E53" i="1"/>
  <c r="F53" i="1" s="1"/>
  <c r="G53" i="1" s="1"/>
  <c r="I53" i="1" s="1"/>
  <c r="G41" i="3"/>
  <c r="C41" i="3"/>
  <c r="E52" i="1"/>
  <c r="G399" i="3"/>
  <c r="C399" i="3"/>
  <c r="E399" i="3"/>
  <c r="G398" i="3"/>
  <c r="C398" i="3"/>
  <c r="E398" i="3"/>
  <c r="G397" i="3"/>
  <c r="C397" i="3"/>
  <c r="E397" i="3"/>
  <c r="G396" i="3"/>
  <c r="C396" i="3"/>
  <c r="E396" i="3"/>
  <c r="G40" i="3"/>
  <c r="C40" i="3"/>
  <c r="E51" i="1"/>
  <c r="F51" i="1" s="1"/>
  <c r="G51" i="1" s="1"/>
  <c r="I51" i="1" s="1"/>
  <c r="G395" i="3"/>
  <c r="C395" i="3"/>
  <c r="E395" i="3"/>
  <c r="G394" i="3"/>
  <c r="C394" i="3"/>
  <c r="E394" i="3"/>
  <c r="G393" i="3"/>
  <c r="C393" i="3"/>
  <c r="E393" i="3"/>
  <c r="G39" i="3"/>
  <c r="C39" i="3"/>
  <c r="G38" i="3"/>
  <c r="C38" i="3"/>
  <c r="G37" i="3"/>
  <c r="C37" i="3"/>
  <c r="G36" i="3"/>
  <c r="C36" i="3"/>
  <c r="G35" i="3"/>
  <c r="C35" i="3"/>
  <c r="G34" i="3"/>
  <c r="C34" i="3"/>
  <c r="G33" i="3"/>
  <c r="C33" i="3"/>
  <c r="G32" i="3"/>
  <c r="C32" i="3"/>
  <c r="G31" i="3"/>
  <c r="C31" i="3"/>
  <c r="G30" i="3"/>
  <c r="C30" i="3"/>
  <c r="G392" i="3"/>
  <c r="C392" i="3"/>
  <c r="E392" i="3"/>
  <c r="G29" i="3"/>
  <c r="C29" i="3"/>
  <c r="G28" i="3"/>
  <c r="C28" i="3"/>
  <c r="G27" i="3"/>
  <c r="C27" i="3"/>
  <c r="G26" i="3"/>
  <c r="C26" i="3"/>
  <c r="G25" i="3"/>
  <c r="C25" i="3"/>
  <c r="G24" i="3"/>
  <c r="C24" i="3"/>
  <c r="G23" i="3"/>
  <c r="C23" i="3"/>
  <c r="G391" i="3"/>
  <c r="C391" i="3"/>
  <c r="E391" i="3"/>
  <c r="G22" i="3"/>
  <c r="C22" i="3"/>
  <c r="G390" i="3"/>
  <c r="C390" i="3"/>
  <c r="E390" i="3"/>
  <c r="G389" i="3"/>
  <c r="C389" i="3"/>
  <c r="E389" i="3"/>
  <c r="G388" i="3"/>
  <c r="C388" i="3"/>
  <c r="E388" i="3"/>
  <c r="G387" i="3"/>
  <c r="C387" i="3"/>
  <c r="E387" i="3"/>
  <c r="G386" i="3"/>
  <c r="C386" i="3"/>
  <c r="E386" i="3"/>
  <c r="G21" i="3"/>
  <c r="C21" i="3"/>
  <c r="G385" i="3"/>
  <c r="C385" i="3"/>
  <c r="E385" i="3"/>
  <c r="G20" i="3"/>
  <c r="C20" i="3"/>
  <c r="G384" i="3"/>
  <c r="C384" i="3"/>
  <c r="E384" i="3"/>
  <c r="G19" i="3"/>
  <c r="C19" i="3"/>
  <c r="G18" i="3"/>
  <c r="C18" i="3"/>
  <c r="G17" i="3"/>
  <c r="C17" i="3"/>
  <c r="G16" i="3"/>
  <c r="C16" i="3"/>
  <c r="G15" i="3"/>
  <c r="C15" i="3"/>
  <c r="G14" i="3"/>
  <c r="C14" i="3"/>
  <c r="G383" i="3"/>
  <c r="C383" i="3"/>
  <c r="E383" i="3"/>
  <c r="G382" i="3"/>
  <c r="C382" i="3"/>
  <c r="E382" i="3"/>
  <c r="G381" i="3"/>
  <c r="C381" i="3"/>
  <c r="E381" i="3"/>
  <c r="G380" i="3"/>
  <c r="C380" i="3"/>
  <c r="E380" i="3"/>
  <c r="G379" i="3"/>
  <c r="C379" i="3"/>
  <c r="E379" i="3"/>
  <c r="G378" i="3"/>
  <c r="C378" i="3"/>
  <c r="E378" i="3"/>
  <c r="G377" i="3"/>
  <c r="C377" i="3"/>
  <c r="E377" i="3"/>
  <c r="G13" i="3"/>
  <c r="C13" i="3"/>
  <c r="E22" i="1"/>
  <c r="F22" i="1" s="1"/>
  <c r="G22" i="1" s="1"/>
  <c r="I22" i="1" s="1"/>
  <c r="G12" i="3"/>
  <c r="C12" i="3"/>
  <c r="G376" i="3"/>
  <c r="C376" i="3"/>
  <c r="E376" i="3"/>
  <c r="G375" i="3"/>
  <c r="C375" i="3"/>
  <c r="E375" i="3"/>
  <c r="G374" i="3"/>
  <c r="C374" i="3"/>
  <c r="E374" i="3"/>
  <c r="G373" i="3"/>
  <c r="C373" i="3"/>
  <c r="E373" i="3"/>
  <c r="G372" i="3"/>
  <c r="C372" i="3"/>
  <c r="E372" i="3"/>
  <c r="G11" i="3"/>
  <c r="C11" i="3"/>
  <c r="E21" i="1"/>
  <c r="E11" i="3" s="1"/>
  <c r="G371" i="3"/>
  <c r="C371" i="3"/>
  <c r="E371" i="3"/>
  <c r="G370" i="3"/>
  <c r="C370" i="3"/>
  <c r="E370" i="3"/>
  <c r="G369" i="3"/>
  <c r="C369" i="3"/>
  <c r="E369" i="3"/>
  <c r="G368" i="3"/>
  <c r="C368" i="3"/>
  <c r="E368" i="3"/>
  <c r="G367" i="3"/>
  <c r="C367" i="3"/>
  <c r="E367" i="3"/>
  <c r="G366" i="3"/>
  <c r="C366" i="3"/>
  <c r="E366" i="3"/>
  <c r="G365" i="3"/>
  <c r="C365" i="3"/>
  <c r="E365" i="3"/>
  <c r="G364" i="3"/>
  <c r="C364" i="3"/>
  <c r="E364" i="3"/>
  <c r="G363" i="3"/>
  <c r="C363" i="3"/>
  <c r="E363" i="3"/>
  <c r="G362" i="3"/>
  <c r="C362" i="3"/>
  <c r="E362" i="3"/>
  <c r="G361" i="3"/>
  <c r="C361" i="3"/>
  <c r="E361" i="3"/>
  <c r="G360" i="3"/>
  <c r="C360" i="3"/>
  <c r="E360" i="3"/>
  <c r="G359" i="3"/>
  <c r="C359" i="3"/>
  <c r="E359" i="3"/>
  <c r="G358" i="3"/>
  <c r="C358" i="3"/>
  <c r="E358" i="3"/>
  <c r="G357" i="3"/>
  <c r="C357" i="3"/>
  <c r="E357" i="3"/>
  <c r="G356" i="3"/>
  <c r="C356" i="3"/>
  <c r="E356" i="3"/>
  <c r="G355" i="3"/>
  <c r="C355" i="3"/>
  <c r="E355" i="3"/>
  <c r="G354" i="3"/>
  <c r="C354" i="3"/>
  <c r="E354" i="3"/>
  <c r="G353" i="3"/>
  <c r="C353" i="3"/>
  <c r="E353" i="3"/>
  <c r="G352" i="3"/>
  <c r="C352" i="3"/>
  <c r="E352" i="3"/>
  <c r="G351" i="3"/>
  <c r="C351" i="3"/>
  <c r="E351" i="3"/>
  <c r="G350" i="3"/>
  <c r="C350" i="3"/>
  <c r="E350" i="3"/>
  <c r="G349" i="3"/>
  <c r="C349" i="3"/>
  <c r="E349" i="3"/>
  <c r="G348" i="3"/>
  <c r="C348" i="3"/>
  <c r="E348" i="3"/>
  <c r="G347" i="3"/>
  <c r="C347" i="3"/>
  <c r="E347" i="3"/>
  <c r="G346" i="3"/>
  <c r="C346" i="3"/>
  <c r="E346" i="3"/>
  <c r="G345" i="3"/>
  <c r="C345" i="3"/>
  <c r="E345" i="3"/>
  <c r="G344" i="3"/>
  <c r="C344" i="3"/>
  <c r="E344" i="3"/>
  <c r="G343" i="3"/>
  <c r="C343" i="3"/>
  <c r="E343" i="3"/>
  <c r="G342" i="3"/>
  <c r="C342" i="3"/>
  <c r="E342" i="3"/>
  <c r="G341" i="3"/>
  <c r="C341" i="3"/>
  <c r="E341" i="3"/>
  <c r="G340" i="3"/>
  <c r="C340" i="3"/>
  <c r="E340" i="3"/>
  <c r="G339" i="3"/>
  <c r="C339" i="3"/>
  <c r="E339" i="3"/>
  <c r="G338" i="3"/>
  <c r="C338" i="3"/>
  <c r="E338" i="3"/>
  <c r="G337" i="3"/>
  <c r="C337" i="3"/>
  <c r="E337" i="3"/>
  <c r="A102" i="3"/>
  <c r="H102" i="3"/>
  <c r="B102" i="3"/>
  <c r="D102" i="3"/>
  <c r="A424" i="3"/>
  <c r="H424" i="3"/>
  <c r="B424" i="3"/>
  <c r="D424" i="3"/>
  <c r="A103" i="3"/>
  <c r="H103" i="3"/>
  <c r="B103" i="3"/>
  <c r="D103" i="3"/>
  <c r="A104" i="3"/>
  <c r="H104" i="3"/>
  <c r="B104" i="3"/>
  <c r="D104" i="3"/>
  <c r="A425" i="3"/>
  <c r="H425" i="3"/>
  <c r="B425" i="3"/>
  <c r="D425" i="3"/>
  <c r="A105" i="3"/>
  <c r="H105" i="3"/>
  <c r="B105" i="3"/>
  <c r="D105" i="3"/>
  <c r="A426" i="3"/>
  <c r="H426" i="3"/>
  <c r="B426" i="3"/>
  <c r="D426" i="3"/>
  <c r="A106" i="3"/>
  <c r="H106" i="3"/>
  <c r="B106" i="3"/>
  <c r="D106" i="3"/>
  <c r="A427" i="3"/>
  <c r="H427" i="3"/>
  <c r="B427" i="3"/>
  <c r="D427" i="3"/>
  <c r="A428" i="3"/>
  <c r="H428" i="3"/>
  <c r="B428" i="3"/>
  <c r="D428" i="3"/>
  <c r="A429" i="3"/>
  <c r="H429" i="3"/>
  <c r="B429" i="3"/>
  <c r="D429" i="3"/>
  <c r="A107" i="3"/>
  <c r="H107" i="3"/>
  <c r="B107" i="3"/>
  <c r="D107" i="3"/>
  <c r="A108" i="3"/>
  <c r="H108" i="3"/>
  <c r="B108" i="3"/>
  <c r="D108" i="3"/>
  <c r="A109" i="3"/>
  <c r="H109" i="3"/>
  <c r="B109" i="3"/>
  <c r="D109" i="3"/>
  <c r="A110" i="3"/>
  <c r="H110" i="3"/>
  <c r="B110" i="3"/>
  <c r="D110" i="3"/>
  <c r="A111" i="3"/>
  <c r="H111" i="3"/>
  <c r="B111" i="3"/>
  <c r="D111" i="3"/>
  <c r="A430" i="3"/>
  <c r="H430" i="3"/>
  <c r="B430" i="3"/>
  <c r="D430" i="3"/>
  <c r="A431" i="3"/>
  <c r="H431" i="3"/>
  <c r="B431" i="3"/>
  <c r="D431" i="3"/>
  <c r="A432" i="3"/>
  <c r="H432" i="3"/>
  <c r="B432" i="3"/>
  <c r="D432" i="3"/>
  <c r="A112" i="3"/>
  <c r="H112" i="3"/>
  <c r="B112" i="3"/>
  <c r="D112" i="3"/>
  <c r="A433" i="3"/>
  <c r="H433" i="3"/>
  <c r="B433" i="3"/>
  <c r="D433" i="3"/>
  <c r="A113" i="3"/>
  <c r="H113" i="3"/>
  <c r="B113" i="3"/>
  <c r="D113" i="3"/>
  <c r="A114" i="3"/>
  <c r="H114" i="3"/>
  <c r="B114" i="3"/>
  <c r="D114" i="3"/>
  <c r="A115" i="3"/>
  <c r="H115" i="3"/>
  <c r="B115" i="3"/>
  <c r="D115" i="3"/>
  <c r="A116" i="3"/>
  <c r="H116" i="3"/>
  <c r="B116" i="3"/>
  <c r="D116" i="3"/>
  <c r="A434" i="3"/>
  <c r="H434" i="3"/>
  <c r="B434" i="3"/>
  <c r="D434" i="3"/>
  <c r="A117" i="3"/>
  <c r="H117" i="3"/>
  <c r="B117" i="3"/>
  <c r="D117" i="3"/>
  <c r="A118" i="3"/>
  <c r="H118" i="3"/>
  <c r="B118" i="3"/>
  <c r="D118" i="3"/>
  <c r="A119" i="3"/>
  <c r="H119" i="3"/>
  <c r="B119" i="3"/>
  <c r="D119" i="3"/>
  <c r="A120" i="3"/>
  <c r="H120" i="3"/>
  <c r="B120" i="3"/>
  <c r="D120" i="3"/>
  <c r="A121" i="3"/>
  <c r="H121" i="3"/>
  <c r="B121" i="3"/>
  <c r="D121" i="3"/>
  <c r="A122" i="3"/>
  <c r="H122" i="3"/>
  <c r="B122" i="3"/>
  <c r="D122" i="3"/>
  <c r="A123" i="3"/>
  <c r="H123" i="3"/>
  <c r="B123" i="3"/>
  <c r="D123" i="3"/>
  <c r="A124" i="3"/>
  <c r="H124" i="3"/>
  <c r="B124" i="3"/>
  <c r="D124" i="3"/>
  <c r="A125" i="3"/>
  <c r="H125" i="3"/>
  <c r="B125" i="3"/>
  <c r="D125" i="3"/>
  <c r="A126" i="3"/>
  <c r="H126" i="3"/>
  <c r="B126" i="3"/>
  <c r="D126" i="3"/>
  <c r="A127" i="3"/>
  <c r="H127" i="3"/>
  <c r="B127" i="3"/>
  <c r="D127" i="3"/>
  <c r="A128" i="3"/>
  <c r="H128" i="3"/>
  <c r="B128" i="3"/>
  <c r="D128" i="3"/>
  <c r="A129" i="3"/>
  <c r="H129" i="3"/>
  <c r="B129" i="3"/>
  <c r="D129" i="3"/>
  <c r="A130" i="3"/>
  <c r="H130" i="3"/>
  <c r="B130" i="3"/>
  <c r="D130" i="3"/>
  <c r="A131" i="3"/>
  <c r="H131" i="3"/>
  <c r="B131" i="3"/>
  <c r="D131" i="3"/>
  <c r="A132" i="3"/>
  <c r="H132" i="3"/>
  <c r="B132" i="3"/>
  <c r="D132" i="3"/>
  <c r="A133" i="3"/>
  <c r="H133" i="3"/>
  <c r="B133" i="3"/>
  <c r="D133" i="3"/>
  <c r="A134" i="3"/>
  <c r="H134" i="3"/>
  <c r="B134" i="3"/>
  <c r="D134" i="3"/>
  <c r="A135" i="3"/>
  <c r="H135" i="3"/>
  <c r="B135" i="3"/>
  <c r="D135" i="3"/>
  <c r="A136" i="3"/>
  <c r="H136" i="3"/>
  <c r="B136" i="3"/>
  <c r="D136" i="3"/>
  <c r="A435" i="3"/>
  <c r="H435" i="3"/>
  <c r="B435" i="3"/>
  <c r="D435" i="3"/>
  <c r="A436" i="3"/>
  <c r="H436" i="3"/>
  <c r="B436" i="3"/>
  <c r="D436" i="3"/>
  <c r="A437" i="3"/>
  <c r="H437" i="3"/>
  <c r="B437" i="3"/>
  <c r="D437" i="3"/>
  <c r="A438" i="3"/>
  <c r="H438" i="3"/>
  <c r="B438" i="3"/>
  <c r="D438" i="3"/>
  <c r="A137" i="3"/>
  <c r="H137" i="3"/>
  <c r="B137" i="3"/>
  <c r="D137" i="3"/>
  <c r="A138" i="3"/>
  <c r="H138" i="3"/>
  <c r="B138" i="3"/>
  <c r="D138" i="3"/>
  <c r="A139" i="3"/>
  <c r="H139" i="3"/>
  <c r="B139" i="3"/>
  <c r="D139" i="3"/>
  <c r="A140" i="3"/>
  <c r="H140" i="3"/>
  <c r="B140" i="3"/>
  <c r="D140" i="3"/>
  <c r="A141" i="3"/>
  <c r="H141" i="3"/>
  <c r="B141" i="3"/>
  <c r="D141" i="3"/>
  <c r="A142" i="3"/>
  <c r="H142" i="3"/>
  <c r="B142" i="3"/>
  <c r="D142" i="3"/>
  <c r="A143" i="3"/>
  <c r="H143" i="3"/>
  <c r="B143" i="3"/>
  <c r="D143" i="3"/>
  <c r="A144" i="3"/>
  <c r="H144" i="3"/>
  <c r="B144" i="3"/>
  <c r="D144" i="3"/>
  <c r="A145" i="3"/>
  <c r="H145" i="3"/>
  <c r="B145" i="3"/>
  <c r="D145" i="3"/>
  <c r="A146" i="3"/>
  <c r="H146" i="3"/>
  <c r="B146" i="3"/>
  <c r="D146" i="3"/>
  <c r="A147" i="3"/>
  <c r="H147" i="3"/>
  <c r="B147" i="3"/>
  <c r="D147" i="3"/>
  <c r="A439" i="3"/>
  <c r="H439" i="3"/>
  <c r="B439" i="3"/>
  <c r="D439" i="3"/>
  <c r="A148" i="3"/>
  <c r="H148" i="3"/>
  <c r="B148" i="3"/>
  <c r="D148" i="3"/>
  <c r="A149" i="3"/>
  <c r="H149" i="3"/>
  <c r="B149" i="3"/>
  <c r="D149" i="3"/>
  <c r="A440" i="3"/>
  <c r="H440" i="3"/>
  <c r="B440" i="3"/>
  <c r="D440" i="3"/>
  <c r="A441" i="3"/>
  <c r="H441" i="3"/>
  <c r="B441" i="3"/>
  <c r="D441" i="3"/>
  <c r="A442" i="3"/>
  <c r="H442" i="3"/>
  <c r="B442" i="3"/>
  <c r="D442" i="3"/>
  <c r="A150" i="3"/>
  <c r="H150" i="3"/>
  <c r="B150" i="3"/>
  <c r="D150" i="3"/>
  <c r="A443" i="3"/>
  <c r="H443" i="3"/>
  <c r="B443" i="3"/>
  <c r="D443" i="3"/>
  <c r="A444" i="3"/>
  <c r="H444" i="3"/>
  <c r="B444" i="3"/>
  <c r="D444" i="3"/>
  <c r="A445" i="3"/>
  <c r="H445" i="3"/>
  <c r="B445" i="3"/>
  <c r="D445" i="3"/>
  <c r="A151" i="3"/>
  <c r="H151" i="3"/>
  <c r="B151" i="3"/>
  <c r="D151" i="3"/>
  <c r="A446" i="3"/>
  <c r="H446" i="3"/>
  <c r="B446" i="3"/>
  <c r="D446" i="3"/>
  <c r="A447" i="3"/>
  <c r="H447" i="3"/>
  <c r="B447" i="3"/>
  <c r="D447" i="3"/>
  <c r="A448" i="3"/>
  <c r="H448" i="3"/>
  <c r="B448" i="3"/>
  <c r="D448" i="3"/>
  <c r="A449" i="3"/>
  <c r="H449" i="3"/>
  <c r="B449" i="3"/>
  <c r="D449" i="3"/>
  <c r="A450" i="3"/>
  <c r="H450" i="3"/>
  <c r="B450" i="3"/>
  <c r="D450" i="3"/>
  <c r="A152" i="3"/>
  <c r="H152" i="3"/>
  <c r="B152" i="3"/>
  <c r="D152" i="3"/>
  <c r="A451" i="3"/>
  <c r="H451" i="3"/>
  <c r="B451" i="3"/>
  <c r="D451" i="3"/>
  <c r="A452" i="3"/>
  <c r="H452" i="3"/>
  <c r="B452" i="3"/>
  <c r="D452" i="3"/>
  <c r="A453" i="3"/>
  <c r="H453" i="3"/>
  <c r="B453" i="3"/>
  <c r="D453" i="3"/>
  <c r="A153" i="3"/>
  <c r="H153" i="3"/>
  <c r="B153" i="3"/>
  <c r="D153" i="3"/>
  <c r="A454" i="3"/>
  <c r="H454" i="3"/>
  <c r="B454" i="3"/>
  <c r="D454" i="3"/>
  <c r="A455" i="3"/>
  <c r="H455" i="3"/>
  <c r="B455" i="3"/>
  <c r="D455" i="3"/>
  <c r="A456" i="3"/>
  <c r="H456" i="3"/>
  <c r="B456" i="3"/>
  <c r="D456" i="3"/>
  <c r="A457" i="3"/>
  <c r="H457" i="3"/>
  <c r="B457" i="3"/>
  <c r="D457" i="3"/>
  <c r="A458" i="3"/>
  <c r="H458" i="3"/>
  <c r="B458" i="3"/>
  <c r="D458" i="3"/>
  <c r="A459" i="3"/>
  <c r="H459" i="3"/>
  <c r="B459" i="3"/>
  <c r="D459" i="3"/>
  <c r="A460" i="3"/>
  <c r="H460" i="3"/>
  <c r="B460" i="3"/>
  <c r="D460" i="3"/>
  <c r="A461" i="3"/>
  <c r="H461" i="3"/>
  <c r="B461" i="3"/>
  <c r="D461" i="3"/>
  <c r="A462" i="3"/>
  <c r="H462" i="3"/>
  <c r="B462" i="3"/>
  <c r="D462" i="3"/>
  <c r="A154" i="3"/>
  <c r="H154" i="3"/>
  <c r="B154" i="3"/>
  <c r="D154" i="3"/>
  <c r="A463" i="3"/>
  <c r="H463" i="3"/>
  <c r="B463" i="3"/>
  <c r="D463" i="3"/>
  <c r="A464" i="3"/>
  <c r="H464" i="3"/>
  <c r="B464" i="3"/>
  <c r="D464" i="3"/>
  <c r="A465" i="3"/>
  <c r="H465" i="3"/>
  <c r="B465" i="3"/>
  <c r="D465" i="3"/>
  <c r="A466" i="3"/>
  <c r="H466" i="3"/>
  <c r="B466" i="3"/>
  <c r="D466" i="3"/>
  <c r="A155" i="3"/>
  <c r="H155" i="3"/>
  <c r="B155" i="3"/>
  <c r="D155" i="3"/>
  <c r="A156" i="3"/>
  <c r="H156" i="3"/>
  <c r="B156" i="3"/>
  <c r="D156" i="3"/>
  <c r="A157" i="3"/>
  <c r="H157" i="3"/>
  <c r="B157" i="3"/>
  <c r="D157" i="3"/>
  <c r="A158" i="3"/>
  <c r="H158" i="3"/>
  <c r="B158" i="3"/>
  <c r="D158" i="3"/>
  <c r="A467" i="3"/>
  <c r="H467" i="3"/>
  <c r="B467" i="3"/>
  <c r="D467" i="3"/>
  <c r="A468" i="3"/>
  <c r="H468" i="3"/>
  <c r="B468" i="3"/>
  <c r="D468" i="3"/>
  <c r="A469" i="3"/>
  <c r="H469" i="3"/>
  <c r="B469" i="3"/>
  <c r="D469" i="3"/>
  <c r="A470" i="3"/>
  <c r="H470" i="3"/>
  <c r="B470" i="3"/>
  <c r="D470" i="3"/>
  <c r="A159" i="3"/>
  <c r="H159" i="3"/>
  <c r="B159" i="3"/>
  <c r="D159" i="3"/>
  <c r="A160" i="3"/>
  <c r="H160" i="3"/>
  <c r="B160" i="3"/>
  <c r="D160" i="3"/>
  <c r="A161" i="3"/>
  <c r="H161" i="3"/>
  <c r="B161" i="3"/>
  <c r="D161" i="3"/>
  <c r="A162" i="3"/>
  <c r="H162" i="3"/>
  <c r="B162" i="3"/>
  <c r="D162" i="3"/>
  <c r="A163" i="3"/>
  <c r="H163" i="3"/>
  <c r="B163" i="3"/>
  <c r="D163" i="3"/>
  <c r="A471" i="3"/>
  <c r="H471" i="3"/>
  <c r="B471" i="3"/>
  <c r="D471" i="3"/>
  <c r="A472" i="3"/>
  <c r="H472" i="3"/>
  <c r="B472" i="3"/>
  <c r="D472" i="3"/>
  <c r="A473" i="3"/>
  <c r="H473" i="3"/>
  <c r="B473" i="3"/>
  <c r="D473" i="3"/>
  <c r="A164" i="3"/>
  <c r="H164" i="3"/>
  <c r="B164" i="3"/>
  <c r="D164" i="3"/>
  <c r="A165" i="3"/>
  <c r="H165" i="3"/>
  <c r="B165" i="3"/>
  <c r="D165" i="3"/>
  <c r="A474" i="3"/>
  <c r="H474" i="3"/>
  <c r="B474" i="3"/>
  <c r="D474" i="3"/>
  <c r="A475" i="3"/>
  <c r="H475" i="3"/>
  <c r="B475" i="3"/>
  <c r="D475" i="3"/>
  <c r="A476" i="3"/>
  <c r="H476" i="3"/>
  <c r="B476" i="3"/>
  <c r="D476" i="3"/>
  <c r="A166" i="3"/>
  <c r="H166" i="3"/>
  <c r="B166" i="3"/>
  <c r="D166" i="3"/>
  <c r="A167" i="3"/>
  <c r="H167" i="3"/>
  <c r="B167" i="3"/>
  <c r="D167" i="3"/>
  <c r="A168" i="3"/>
  <c r="H168" i="3"/>
  <c r="B168" i="3"/>
  <c r="D168" i="3"/>
  <c r="A477" i="3"/>
  <c r="H477" i="3"/>
  <c r="B477" i="3"/>
  <c r="D477" i="3"/>
  <c r="A478" i="3"/>
  <c r="H478" i="3"/>
  <c r="B478" i="3"/>
  <c r="D478" i="3"/>
  <c r="A479" i="3"/>
  <c r="H479" i="3"/>
  <c r="B479" i="3"/>
  <c r="D479" i="3"/>
  <c r="A169" i="3"/>
  <c r="H169" i="3"/>
  <c r="B169" i="3"/>
  <c r="D169" i="3"/>
  <c r="A480" i="3"/>
  <c r="H480" i="3"/>
  <c r="B480" i="3"/>
  <c r="D480" i="3"/>
  <c r="A481" i="3"/>
  <c r="H481" i="3"/>
  <c r="B481" i="3"/>
  <c r="D481" i="3"/>
  <c r="A482" i="3"/>
  <c r="H482" i="3"/>
  <c r="B482" i="3"/>
  <c r="D482" i="3"/>
  <c r="A170" i="3"/>
  <c r="H170" i="3"/>
  <c r="B170" i="3"/>
  <c r="D170" i="3"/>
  <c r="A483" i="3"/>
  <c r="H483" i="3"/>
  <c r="B483" i="3"/>
  <c r="D483" i="3"/>
  <c r="A171" i="3"/>
  <c r="H171" i="3"/>
  <c r="B171" i="3"/>
  <c r="D171" i="3"/>
  <c r="A172" i="3"/>
  <c r="H172" i="3"/>
  <c r="B172" i="3"/>
  <c r="D172" i="3"/>
  <c r="A484" i="3"/>
  <c r="H484" i="3"/>
  <c r="B484" i="3"/>
  <c r="D484" i="3"/>
  <c r="A485" i="3"/>
  <c r="H485" i="3"/>
  <c r="B485" i="3"/>
  <c r="D485" i="3"/>
  <c r="A486" i="3"/>
  <c r="H486" i="3"/>
  <c r="B486" i="3"/>
  <c r="D486" i="3"/>
  <c r="A487" i="3"/>
  <c r="H487" i="3"/>
  <c r="B487" i="3"/>
  <c r="D487" i="3"/>
  <c r="A488" i="3"/>
  <c r="H488" i="3"/>
  <c r="B488" i="3"/>
  <c r="D488" i="3"/>
  <c r="A489" i="3"/>
  <c r="H489" i="3"/>
  <c r="B489" i="3"/>
  <c r="D489" i="3"/>
  <c r="A490" i="3"/>
  <c r="H490" i="3"/>
  <c r="B490" i="3"/>
  <c r="D490" i="3"/>
  <c r="A491" i="3"/>
  <c r="H491" i="3"/>
  <c r="B491" i="3"/>
  <c r="D491" i="3"/>
  <c r="A492" i="3"/>
  <c r="H492" i="3"/>
  <c r="B492" i="3"/>
  <c r="D492" i="3"/>
  <c r="A173" i="3"/>
  <c r="H173" i="3"/>
  <c r="B173" i="3"/>
  <c r="D173" i="3"/>
  <c r="A493" i="3"/>
  <c r="H493" i="3"/>
  <c r="B493" i="3"/>
  <c r="D493" i="3"/>
  <c r="A174" i="3"/>
  <c r="H174" i="3"/>
  <c r="B174" i="3"/>
  <c r="D174" i="3"/>
  <c r="A494" i="3"/>
  <c r="H494" i="3"/>
  <c r="B494" i="3"/>
  <c r="D494" i="3"/>
  <c r="A495" i="3"/>
  <c r="H495" i="3"/>
  <c r="B495" i="3"/>
  <c r="D495" i="3"/>
  <c r="A175" i="3"/>
  <c r="H175" i="3"/>
  <c r="B175" i="3"/>
  <c r="D175" i="3"/>
  <c r="A496" i="3"/>
  <c r="H496" i="3"/>
  <c r="B496" i="3"/>
  <c r="D496" i="3"/>
  <c r="A497" i="3"/>
  <c r="H497" i="3"/>
  <c r="B497" i="3"/>
  <c r="D497" i="3"/>
  <c r="A498" i="3"/>
  <c r="H498" i="3"/>
  <c r="B498" i="3"/>
  <c r="D498" i="3"/>
  <c r="A176" i="3"/>
  <c r="H176" i="3"/>
  <c r="B176" i="3"/>
  <c r="D176" i="3"/>
  <c r="A499" i="3"/>
  <c r="H499" i="3"/>
  <c r="B499" i="3"/>
  <c r="D499" i="3"/>
  <c r="A500" i="3"/>
  <c r="H500" i="3"/>
  <c r="B500" i="3"/>
  <c r="D500" i="3"/>
  <c r="A501" i="3"/>
  <c r="H501" i="3"/>
  <c r="B501" i="3"/>
  <c r="D501" i="3"/>
  <c r="A177" i="3"/>
  <c r="H177" i="3"/>
  <c r="B177" i="3"/>
  <c r="D177" i="3"/>
  <c r="A178" i="3"/>
  <c r="H178" i="3"/>
  <c r="B178" i="3"/>
  <c r="D178" i="3"/>
  <c r="A502" i="3"/>
  <c r="H502" i="3"/>
  <c r="B502" i="3"/>
  <c r="D502" i="3"/>
  <c r="A503" i="3"/>
  <c r="H503" i="3"/>
  <c r="B503" i="3"/>
  <c r="D503" i="3"/>
  <c r="A179" i="3"/>
  <c r="H179" i="3"/>
  <c r="B179" i="3"/>
  <c r="D179" i="3"/>
  <c r="A504" i="3"/>
  <c r="H504" i="3"/>
  <c r="B504" i="3"/>
  <c r="D504" i="3"/>
  <c r="A505" i="3"/>
  <c r="H505" i="3"/>
  <c r="B505" i="3"/>
  <c r="D505" i="3"/>
  <c r="A506" i="3"/>
  <c r="H506" i="3"/>
  <c r="B506" i="3"/>
  <c r="D506" i="3"/>
  <c r="A507" i="3"/>
  <c r="H507" i="3"/>
  <c r="B507" i="3"/>
  <c r="D507" i="3"/>
  <c r="A508" i="3"/>
  <c r="H508" i="3"/>
  <c r="B508" i="3"/>
  <c r="D508" i="3"/>
  <c r="A509" i="3"/>
  <c r="H509" i="3"/>
  <c r="B509" i="3"/>
  <c r="D509" i="3"/>
  <c r="A510" i="3"/>
  <c r="H510" i="3"/>
  <c r="B510" i="3"/>
  <c r="D510" i="3"/>
  <c r="A180" i="3"/>
  <c r="H180" i="3"/>
  <c r="B180" i="3"/>
  <c r="D180" i="3"/>
  <c r="A511" i="3"/>
  <c r="H511" i="3"/>
  <c r="B511" i="3"/>
  <c r="D511" i="3"/>
  <c r="A512" i="3"/>
  <c r="H512" i="3"/>
  <c r="B512" i="3"/>
  <c r="D512" i="3"/>
  <c r="A513" i="3"/>
  <c r="H513" i="3"/>
  <c r="B513" i="3"/>
  <c r="D513" i="3"/>
  <c r="A514" i="3"/>
  <c r="H514" i="3"/>
  <c r="B514" i="3"/>
  <c r="D514" i="3"/>
  <c r="A515" i="3"/>
  <c r="H515" i="3"/>
  <c r="B515" i="3"/>
  <c r="D515" i="3"/>
  <c r="A516" i="3"/>
  <c r="H516" i="3"/>
  <c r="B516" i="3"/>
  <c r="D516" i="3"/>
  <c r="A517" i="3"/>
  <c r="H517" i="3"/>
  <c r="B517" i="3"/>
  <c r="D517" i="3"/>
  <c r="A518" i="3"/>
  <c r="H518" i="3"/>
  <c r="B518" i="3"/>
  <c r="D518" i="3"/>
  <c r="A181" i="3"/>
  <c r="H181" i="3"/>
  <c r="B181" i="3"/>
  <c r="D181" i="3"/>
  <c r="A519" i="3"/>
  <c r="H519" i="3"/>
  <c r="B519" i="3"/>
  <c r="D519" i="3"/>
  <c r="A520" i="3"/>
  <c r="H520" i="3"/>
  <c r="B520" i="3"/>
  <c r="D520" i="3"/>
  <c r="A182" i="3"/>
  <c r="H182" i="3"/>
  <c r="B182" i="3"/>
  <c r="D182" i="3"/>
  <c r="A521" i="3"/>
  <c r="H521" i="3"/>
  <c r="B521" i="3"/>
  <c r="D521" i="3"/>
  <c r="A522" i="3"/>
  <c r="H522" i="3"/>
  <c r="B522" i="3"/>
  <c r="D522" i="3"/>
  <c r="A523" i="3"/>
  <c r="H523" i="3"/>
  <c r="B523" i="3"/>
  <c r="D523" i="3"/>
  <c r="A524" i="3"/>
  <c r="H524" i="3"/>
  <c r="B524" i="3"/>
  <c r="D524" i="3"/>
  <c r="A525" i="3"/>
  <c r="H525" i="3"/>
  <c r="B525" i="3"/>
  <c r="D525" i="3"/>
  <c r="A526" i="3"/>
  <c r="H526" i="3"/>
  <c r="B526" i="3"/>
  <c r="D526" i="3"/>
  <c r="A527" i="3"/>
  <c r="H527" i="3"/>
  <c r="B527" i="3"/>
  <c r="D527" i="3"/>
  <c r="A528" i="3"/>
  <c r="H528" i="3"/>
  <c r="B528" i="3"/>
  <c r="D528" i="3"/>
  <c r="A529" i="3"/>
  <c r="H529" i="3"/>
  <c r="B529" i="3"/>
  <c r="D529" i="3"/>
  <c r="A530" i="3"/>
  <c r="H530" i="3"/>
  <c r="B530" i="3"/>
  <c r="D530" i="3"/>
  <c r="A531" i="3"/>
  <c r="H531" i="3"/>
  <c r="B531" i="3"/>
  <c r="D531" i="3"/>
  <c r="A532" i="3"/>
  <c r="H532" i="3"/>
  <c r="B532" i="3"/>
  <c r="D532" i="3"/>
  <c r="A533" i="3"/>
  <c r="H533" i="3"/>
  <c r="B533" i="3"/>
  <c r="D533" i="3"/>
  <c r="A534" i="3"/>
  <c r="H534" i="3"/>
  <c r="B534" i="3"/>
  <c r="D534" i="3"/>
  <c r="A535" i="3"/>
  <c r="H535" i="3"/>
  <c r="B535" i="3"/>
  <c r="D535" i="3"/>
  <c r="A536" i="3"/>
  <c r="H536" i="3"/>
  <c r="B536" i="3"/>
  <c r="D536" i="3"/>
  <c r="A537" i="3"/>
  <c r="H537" i="3"/>
  <c r="B537" i="3"/>
  <c r="D537" i="3"/>
  <c r="A538" i="3"/>
  <c r="H538" i="3"/>
  <c r="B538" i="3"/>
  <c r="D538" i="3"/>
  <c r="A539" i="3"/>
  <c r="H539" i="3"/>
  <c r="B539" i="3"/>
  <c r="D539" i="3"/>
  <c r="A540" i="3"/>
  <c r="H540" i="3"/>
  <c r="B540" i="3"/>
  <c r="D540" i="3"/>
  <c r="A541" i="3"/>
  <c r="H541" i="3"/>
  <c r="B541" i="3"/>
  <c r="D541" i="3"/>
  <c r="A183" i="3"/>
  <c r="H183" i="3"/>
  <c r="B183" i="3"/>
  <c r="D183" i="3"/>
  <c r="A542" i="3"/>
  <c r="H542" i="3"/>
  <c r="B542" i="3"/>
  <c r="D542" i="3"/>
  <c r="A543" i="3"/>
  <c r="H543" i="3"/>
  <c r="B543" i="3"/>
  <c r="D543" i="3"/>
  <c r="A544" i="3"/>
  <c r="H544" i="3"/>
  <c r="B544" i="3"/>
  <c r="D544" i="3"/>
  <c r="A545" i="3"/>
  <c r="H545" i="3"/>
  <c r="B545" i="3"/>
  <c r="D545" i="3"/>
  <c r="A546" i="3"/>
  <c r="H546" i="3"/>
  <c r="B546" i="3"/>
  <c r="D546" i="3"/>
  <c r="A547" i="3"/>
  <c r="H547" i="3"/>
  <c r="B547" i="3"/>
  <c r="D547" i="3"/>
  <c r="A548" i="3"/>
  <c r="H548" i="3"/>
  <c r="B548" i="3"/>
  <c r="D548" i="3"/>
  <c r="A549" i="3"/>
  <c r="H549" i="3"/>
  <c r="B549" i="3"/>
  <c r="D549" i="3"/>
  <c r="A550" i="3"/>
  <c r="H550" i="3"/>
  <c r="B550" i="3"/>
  <c r="D550" i="3"/>
  <c r="A551" i="3"/>
  <c r="H551" i="3"/>
  <c r="B551" i="3"/>
  <c r="D551" i="3"/>
  <c r="A552" i="3"/>
  <c r="H552" i="3"/>
  <c r="B552" i="3"/>
  <c r="D552" i="3"/>
  <c r="A553" i="3"/>
  <c r="H553" i="3"/>
  <c r="B553" i="3"/>
  <c r="D553" i="3"/>
  <c r="A554" i="3"/>
  <c r="H554" i="3"/>
  <c r="B554" i="3"/>
  <c r="D554" i="3"/>
  <c r="A555" i="3"/>
  <c r="H555" i="3"/>
  <c r="B555" i="3"/>
  <c r="D555" i="3"/>
  <c r="A556" i="3"/>
  <c r="H556" i="3"/>
  <c r="B556" i="3"/>
  <c r="D556" i="3"/>
  <c r="A557" i="3"/>
  <c r="H557" i="3"/>
  <c r="B557" i="3"/>
  <c r="D557" i="3"/>
  <c r="A184" i="3"/>
  <c r="H184" i="3"/>
  <c r="B184" i="3"/>
  <c r="D184" i="3"/>
  <c r="A558" i="3"/>
  <c r="H558" i="3"/>
  <c r="B558" i="3"/>
  <c r="D558" i="3"/>
  <c r="A559" i="3"/>
  <c r="H559" i="3"/>
  <c r="B559" i="3"/>
  <c r="D559" i="3"/>
  <c r="A560" i="3"/>
  <c r="H560" i="3"/>
  <c r="B560" i="3"/>
  <c r="D560" i="3"/>
  <c r="A561" i="3"/>
  <c r="H561" i="3"/>
  <c r="B561" i="3"/>
  <c r="D561" i="3"/>
  <c r="A562" i="3"/>
  <c r="H562" i="3"/>
  <c r="B562" i="3"/>
  <c r="D562" i="3"/>
  <c r="A563" i="3"/>
  <c r="H563" i="3"/>
  <c r="B563" i="3"/>
  <c r="D563" i="3"/>
  <c r="A564" i="3"/>
  <c r="H564" i="3"/>
  <c r="B564" i="3"/>
  <c r="D564" i="3"/>
  <c r="A185" i="3"/>
  <c r="H185" i="3"/>
  <c r="B185" i="3"/>
  <c r="D185" i="3"/>
  <c r="A565" i="3"/>
  <c r="H565" i="3"/>
  <c r="B565" i="3"/>
  <c r="D565" i="3"/>
  <c r="A186" i="3"/>
  <c r="H186" i="3"/>
  <c r="B186" i="3"/>
  <c r="D186" i="3"/>
  <c r="A187" i="3"/>
  <c r="H187" i="3"/>
  <c r="B187" i="3"/>
  <c r="D187" i="3"/>
  <c r="A188" i="3"/>
  <c r="H188" i="3"/>
  <c r="B188" i="3"/>
  <c r="D188" i="3"/>
  <c r="A189" i="3"/>
  <c r="H189" i="3"/>
  <c r="B189" i="3"/>
  <c r="D189" i="3"/>
  <c r="A190" i="3"/>
  <c r="H190" i="3"/>
  <c r="B190" i="3"/>
  <c r="D190" i="3"/>
  <c r="A566" i="3"/>
  <c r="H566" i="3"/>
  <c r="B566" i="3"/>
  <c r="D566" i="3"/>
  <c r="A567" i="3"/>
  <c r="H567" i="3"/>
  <c r="B567" i="3"/>
  <c r="D567" i="3"/>
  <c r="A191" i="3"/>
  <c r="H191" i="3"/>
  <c r="B191" i="3"/>
  <c r="D191" i="3"/>
  <c r="A568" i="3"/>
  <c r="H568" i="3"/>
  <c r="B568" i="3"/>
  <c r="D568" i="3"/>
  <c r="A569" i="3"/>
  <c r="H569" i="3"/>
  <c r="B569" i="3"/>
  <c r="D569" i="3"/>
  <c r="A570" i="3"/>
  <c r="H570" i="3"/>
  <c r="B570" i="3"/>
  <c r="D570" i="3"/>
  <c r="A571" i="3"/>
  <c r="H571" i="3"/>
  <c r="B571" i="3"/>
  <c r="D571" i="3"/>
  <c r="A572" i="3"/>
  <c r="H572" i="3"/>
  <c r="B572" i="3"/>
  <c r="D572" i="3"/>
  <c r="A192" i="3"/>
  <c r="H192" i="3"/>
  <c r="B192" i="3"/>
  <c r="D192" i="3"/>
  <c r="A573" i="3"/>
  <c r="H573" i="3"/>
  <c r="B573" i="3"/>
  <c r="D573" i="3"/>
  <c r="A574" i="3"/>
  <c r="H574" i="3"/>
  <c r="B574" i="3"/>
  <c r="D574" i="3"/>
  <c r="A193" i="3"/>
  <c r="H193" i="3"/>
  <c r="B193" i="3"/>
  <c r="D193" i="3"/>
  <c r="A575" i="3"/>
  <c r="H575" i="3"/>
  <c r="B575" i="3"/>
  <c r="D575" i="3"/>
  <c r="A576" i="3"/>
  <c r="H576" i="3"/>
  <c r="B576" i="3"/>
  <c r="D576" i="3"/>
  <c r="A577" i="3"/>
  <c r="H577" i="3"/>
  <c r="B577" i="3"/>
  <c r="D577" i="3"/>
  <c r="A578" i="3"/>
  <c r="H578" i="3"/>
  <c r="B578" i="3"/>
  <c r="D578" i="3"/>
  <c r="A579" i="3"/>
  <c r="H579" i="3"/>
  <c r="B579" i="3"/>
  <c r="D579" i="3"/>
  <c r="A580" i="3"/>
  <c r="H580" i="3"/>
  <c r="B580" i="3"/>
  <c r="D580" i="3"/>
  <c r="A581" i="3"/>
  <c r="H581" i="3"/>
  <c r="B581" i="3"/>
  <c r="D581" i="3"/>
  <c r="A582" i="3"/>
  <c r="H582" i="3"/>
  <c r="B582" i="3"/>
  <c r="D582" i="3"/>
  <c r="A583" i="3"/>
  <c r="H583" i="3"/>
  <c r="B583" i="3"/>
  <c r="D583" i="3"/>
  <c r="A584" i="3"/>
  <c r="H584" i="3"/>
  <c r="B584" i="3"/>
  <c r="D584" i="3"/>
  <c r="A194" i="3"/>
  <c r="H194" i="3"/>
  <c r="B194" i="3"/>
  <c r="D194" i="3"/>
  <c r="A195" i="3"/>
  <c r="H195" i="3"/>
  <c r="B195" i="3"/>
  <c r="D195" i="3"/>
  <c r="A585" i="3"/>
  <c r="H585" i="3"/>
  <c r="B585" i="3"/>
  <c r="D585" i="3"/>
  <c r="A196" i="3"/>
  <c r="H196" i="3"/>
  <c r="B196" i="3"/>
  <c r="D196" i="3"/>
  <c r="A586" i="3"/>
  <c r="H586" i="3"/>
  <c r="B586" i="3"/>
  <c r="D586" i="3"/>
  <c r="A587" i="3"/>
  <c r="H587" i="3"/>
  <c r="B587" i="3"/>
  <c r="D587" i="3"/>
  <c r="A588" i="3"/>
  <c r="H588" i="3"/>
  <c r="B588" i="3"/>
  <c r="D588" i="3"/>
  <c r="A589" i="3"/>
  <c r="H589" i="3"/>
  <c r="B589" i="3"/>
  <c r="D589" i="3"/>
  <c r="A590" i="3"/>
  <c r="H590" i="3"/>
  <c r="B590" i="3"/>
  <c r="D590" i="3"/>
  <c r="A591" i="3"/>
  <c r="H591" i="3"/>
  <c r="B591" i="3"/>
  <c r="D591" i="3"/>
  <c r="A592" i="3"/>
  <c r="H592" i="3"/>
  <c r="B592" i="3"/>
  <c r="D592" i="3"/>
  <c r="A197" i="3"/>
  <c r="H197" i="3"/>
  <c r="B197" i="3"/>
  <c r="D197" i="3"/>
  <c r="A198" i="3"/>
  <c r="H198" i="3"/>
  <c r="B198" i="3"/>
  <c r="D198" i="3"/>
  <c r="A593" i="3"/>
  <c r="H593" i="3"/>
  <c r="B593" i="3"/>
  <c r="D593" i="3"/>
  <c r="A199" i="3"/>
  <c r="H199" i="3"/>
  <c r="B199" i="3"/>
  <c r="D199" i="3"/>
  <c r="A200" i="3"/>
  <c r="H200" i="3"/>
  <c r="B200" i="3"/>
  <c r="D200" i="3"/>
  <c r="A201" i="3"/>
  <c r="H201" i="3"/>
  <c r="B201" i="3"/>
  <c r="D201" i="3"/>
  <c r="A594" i="3"/>
  <c r="H594" i="3"/>
  <c r="B594" i="3"/>
  <c r="D594" i="3"/>
  <c r="A202" i="3"/>
  <c r="H202" i="3"/>
  <c r="B202" i="3"/>
  <c r="D202" i="3"/>
  <c r="A595" i="3"/>
  <c r="H595" i="3"/>
  <c r="B595" i="3"/>
  <c r="D595" i="3"/>
  <c r="A596" i="3"/>
  <c r="H596" i="3"/>
  <c r="B596" i="3"/>
  <c r="D596" i="3"/>
  <c r="A203" i="3"/>
  <c r="H203" i="3"/>
  <c r="B203" i="3"/>
  <c r="D203" i="3"/>
  <c r="A597" i="3"/>
  <c r="H597" i="3"/>
  <c r="B597" i="3"/>
  <c r="D597" i="3"/>
  <c r="A598" i="3"/>
  <c r="H598" i="3"/>
  <c r="B598" i="3"/>
  <c r="D598" i="3"/>
  <c r="A204" i="3"/>
  <c r="H204" i="3"/>
  <c r="B204" i="3"/>
  <c r="D204" i="3"/>
  <c r="A599" i="3"/>
  <c r="H599" i="3"/>
  <c r="B599" i="3"/>
  <c r="D599" i="3"/>
  <c r="A600" i="3"/>
  <c r="H600" i="3"/>
  <c r="B600" i="3"/>
  <c r="D600" i="3"/>
  <c r="A601" i="3"/>
  <c r="H601" i="3"/>
  <c r="B601" i="3"/>
  <c r="D601" i="3"/>
  <c r="A602" i="3"/>
  <c r="H602" i="3"/>
  <c r="B602" i="3"/>
  <c r="D602" i="3"/>
  <c r="A603" i="3"/>
  <c r="H603" i="3"/>
  <c r="B603" i="3"/>
  <c r="D603" i="3"/>
  <c r="A604" i="3"/>
  <c r="H604" i="3"/>
  <c r="B604" i="3"/>
  <c r="D604" i="3"/>
  <c r="A605" i="3"/>
  <c r="H605" i="3"/>
  <c r="B605" i="3"/>
  <c r="D605" i="3"/>
  <c r="A606" i="3"/>
  <c r="H606" i="3"/>
  <c r="B606" i="3"/>
  <c r="D606" i="3"/>
  <c r="A607" i="3"/>
  <c r="H607" i="3"/>
  <c r="B607" i="3"/>
  <c r="D607" i="3"/>
  <c r="A205" i="3"/>
  <c r="H205" i="3"/>
  <c r="B205" i="3"/>
  <c r="D205" i="3"/>
  <c r="A608" i="3"/>
  <c r="H608" i="3"/>
  <c r="B608" i="3"/>
  <c r="D608" i="3"/>
  <c r="A609" i="3"/>
  <c r="H609" i="3"/>
  <c r="B609" i="3"/>
  <c r="D609" i="3"/>
  <c r="A610" i="3"/>
  <c r="H610" i="3"/>
  <c r="B610" i="3"/>
  <c r="D610" i="3"/>
  <c r="A206" i="3"/>
  <c r="H206" i="3"/>
  <c r="B206" i="3"/>
  <c r="D206" i="3"/>
  <c r="A611" i="3"/>
  <c r="H611" i="3"/>
  <c r="B611" i="3"/>
  <c r="D611" i="3"/>
  <c r="A612" i="3"/>
  <c r="H612" i="3"/>
  <c r="B612" i="3"/>
  <c r="D612" i="3"/>
  <c r="A613" i="3"/>
  <c r="H613" i="3"/>
  <c r="B613" i="3"/>
  <c r="D613" i="3"/>
  <c r="A207" i="3"/>
  <c r="H207" i="3"/>
  <c r="B207" i="3"/>
  <c r="D207" i="3"/>
  <c r="A208" i="3"/>
  <c r="H208" i="3"/>
  <c r="B208" i="3"/>
  <c r="D208" i="3"/>
  <c r="A209" i="3"/>
  <c r="H209" i="3"/>
  <c r="B209" i="3"/>
  <c r="D209" i="3"/>
  <c r="A614" i="3"/>
  <c r="H614" i="3"/>
  <c r="B614" i="3"/>
  <c r="D614" i="3"/>
  <c r="A615" i="3"/>
  <c r="H615" i="3"/>
  <c r="B615" i="3"/>
  <c r="D615" i="3"/>
  <c r="A210" i="3"/>
  <c r="H210" i="3"/>
  <c r="B210" i="3"/>
  <c r="D210" i="3"/>
  <c r="A211" i="3"/>
  <c r="H211" i="3"/>
  <c r="B211" i="3"/>
  <c r="D211" i="3"/>
  <c r="A616" i="3"/>
  <c r="H616" i="3"/>
  <c r="B616" i="3"/>
  <c r="D616" i="3"/>
  <c r="A212" i="3"/>
  <c r="H212" i="3"/>
  <c r="B212" i="3"/>
  <c r="D212" i="3"/>
  <c r="A617" i="3"/>
  <c r="H617" i="3"/>
  <c r="B617" i="3"/>
  <c r="D617" i="3"/>
  <c r="A213" i="3"/>
  <c r="H213" i="3"/>
  <c r="B213" i="3"/>
  <c r="D213" i="3"/>
  <c r="A618" i="3"/>
  <c r="H618" i="3"/>
  <c r="B618" i="3"/>
  <c r="D618" i="3"/>
  <c r="A214" i="3"/>
  <c r="H214" i="3"/>
  <c r="B214" i="3"/>
  <c r="D214" i="3"/>
  <c r="A215" i="3"/>
  <c r="H215" i="3"/>
  <c r="B215" i="3"/>
  <c r="D215" i="3"/>
  <c r="A216" i="3"/>
  <c r="H216" i="3"/>
  <c r="B216" i="3"/>
  <c r="D216" i="3"/>
  <c r="A217" i="3"/>
  <c r="H217" i="3"/>
  <c r="B217" i="3"/>
  <c r="D217" i="3"/>
  <c r="A218" i="3"/>
  <c r="H218" i="3"/>
  <c r="B218" i="3"/>
  <c r="D218" i="3"/>
  <c r="A219" i="3"/>
  <c r="H219" i="3"/>
  <c r="B219" i="3"/>
  <c r="D219" i="3"/>
  <c r="A220" i="3"/>
  <c r="H220" i="3"/>
  <c r="B220" i="3"/>
  <c r="D220" i="3"/>
  <c r="A221" i="3"/>
  <c r="H221" i="3"/>
  <c r="B221" i="3"/>
  <c r="D221" i="3"/>
  <c r="A222" i="3"/>
  <c r="H222" i="3"/>
  <c r="B222" i="3"/>
  <c r="D222" i="3"/>
  <c r="A223" i="3"/>
  <c r="H223" i="3"/>
  <c r="B223" i="3"/>
  <c r="D223" i="3"/>
  <c r="A619" i="3"/>
  <c r="H619" i="3"/>
  <c r="B619" i="3"/>
  <c r="D619" i="3"/>
  <c r="A224" i="3"/>
  <c r="H224" i="3"/>
  <c r="B224" i="3"/>
  <c r="D224" i="3"/>
  <c r="A225" i="3"/>
  <c r="H225" i="3"/>
  <c r="B225" i="3"/>
  <c r="D225" i="3"/>
  <c r="A226" i="3"/>
  <c r="H226" i="3"/>
  <c r="B226" i="3"/>
  <c r="D226" i="3"/>
  <c r="A227" i="3"/>
  <c r="H227" i="3"/>
  <c r="B227" i="3"/>
  <c r="D227" i="3"/>
  <c r="A228" i="3"/>
  <c r="H228" i="3"/>
  <c r="B228" i="3"/>
  <c r="D228" i="3"/>
  <c r="A229" i="3"/>
  <c r="H229" i="3"/>
  <c r="B229" i="3"/>
  <c r="D229" i="3"/>
  <c r="A620" i="3"/>
  <c r="H620" i="3"/>
  <c r="B620" i="3"/>
  <c r="D620" i="3"/>
  <c r="A621" i="3"/>
  <c r="H621" i="3"/>
  <c r="B621" i="3"/>
  <c r="D621" i="3"/>
  <c r="A622" i="3"/>
  <c r="H622" i="3"/>
  <c r="B622" i="3"/>
  <c r="D622" i="3"/>
  <c r="A230" i="3"/>
  <c r="H230" i="3"/>
  <c r="B230" i="3"/>
  <c r="D230" i="3"/>
  <c r="A231" i="3"/>
  <c r="H231" i="3"/>
  <c r="B231" i="3"/>
  <c r="D231" i="3"/>
  <c r="A232" i="3"/>
  <c r="H232" i="3"/>
  <c r="B232" i="3"/>
  <c r="D232" i="3"/>
  <c r="A233" i="3"/>
  <c r="H233" i="3"/>
  <c r="B233" i="3"/>
  <c r="D233" i="3"/>
  <c r="A234" i="3"/>
  <c r="H234" i="3"/>
  <c r="B234" i="3"/>
  <c r="D234" i="3"/>
  <c r="A235" i="3"/>
  <c r="H235" i="3"/>
  <c r="B235" i="3"/>
  <c r="D235" i="3"/>
  <c r="A236" i="3"/>
  <c r="H236" i="3"/>
  <c r="B236" i="3"/>
  <c r="D236" i="3"/>
  <c r="A237" i="3"/>
  <c r="H237" i="3"/>
  <c r="B237" i="3"/>
  <c r="D237" i="3"/>
  <c r="A238" i="3"/>
  <c r="H238" i="3"/>
  <c r="B238" i="3"/>
  <c r="D238" i="3"/>
  <c r="A623" i="3"/>
  <c r="H623" i="3"/>
  <c r="B623" i="3"/>
  <c r="D623" i="3"/>
  <c r="A624" i="3"/>
  <c r="H624" i="3"/>
  <c r="B624" i="3"/>
  <c r="D624" i="3"/>
  <c r="A625" i="3"/>
  <c r="H625" i="3"/>
  <c r="B625" i="3"/>
  <c r="D625" i="3"/>
  <c r="A239" i="3"/>
  <c r="H239" i="3"/>
  <c r="B239" i="3"/>
  <c r="D239" i="3"/>
  <c r="A626" i="3"/>
  <c r="H626" i="3"/>
  <c r="B626" i="3"/>
  <c r="D626" i="3"/>
  <c r="A627" i="3"/>
  <c r="H627" i="3"/>
  <c r="B627" i="3"/>
  <c r="D627" i="3"/>
  <c r="A240" i="3"/>
  <c r="H240" i="3"/>
  <c r="B240" i="3"/>
  <c r="D240" i="3"/>
  <c r="A241" i="3"/>
  <c r="H241" i="3"/>
  <c r="B241" i="3"/>
  <c r="D241" i="3"/>
  <c r="A242" i="3"/>
  <c r="H242" i="3"/>
  <c r="B242" i="3"/>
  <c r="D242" i="3"/>
  <c r="A628" i="3"/>
  <c r="H628" i="3"/>
  <c r="B628" i="3"/>
  <c r="D628" i="3"/>
  <c r="A243" i="3"/>
  <c r="H243" i="3"/>
  <c r="B243" i="3"/>
  <c r="D243" i="3"/>
  <c r="A244" i="3"/>
  <c r="H244" i="3"/>
  <c r="B244" i="3"/>
  <c r="D244" i="3"/>
  <c r="A629" i="3"/>
  <c r="H629" i="3"/>
  <c r="B629" i="3"/>
  <c r="D629" i="3"/>
  <c r="A630" i="3"/>
  <c r="H630" i="3"/>
  <c r="B630" i="3"/>
  <c r="D630" i="3"/>
  <c r="A631" i="3"/>
  <c r="H631" i="3"/>
  <c r="B631" i="3"/>
  <c r="D631" i="3"/>
  <c r="A245" i="3"/>
  <c r="H245" i="3"/>
  <c r="B245" i="3"/>
  <c r="D245" i="3"/>
  <c r="A246" i="3"/>
  <c r="H246" i="3"/>
  <c r="B246" i="3"/>
  <c r="D246" i="3"/>
  <c r="A632" i="3"/>
  <c r="H632" i="3"/>
  <c r="B632" i="3"/>
  <c r="D632" i="3"/>
  <c r="A633" i="3"/>
  <c r="H633" i="3"/>
  <c r="B633" i="3"/>
  <c r="D633" i="3"/>
  <c r="A634" i="3"/>
  <c r="H634" i="3"/>
  <c r="B634" i="3"/>
  <c r="D634" i="3"/>
  <c r="A635" i="3"/>
  <c r="H635" i="3"/>
  <c r="B635" i="3"/>
  <c r="D635" i="3"/>
  <c r="A247" i="3"/>
  <c r="H247" i="3"/>
  <c r="B247" i="3"/>
  <c r="D247" i="3"/>
  <c r="A248" i="3"/>
  <c r="H248" i="3"/>
  <c r="B248" i="3"/>
  <c r="D248" i="3"/>
  <c r="A636" i="3"/>
  <c r="H636" i="3"/>
  <c r="B636" i="3"/>
  <c r="D636" i="3"/>
  <c r="A249" i="3"/>
  <c r="H249" i="3"/>
  <c r="B249" i="3"/>
  <c r="D249" i="3"/>
  <c r="A250" i="3"/>
  <c r="H250" i="3"/>
  <c r="B250" i="3"/>
  <c r="D250" i="3"/>
  <c r="A637" i="3"/>
  <c r="H637" i="3"/>
  <c r="B637" i="3"/>
  <c r="D637" i="3"/>
  <c r="A638" i="3"/>
  <c r="H638" i="3"/>
  <c r="B638" i="3"/>
  <c r="D638" i="3"/>
  <c r="A251" i="3"/>
  <c r="H251" i="3"/>
  <c r="B251" i="3"/>
  <c r="D251" i="3"/>
  <c r="A252" i="3"/>
  <c r="H252" i="3"/>
  <c r="B252" i="3"/>
  <c r="D252" i="3"/>
  <c r="A253" i="3"/>
  <c r="H253" i="3"/>
  <c r="B253" i="3"/>
  <c r="D253" i="3"/>
  <c r="A254" i="3"/>
  <c r="H254" i="3"/>
  <c r="B254" i="3"/>
  <c r="D254" i="3"/>
  <c r="A255" i="3"/>
  <c r="H255" i="3"/>
  <c r="B255" i="3"/>
  <c r="D255" i="3"/>
  <c r="A256" i="3"/>
  <c r="H256" i="3"/>
  <c r="B256" i="3"/>
  <c r="D256" i="3"/>
  <c r="A257" i="3"/>
  <c r="H257" i="3"/>
  <c r="B257" i="3"/>
  <c r="D257" i="3"/>
  <c r="A258" i="3"/>
  <c r="H258" i="3"/>
  <c r="B258" i="3"/>
  <c r="D258" i="3"/>
  <c r="A639" i="3"/>
  <c r="H639" i="3"/>
  <c r="B639" i="3"/>
  <c r="D639" i="3"/>
  <c r="A640" i="3"/>
  <c r="H640" i="3"/>
  <c r="B640" i="3"/>
  <c r="D640" i="3"/>
  <c r="A641" i="3"/>
  <c r="H641" i="3"/>
  <c r="B641" i="3"/>
  <c r="D641" i="3"/>
  <c r="A259" i="3"/>
  <c r="H259" i="3"/>
  <c r="B259" i="3"/>
  <c r="D259" i="3"/>
  <c r="A642" i="3"/>
  <c r="H642" i="3"/>
  <c r="B642" i="3"/>
  <c r="D642" i="3"/>
  <c r="A643" i="3"/>
  <c r="H643" i="3"/>
  <c r="B643" i="3"/>
  <c r="D643" i="3"/>
  <c r="A260" i="3"/>
  <c r="H260" i="3"/>
  <c r="B260" i="3"/>
  <c r="D260" i="3"/>
  <c r="A261" i="3"/>
  <c r="H261" i="3"/>
  <c r="B261" i="3"/>
  <c r="D261" i="3"/>
  <c r="A262" i="3"/>
  <c r="H262" i="3"/>
  <c r="B262" i="3"/>
  <c r="D262" i="3"/>
  <c r="A644" i="3"/>
  <c r="H644" i="3"/>
  <c r="B644" i="3"/>
  <c r="D644" i="3"/>
  <c r="A263" i="3"/>
  <c r="H263" i="3"/>
  <c r="B263" i="3"/>
  <c r="D263" i="3"/>
  <c r="A264" i="3"/>
  <c r="H264" i="3"/>
  <c r="B264" i="3"/>
  <c r="D264" i="3"/>
  <c r="A645" i="3"/>
  <c r="H645" i="3"/>
  <c r="B645" i="3"/>
  <c r="D645" i="3"/>
  <c r="A265" i="3"/>
  <c r="H265" i="3"/>
  <c r="B265" i="3"/>
  <c r="D265" i="3"/>
  <c r="A266" i="3"/>
  <c r="H266" i="3"/>
  <c r="B266" i="3"/>
  <c r="D266" i="3"/>
  <c r="A267" i="3"/>
  <c r="H267" i="3"/>
  <c r="B267" i="3"/>
  <c r="D267" i="3"/>
  <c r="A268" i="3"/>
  <c r="H268" i="3"/>
  <c r="B268" i="3"/>
  <c r="D268" i="3"/>
  <c r="A269" i="3"/>
  <c r="H269" i="3"/>
  <c r="B269" i="3"/>
  <c r="D269" i="3"/>
  <c r="A270" i="3"/>
  <c r="H270" i="3"/>
  <c r="B270" i="3"/>
  <c r="D270" i="3"/>
  <c r="A271" i="3"/>
  <c r="H271" i="3"/>
  <c r="B271" i="3"/>
  <c r="D271" i="3"/>
  <c r="A272" i="3"/>
  <c r="H272" i="3"/>
  <c r="B272" i="3"/>
  <c r="D272" i="3"/>
  <c r="A273" i="3"/>
  <c r="H273" i="3"/>
  <c r="B273" i="3"/>
  <c r="D273" i="3"/>
  <c r="A646" i="3"/>
  <c r="H646" i="3"/>
  <c r="B646" i="3"/>
  <c r="D646" i="3"/>
  <c r="A647" i="3"/>
  <c r="H647" i="3"/>
  <c r="B647" i="3"/>
  <c r="D647" i="3"/>
  <c r="A274" i="3"/>
  <c r="H274" i="3"/>
  <c r="B274" i="3"/>
  <c r="D274" i="3"/>
  <c r="A275" i="3"/>
  <c r="H275" i="3"/>
  <c r="B275" i="3"/>
  <c r="D275" i="3"/>
  <c r="A648" i="3"/>
  <c r="H648" i="3"/>
  <c r="B648" i="3"/>
  <c r="D648" i="3"/>
  <c r="A276" i="3"/>
  <c r="H276" i="3"/>
  <c r="B276" i="3"/>
  <c r="D276" i="3"/>
  <c r="A277" i="3"/>
  <c r="H277" i="3"/>
  <c r="B277" i="3"/>
  <c r="D277" i="3"/>
  <c r="A278" i="3"/>
  <c r="H278" i="3"/>
  <c r="B278" i="3"/>
  <c r="D278" i="3"/>
  <c r="A649" i="3"/>
  <c r="H649" i="3"/>
  <c r="B649" i="3"/>
  <c r="D649" i="3"/>
  <c r="A279" i="3"/>
  <c r="H279" i="3"/>
  <c r="B279" i="3"/>
  <c r="D279" i="3"/>
  <c r="A650" i="3"/>
  <c r="H650" i="3"/>
  <c r="B650" i="3"/>
  <c r="D650" i="3"/>
  <c r="A280" i="3"/>
  <c r="H280" i="3"/>
  <c r="B280" i="3"/>
  <c r="D280" i="3"/>
  <c r="A281" i="3"/>
  <c r="H281" i="3"/>
  <c r="B281" i="3"/>
  <c r="D281" i="3"/>
  <c r="A282" i="3"/>
  <c r="H282" i="3"/>
  <c r="B282" i="3"/>
  <c r="D282" i="3"/>
  <c r="A651" i="3"/>
  <c r="H651" i="3"/>
  <c r="B651" i="3"/>
  <c r="D651" i="3"/>
  <c r="A283" i="3"/>
  <c r="H283" i="3"/>
  <c r="B283" i="3"/>
  <c r="D283" i="3"/>
  <c r="A652" i="3"/>
  <c r="H652" i="3"/>
  <c r="B652" i="3"/>
  <c r="D652" i="3"/>
  <c r="A653" i="3"/>
  <c r="H653" i="3"/>
  <c r="B653" i="3"/>
  <c r="D653" i="3"/>
  <c r="A654" i="3"/>
  <c r="H654" i="3"/>
  <c r="B654" i="3"/>
  <c r="D654" i="3"/>
  <c r="A655" i="3"/>
  <c r="H655" i="3"/>
  <c r="B655" i="3"/>
  <c r="D655" i="3"/>
  <c r="A656" i="3"/>
  <c r="H656" i="3"/>
  <c r="B656" i="3"/>
  <c r="D656" i="3"/>
  <c r="A657" i="3"/>
  <c r="H657" i="3"/>
  <c r="B657" i="3"/>
  <c r="D657" i="3"/>
  <c r="A658" i="3"/>
  <c r="H658" i="3"/>
  <c r="B658" i="3"/>
  <c r="D658" i="3"/>
  <c r="A659" i="3"/>
  <c r="H659" i="3"/>
  <c r="B659" i="3"/>
  <c r="D659" i="3"/>
  <c r="A660" i="3"/>
  <c r="H660" i="3"/>
  <c r="B660" i="3"/>
  <c r="D660" i="3"/>
  <c r="A661" i="3"/>
  <c r="H661" i="3"/>
  <c r="B661" i="3"/>
  <c r="D661" i="3"/>
  <c r="A284" i="3"/>
  <c r="H284" i="3"/>
  <c r="B284" i="3"/>
  <c r="D284" i="3"/>
  <c r="A662" i="3"/>
  <c r="H662" i="3"/>
  <c r="B662" i="3"/>
  <c r="D662" i="3"/>
  <c r="A285" i="3"/>
  <c r="H285" i="3"/>
  <c r="B285" i="3"/>
  <c r="D285" i="3"/>
  <c r="A286" i="3"/>
  <c r="H286" i="3"/>
  <c r="B286" i="3"/>
  <c r="D286" i="3"/>
  <c r="A287" i="3"/>
  <c r="H287" i="3"/>
  <c r="B287" i="3"/>
  <c r="D287" i="3"/>
  <c r="A663" i="3"/>
  <c r="H663" i="3"/>
  <c r="B663" i="3"/>
  <c r="D663" i="3"/>
  <c r="A664" i="3"/>
  <c r="H664" i="3"/>
  <c r="B664" i="3"/>
  <c r="D664" i="3"/>
  <c r="A288" i="3"/>
  <c r="H288" i="3"/>
  <c r="B288" i="3"/>
  <c r="D288" i="3"/>
  <c r="A665" i="3"/>
  <c r="H665" i="3"/>
  <c r="B665" i="3"/>
  <c r="D665" i="3"/>
  <c r="A289" i="3"/>
  <c r="H289" i="3"/>
  <c r="B289" i="3"/>
  <c r="D289" i="3"/>
  <c r="A290" i="3"/>
  <c r="H290" i="3"/>
  <c r="B290" i="3"/>
  <c r="D290" i="3"/>
  <c r="A666" i="3"/>
  <c r="H666" i="3"/>
  <c r="B666" i="3"/>
  <c r="D666" i="3"/>
  <c r="A667" i="3"/>
  <c r="H667" i="3"/>
  <c r="B667" i="3"/>
  <c r="D667" i="3"/>
  <c r="A668" i="3"/>
  <c r="H668" i="3"/>
  <c r="B668" i="3"/>
  <c r="D668" i="3"/>
  <c r="A669" i="3"/>
  <c r="H669" i="3"/>
  <c r="B669" i="3"/>
  <c r="D669" i="3"/>
  <c r="A670" i="3"/>
  <c r="H670" i="3"/>
  <c r="B670" i="3"/>
  <c r="D670" i="3"/>
  <c r="A671" i="3"/>
  <c r="H671" i="3"/>
  <c r="B671" i="3"/>
  <c r="D671" i="3"/>
  <c r="A672" i="3"/>
  <c r="H672" i="3"/>
  <c r="B672" i="3"/>
  <c r="D672" i="3"/>
  <c r="A673" i="3"/>
  <c r="H673" i="3"/>
  <c r="B673" i="3"/>
  <c r="D673" i="3"/>
  <c r="A674" i="3"/>
  <c r="H674" i="3"/>
  <c r="B674" i="3"/>
  <c r="D674" i="3"/>
  <c r="A675" i="3"/>
  <c r="H675" i="3"/>
  <c r="B675" i="3"/>
  <c r="D675" i="3"/>
  <c r="A676" i="3"/>
  <c r="H676" i="3"/>
  <c r="B676" i="3"/>
  <c r="D676" i="3"/>
  <c r="A677" i="3"/>
  <c r="H677" i="3"/>
  <c r="B677" i="3"/>
  <c r="D677" i="3"/>
  <c r="A678" i="3"/>
  <c r="H678" i="3"/>
  <c r="B678" i="3"/>
  <c r="D678" i="3"/>
  <c r="A679" i="3"/>
  <c r="H679" i="3"/>
  <c r="B679" i="3"/>
  <c r="D679" i="3"/>
  <c r="A291" i="3"/>
  <c r="H291" i="3"/>
  <c r="B291" i="3"/>
  <c r="D291" i="3"/>
  <c r="A292" i="3"/>
  <c r="H292" i="3"/>
  <c r="B292" i="3"/>
  <c r="D292" i="3"/>
  <c r="A293" i="3"/>
  <c r="H293" i="3"/>
  <c r="B293" i="3"/>
  <c r="D293" i="3"/>
  <c r="A294" i="3"/>
  <c r="H294" i="3"/>
  <c r="B294" i="3"/>
  <c r="D294" i="3"/>
  <c r="A295" i="3"/>
  <c r="H295" i="3"/>
  <c r="B295" i="3"/>
  <c r="D295" i="3"/>
  <c r="A296" i="3"/>
  <c r="H296" i="3"/>
  <c r="B296" i="3"/>
  <c r="D296" i="3"/>
  <c r="A680" i="3"/>
  <c r="H680" i="3"/>
  <c r="B680" i="3"/>
  <c r="D680" i="3"/>
  <c r="A297" i="3"/>
  <c r="H297" i="3"/>
  <c r="B297" i="3"/>
  <c r="D297" i="3"/>
  <c r="A681" i="3"/>
  <c r="H681" i="3"/>
  <c r="B681" i="3"/>
  <c r="D681" i="3"/>
  <c r="A298" i="3"/>
  <c r="H298" i="3"/>
  <c r="B298" i="3"/>
  <c r="D298" i="3"/>
  <c r="A299" i="3"/>
  <c r="H299" i="3"/>
  <c r="B299" i="3"/>
  <c r="D299" i="3"/>
  <c r="A300" i="3"/>
  <c r="H300" i="3"/>
  <c r="B300" i="3"/>
  <c r="D300" i="3"/>
  <c r="A301" i="3"/>
  <c r="H301" i="3"/>
  <c r="B301" i="3"/>
  <c r="D301" i="3"/>
  <c r="A682" i="3"/>
  <c r="H682" i="3"/>
  <c r="B682" i="3"/>
  <c r="D682" i="3"/>
  <c r="A302" i="3"/>
  <c r="H302" i="3"/>
  <c r="B302" i="3"/>
  <c r="D302" i="3"/>
  <c r="A303" i="3"/>
  <c r="H303" i="3"/>
  <c r="B303" i="3"/>
  <c r="D303" i="3"/>
  <c r="A304" i="3"/>
  <c r="H304" i="3"/>
  <c r="B304" i="3"/>
  <c r="D304" i="3"/>
  <c r="A305" i="3"/>
  <c r="H305" i="3"/>
  <c r="B305" i="3"/>
  <c r="D305" i="3"/>
  <c r="A306" i="3"/>
  <c r="H306" i="3"/>
  <c r="B306" i="3"/>
  <c r="D306" i="3"/>
  <c r="A307" i="3"/>
  <c r="H307" i="3"/>
  <c r="B307" i="3"/>
  <c r="D307" i="3"/>
  <c r="A683" i="3"/>
  <c r="H683" i="3"/>
  <c r="B683" i="3"/>
  <c r="D683" i="3"/>
  <c r="A684" i="3"/>
  <c r="H684" i="3"/>
  <c r="B684" i="3"/>
  <c r="D684" i="3"/>
  <c r="A685" i="3"/>
  <c r="H685" i="3"/>
  <c r="B685" i="3"/>
  <c r="D685" i="3"/>
  <c r="A686" i="3"/>
  <c r="H686" i="3"/>
  <c r="B686" i="3"/>
  <c r="D686" i="3"/>
  <c r="A687" i="3"/>
  <c r="H687" i="3"/>
  <c r="B687" i="3"/>
  <c r="D687" i="3"/>
  <c r="A688" i="3"/>
  <c r="H688" i="3"/>
  <c r="B688" i="3"/>
  <c r="D688" i="3"/>
  <c r="A689" i="3"/>
  <c r="H689" i="3"/>
  <c r="B689" i="3"/>
  <c r="D689" i="3"/>
  <c r="A690" i="3"/>
  <c r="H690" i="3"/>
  <c r="B690" i="3"/>
  <c r="D690" i="3"/>
  <c r="A691" i="3"/>
  <c r="H691" i="3"/>
  <c r="B691" i="3"/>
  <c r="D691" i="3"/>
  <c r="A692" i="3"/>
  <c r="H692" i="3"/>
  <c r="B692" i="3"/>
  <c r="D692" i="3"/>
  <c r="A693" i="3"/>
  <c r="H693" i="3"/>
  <c r="B693" i="3"/>
  <c r="D693" i="3"/>
  <c r="A694" i="3"/>
  <c r="H694" i="3"/>
  <c r="B694" i="3"/>
  <c r="D694" i="3"/>
  <c r="A695" i="3"/>
  <c r="H695" i="3"/>
  <c r="B695" i="3"/>
  <c r="D695" i="3"/>
  <c r="A696" i="3"/>
  <c r="H696" i="3"/>
  <c r="B696" i="3"/>
  <c r="D696" i="3"/>
  <c r="A697" i="3"/>
  <c r="H697" i="3"/>
  <c r="B697" i="3"/>
  <c r="D697" i="3"/>
  <c r="A308" i="3"/>
  <c r="H308" i="3"/>
  <c r="B308" i="3"/>
  <c r="D308" i="3"/>
  <c r="A698" i="3"/>
  <c r="H698" i="3"/>
  <c r="B698" i="3"/>
  <c r="D698" i="3"/>
  <c r="A699" i="3"/>
  <c r="H699" i="3"/>
  <c r="B699" i="3"/>
  <c r="D699" i="3"/>
  <c r="A700" i="3"/>
  <c r="H700" i="3"/>
  <c r="B700" i="3"/>
  <c r="D700" i="3"/>
  <c r="A701" i="3"/>
  <c r="H701" i="3"/>
  <c r="B701" i="3"/>
  <c r="D701" i="3"/>
  <c r="A702" i="3"/>
  <c r="H702" i="3"/>
  <c r="B702" i="3"/>
  <c r="D702" i="3"/>
  <c r="A703" i="3"/>
  <c r="H703" i="3"/>
  <c r="B703" i="3"/>
  <c r="D703" i="3"/>
  <c r="A704" i="3"/>
  <c r="H704" i="3"/>
  <c r="B704" i="3"/>
  <c r="D704" i="3"/>
  <c r="A705" i="3"/>
  <c r="H705" i="3"/>
  <c r="B705" i="3"/>
  <c r="D705" i="3"/>
  <c r="A706" i="3"/>
  <c r="H706" i="3"/>
  <c r="B706" i="3"/>
  <c r="D706" i="3"/>
  <c r="A707" i="3"/>
  <c r="H707" i="3"/>
  <c r="B707" i="3"/>
  <c r="D707" i="3"/>
  <c r="A708" i="3"/>
  <c r="H708" i="3"/>
  <c r="B708" i="3"/>
  <c r="D708" i="3"/>
  <c r="A709" i="3"/>
  <c r="H709" i="3"/>
  <c r="B709" i="3"/>
  <c r="D709" i="3"/>
  <c r="A309" i="3"/>
  <c r="H309" i="3"/>
  <c r="B309" i="3"/>
  <c r="D309" i="3"/>
  <c r="A310" i="3"/>
  <c r="H310" i="3"/>
  <c r="B310" i="3"/>
  <c r="D310" i="3"/>
  <c r="A710" i="3"/>
  <c r="H710" i="3"/>
  <c r="B710" i="3"/>
  <c r="D710" i="3"/>
  <c r="A711" i="3"/>
  <c r="H711" i="3"/>
  <c r="B711" i="3"/>
  <c r="D711" i="3"/>
  <c r="A712" i="3"/>
  <c r="H712" i="3"/>
  <c r="B712" i="3"/>
  <c r="D712" i="3"/>
  <c r="A713" i="3"/>
  <c r="H713" i="3"/>
  <c r="B713" i="3"/>
  <c r="D713" i="3"/>
  <c r="A714" i="3"/>
  <c r="H714" i="3"/>
  <c r="B714" i="3"/>
  <c r="D714" i="3"/>
  <c r="A715" i="3"/>
  <c r="H715" i="3"/>
  <c r="B715" i="3"/>
  <c r="D715" i="3"/>
  <c r="A716" i="3"/>
  <c r="H716" i="3"/>
  <c r="B716" i="3"/>
  <c r="D716" i="3"/>
  <c r="A717" i="3"/>
  <c r="H717" i="3"/>
  <c r="B717" i="3"/>
  <c r="D717" i="3"/>
  <c r="A718" i="3"/>
  <c r="H718" i="3"/>
  <c r="B718" i="3"/>
  <c r="D718" i="3"/>
  <c r="A311" i="3"/>
  <c r="H311" i="3"/>
  <c r="B311" i="3"/>
  <c r="D311" i="3"/>
  <c r="A719" i="3"/>
  <c r="H719" i="3"/>
  <c r="B719" i="3"/>
  <c r="D719" i="3"/>
  <c r="A720" i="3"/>
  <c r="H720" i="3"/>
  <c r="B720" i="3"/>
  <c r="D720" i="3"/>
  <c r="A721" i="3"/>
  <c r="H721" i="3"/>
  <c r="B721" i="3"/>
  <c r="D721" i="3"/>
  <c r="A312" i="3"/>
  <c r="H312" i="3"/>
  <c r="B312" i="3"/>
  <c r="D312" i="3"/>
  <c r="A722" i="3"/>
  <c r="H722" i="3"/>
  <c r="B722" i="3"/>
  <c r="D722" i="3"/>
  <c r="A723" i="3"/>
  <c r="H723" i="3"/>
  <c r="B723" i="3"/>
  <c r="D723" i="3"/>
  <c r="A724" i="3"/>
  <c r="H724" i="3"/>
  <c r="B724" i="3"/>
  <c r="D724" i="3"/>
  <c r="A725" i="3"/>
  <c r="H725" i="3"/>
  <c r="B725" i="3"/>
  <c r="D725" i="3"/>
  <c r="A726" i="3"/>
  <c r="H726" i="3"/>
  <c r="B726" i="3"/>
  <c r="D726" i="3"/>
  <c r="A313" i="3"/>
  <c r="H313" i="3"/>
  <c r="B313" i="3"/>
  <c r="D313" i="3"/>
  <c r="A727" i="3"/>
  <c r="H727" i="3"/>
  <c r="B727" i="3"/>
  <c r="D727" i="3"/>
  <c r="A728" i="3"/>
  <c r="H728" i="3"/>
  <c r="B728" i="3"/>
  <c r="D728" i="3"/>
  <c r="A314" i="3"/>
  <c r="H314" i="3"/>
  <c r="B314" i="3"/>
  <c r="D314" i="3"/>
  <c r="A315" i="3"/>
  <c r="H315" i="3"/>
  <c r="B315" i="3"/>
  <c r="D315" i="3"/>
  <c r="A729" i="3"/>
  <c r="H729" i="3"/>
  <c r="B729" i="3"/>
  <c r="D729" i="3"/>
  <c r="A316" i="3"/>
  <c r="H316" i="3"/>
  <c r="B316" i="3"/>
  <c r="D316" i="3"/>
  <c r="A317" i="3"/>
  <c r="H317" i="3"/>
  <c r="B317" i="3"/>
  <c r="D317" i="3"/>
  <c r="A318" i="3"/>
  <c r="H318" i="3"/>
  <c r="B318" i="3"/>
  <c r="D318" i="3"/>
  <c r="A730" i="3"/>
  <c r="H730" i="3"/>
  <c r="B730" i="3"/>
  <c r="D730" i="3"/>
  <c r="A319" i="3"/>
  <c r="H319" i="3"/>
  <c r="B319" i="3"/>
  <c r="D319" i="3"/>
  <c r="A731" i="3"/>
  <c r="H731" i="3"/>
  <c r="B731" i="3"/>
  <c r="D731" i="3"/>
  <c r="A732" i="3"/>
  <c r="H732" i="3"/>
  <c r="B732" i="3"/>
  <c r="D732" i="3"/>
  <c r="A733" i="3"/>
  <c r="H733" i="3"/>
  <c r="B733" i="3"/>
  <c r="D733" i="3"/>
  <c r="A734" i="3"/>
  <c r="H734" i="3"/>
  <c r="B734" i="3"/>
  <c r="D734" i="3"/>
  <c r="A735" i="3"/>
  <c r="H735" i="3"/>
  <c r="B735" i="3"/>
  <c r="D735" i="3"/>
  <c r="A736" i="3"/>
  <c r="H736" i="3"/>
  <c r="B736" i="3"/>
  <c r="D736" i="3"/>
  <c r="A737" i="3"/>
  <c r="H737" i="3"/>
  <c r="B737" i="3"/>
  <c r="D737" i="3"/>
  <c r="A320" i="3"/>
  <c r="H320" i="3"/>
  <c r="B320" i="3"/>
  <c r="D320" i="3"/>
  <c r="A738" i="3"/>
  <c r="H738" i="3"/>
  <c r="B738" i="3"/>
  <c r="D738" i="3"/>
  <c r="A739" i="3"/>
  <c r="H739" i="3"/>
  <c r="B739" i="3"/>
  <c r="D739" i="3"/>
  <c r="A740" i="3"/>
  <c r="H740" i="3"/>
  <c r="B740" i="3"/>
  <c r="D740" i="3"/>
  <c r="A321" i="3"/>
  <c r="H321" i="3"/>
  <c r="B321" i="3"/>
  <c r="D321" i="3"/>
  <c r="A741" i="3"/>
  <c r="H741" i="3"/>
  <c r="B741" i="3"/>
  <c r="D741" i="3"/>
  <c r="A322" i="3"/>
  <c r="H322" i="3"/>
  <c r="B322" i="3"/>
  <c r="D322" i="3"/>
  <c r="A742" i="3"/>
  <c r="H742" i="3"/>
  <c r="B742" i="3"/>
  <c r="D742" i="3"/>
  <c r="A743" i="3"/>
  <c r="H743" i="3"/>
  <c r="B743" i="3"/>
  <c r="D743" i="3"/>
  <c r="A323" i="3"/>
  <c r="H323" i="3"/>
  <c r="B323" i="3"/>
  <c r="D323" i="3"/>
  <c r="A744" i="3"/>
  <c r="H744" i="3"/>
  <c r="B744" i="3"/>
  <c r="D744" i="3"/>
  <c r="A745" i="3"/>
  <c r="H745" i="3"/>
  <c r="B745" i="3"/>
  <c r="D745" i="3"/>
  <c r="A324" i="3"/>
  <c r="H324" i="3"/>
  <c r="B324" i="3"/>
  <c r="D324" i="3"/>
  <c r="A746" i="3"/>
  <c r="H746" i="3"/>
  <c r="B746" i="3"/>
  <c r="D746" i="3"/>
  <c r="A325" i="3"/>
  <c r="H325" i="3"/>
  <c r="B325" i="3"/>
  <c r="D325" i="3"/>
  <c r="A326" i="3"/>
  <c r="H326" i="3"/>
  <c r="B326" i="3"/>
  <c r="D326" i="3"/>
  <c r="A747" i="3"/>
  <c r="H747" i="3"/>
  <c r="B747" i="3"/>
  <c r="D747" i="3"/>
  <c r="A748" i="3"/>
  <c r="H748" i="3"/>
  <c r="B748" i="3"/>
  <c r="D748" i="3"/>
  <c r="A749" i="3"/>
  <c r="H749" i="3"/>
  <c r="B749" i="3"/>
  <c r="D749" i="3"/>
  <c r="A750" i="3"/>
  <c r="H750" i="3"/>
  <c r="B750" i="3"/>
  <c r="D750" i="3"/>
  <c r="A327" i="3"/>
  <c r="H327" i="3"/>
  <c r="B327" i="3"/>
  <c r="D327" i="3"/>
  <c r="A751" i="3"/>
  <c r="H751" i="3"/>
  <c r="B751" i="3"/>
  <c r="D751" i="3"/>
  <c r="A752" i="3"/>
  <c r="H752" i="3"/>
  <c r="B752" i="3"/>
  <c r="D752" i="3"/>
  <c r="A328" i="3"/>
  <c r="H328" i="3"/>
  <c r="B328" i="3"/>
  <c r="D328" i="3"/>
  <c r="A753" i="3"/>
  <c r="H753" i="3"/>
  <c r="B753" i="3"/>
  <c r="D753" i="3"/>
  <c r="A754" i="3"/>
  <c r="H754" i="3"/>
  <c r="B754" i="3"/>
  <c r="D754" i="3"/>
  <c r="A755" i="3"/>
  <c r="H755" i="3"/>
  <c r="B755" i="3"/>
  <c r="D755" i="3"/>
  <c r="A756" i="3"/>
  <c r="H756" i="3"/>
  <c r="B756" i="3"/>
  <c r="D756" i="3"/>
  <c r="A757" i="3"/>
  <c r="H757" i="3"/>
  <c r="B757" i="3"/>
  <c r="D757" i="3"/>
  <c r="A329" i="3"/>
  <c r="H329" i="3"/>
  <c r="B329" i="3"/>
  <c r="D329" i="3"/>
  <c r="A758" i="3"/>
  <c r="H758" i="3"/>
  <c r="B758" i="3"/>
  <c r="D758" i="3"/>
  <c r="A330" i="3"/>
  <c r="H330" i="3"/>
  <c r="B330" i="3"/>
  <c r="D330" i="3"/>
  <c r="A331" i="3"/>
  <c r="H331" i="3"/>
  <c r="B331" i="3"/>
  <c r="D331" i="3"/>
  <c r="A759" i="3"/>
  <c r="H759" i="3"/>
  <c r="B759" i="3"/>
  <c r="D759" i="3"/>
  <c r="A760" i="3"/>
  <c r="H760" i="3"/>
  <c r="B760" i="3"/>
  <c r="D760" i="3"/>
  <c r="A332" i="3"/>
  <c r="H332" i="3"/>
  <c r="B332" i="3"/>
  <c r="D332" i="3"/>
  <c r="A761" i="3"/>
  <c r="H761" i="3"/>
  <c r="B761" i="3"/>
  <c r="D761" i="3"/>
  <c r="A333" i="3"/>
  <c r="H333" i="3"/>
  <c r="B333" i="3"/>
  <c r="D333" i="3"/>
  <c r="A762" i="3"/>
  <c r="H762" i="3"/>
  <c r="B762" i="3"/>
  <c r="D762" i="3"/>
  <c r="A763" i="3"/>
  <c r="H763" i="3"/>
  <c r="B763" i="3"/>
  <c r="D763" i="3"/>
  <c r="A764" i="3"/>
  <c r="H764" i="3"/>
  <c r="B764" i="3"/>
  <c r="D764" i="3"/>
  <c r="A765" i="3"/>
  <c r="H765" i="3"/>
  <c r="B765" i="3"/>
  <c r="D765" i="3"/>
  <c r="A334" i="3"/>
  <c r="H334" i="3"/>
  <c r="B334" i="3"/>
  <c r="D334" i="3"/>
  <c r="A766" i="3"/>
  <c r="H766" i="3"/>
  <c r="B766" i="3"/>
  <c r="D766" i="3"/>
  <c r="A767" i="3"/>
  <c r="H767" i="3"/>
  <c r="B767" i="3"/>
  <c r="D767" i="3"/>
  <c r="A335" i="3"/>
  <c r="H335" i="3"/>
  <c r="B335" i="3"/>
  <c r="D335" i="3"/>
  <c r="A768" i="3"/>
  <c r="H768" i="3"/>
  <c r="B768" i="3"/>
  <c r="D768" i="3"/>
  <c r="A336" i="3"/>
  <c r="H336" i="3"/>
  <c r="B336" i="3"/>
  <c r="D336" i="3"/>
  <c r="A769" i="3"/>
  <c r="H769" i="3"/>
  <c r="B769" i="3"/>
  <c r="D769" i="3"/>
  <c r="H101" i="3"/>
  <c r="D101" i="3"/>
  <c r="B101" i="3"/>
  <c r="A101" i="3"/>
  <c r="H423" i="3"/>
  <c r="D423" i="3"/>
  <c r="B423" i="3"/>
  <c r="A423" i="3"/>
  <c r="H100" i="3"/>
  <c r="D100" i="3"/>
  <c r="B100" i="3"/>
  <c r="A100" i="3"/>
  <c r="H422" i="3"/>
  <c r="D422" i="3"/>
  <c r="B422" i="3"/>
  <c r="A422" i="3"/>
  <c r="H99" i="3"/>
  <c r="D99" i="3"/>
  <c r="B99" i="3"/>
  <c r="A99" i="3"/>
  <c r="H98" i="3"/>
  <c r="D98" i="3"/>
  <c r="B98" i="3"/>
  <c r="A98" i="3"/>
  <c r="H97" i="3"/>
  <c r="D97" i="3"/>
  <c r="B97" i="3"/>
  <c r="A97" i="3"/>
  <c r="H421" i="3"/>
  <c r="D421" i="3"/>
  <c r="B421" i="3"/>
  <c r="A421" i="3"/>
  <c r="H96" i="3"/>
  <c r="D96" i="3"/>
  <c r="B96" i="3"/>
  <c r="A96" i="3"/>
  <c r="H95" i="3"/>
  <c r="D95" i="3"/>
  <c r="B95" i="3"/>
  <c r="A95" i="3"/>
  <c r="H94" i="3"/>
  <c r="D94" i="3"/>
  <c r="B94" i="3"/>
  <c r="A94" i="3"/>
  <c r="H93" i="3"/>
  <c r="D93" i="3"/>
  <c r="B93" i="3"/>
  <c r="A93" i="3"/>
  <c r="H92" i="3"/>
  <c r="D92" i="3"/>
  <c r="B92" i="3"/>
  <c r="A92" i="3"/>
  <c r="H91" i="3"/>
  <c r="D91" i="3"/>
  <c r="B91" i="3"/>
  <c r="A91" i="3"/>
  <c r="H420" i="3"/>
  <c r="D420" i="3"/>
  <c r="B420" i="3"/>
  <c r="A420" i="3"/>
  <c r="H90" i="3"/>
  <c r="D90" i="3"/>
  <c r="B90" i="3"/>
  <c r="A90" i="3"/>
  <c r="H419" i="3"/>
  <c r="D419" i="3"/>
  <c r="B419" i="3"/>
  <c r="A419" i="3"/>
  <c r="H89" i="3"/>
  <c r="D89" i="3"/>
  <c r="B89" i="3"/>
  <c r="A89" i="3"/>
  <c r="H418" i="3"/>
  <c r="D418" i="3"/>
  <c r="B418" i="3"/>
  <c r="A418" i="3"/>
  <c r="H417" i="3"/>
  <c r="D417" i="3"/>
  <c r="B417" i="3"/>
  <c r="A417" i="3"/>
  <c r="H88" i="3"/>
  <c r="D88" i="3"/>
  <c r="B88" i="3"/>
  <c r="A88" i="3"/>
  <c r="H416" i="3"/>
  <c r="D416" i="3"/>
  <c r="B416" i="3"/>
  <c r="A416" i="3"/>
  <c r="H87" i="3"/>
  <c r="D87" i="3"/>
  <c r="B87" i="3"/>
  <c r="A87" i="3"/>
  <c r="H86" i="3"/>
  <c r="D86" i="3"/>
  <c r="B86" i="3"/>
  <c r="A86" i="3"/>
  <c r="H415" i="3"/>
  <c r="D415" i="3"/>
  <c r="B415" i="3"/>
  <c r="A415" i="3"/>
  <c r="H85" i="3"/>
  <c r="D85" i="3"/>
  <c r="B85" i="3"/>
  <c r="A85" i="3"/>
  <c r="H414" i="3"/>
  <c r="D414" i="3"/>
  <c r="B414" i="3"/>
  <c r="A414" i="3"/>
  <c r="H413" i="3"/>
  <c r="D413" i="3"/>
  <c r="B413" i="3"/>
  <c r="A413" i="3"/>
  <c r="H412" i="3"/>
  <c r="D412" i="3"/>
  <c r="B412" i="3"/>
  <c r="A412" i="3"/>
  <c r="H84" i="3"/>
  <c r="D84" i="3"/>
  <c r="B84" i="3"/>
  <c r="A84" i="3"/>
  <c r="H83" i="3"/>
  <c r="D83" i="3"/>
  <c r="B83" i="3"/>
  <c r="A83" i="3"/>
  <c r="H82" i="3"/>
  <c r="D82" i="3"/>
  <c r="B82" i="3"/>
  <c r="A82" i="3"/>
  <c r="H81" i="3"/>
  <c r="D81" i="3"/>
  <c r="B81" i="3"/>
  <c r="A81" i="3"/>
  <c r="H411" i="3"/>
  <c r="D411" i="3"/>
  <c r="B411" i="3"/>
  <c r="A411" i="3"/>
  <c r="H80" i="3"/>
  <c r="D80" i="3"/>
  <c r="B80" i="3"/>
  <c r="A80" i="3"/>
  <c r="H79" i="3"/>
  <c r="D79" i="3"/>
  <c r="B79" i="3"/>
  <c r="A79" i="3"/>
  <c r="H410" i="3"/>
  <c r="D410" i="3"/>
  <c r="B410" i="3"/>
  <c r="A410" i="3"/>
  <c r="H78" i="3"/>
  <c r="D78" i="3"/>
  <c r="B78" i="3"/>
  <c r="A78" i="3"/>
  <c r="H77" i="3"/>
  <c r="D77" i="3"/>
  <c r="B77" i="3"/>
  <c r="A77" i="3"/>
  <c r="H76" i="3"/>
  <c r="D76" i="3"/>
  <c r="B76" i="3"/>
  <c r="A76" i="3"/>
  <c r="H409" i="3"/>
  <c r="D409" i="3"/>
  <c r="B409" i="3"/>
  <c r="A409" i="3"/>
  <c r="H75" i="3"/>
  <c r="D75" i="3"/>
  <c r="B75" i="3"/>
  <c r="A75" i="3"/>
  <c r="H74" i="3"/>
  <c r="D74" i="3"/>
  <c r="B74" i="3"/>
  <c r="A74" i="3"/>
  <c r="H73" i="3"/>
  <c r="D73" i="3"/>
  <c r="B73" i="3"/>
  <c r="A73" i="3"/>
  <c r="H72" i="3"/>
  <c r="D72" i="3"/>
  <c r="B72" i="3"/>
  <c r="A72" i="3"/>
  <c r="H71" i="3"/>
  <c r="D71" i="3"/>
  <c r="B71" i="3"/>
  <c r="A71" i="3"/>
  <c r="H70" i="3"/>
  <c r="D70" i="3"/>
  <c r="B70" i="3"/>
  <c r="A70" i="3"/>
  <c r="H69" i="3"/>
  <c r="D69" i="3"/>
  <c r="B69" i="3"/>
  <c r="A69" i="3"/>
  <c r="H68" i="3"/>
  <c r="D68" i="3"/>
  <c r="B68" i="3"/>
  <c r="A68" i="3"/>
  <c r="H67" i="3"/>
  <c r="D67" i="3"/>
  <c r="B67" i="3"/>
  <c r="A67" i="3"/>
  <c r="H408" i="3"/>
  <c r="D408" i="3"/>
  <c r="B408" i="3"/>
  <c r="A408" i="3"/>
  <c r="H66" i="3"/>
  <c r="D66" i="3"/>
  <c r="B66" i="3"/>
  <c r="A66" i="3"/>
  <c r="H65" i="3"/>
  <c r="D65" i="3"/>
  <c r="B65" i="3"/>
  <c r="A65" i="3"/>
  <c r="H407" i="3"/>
  <c r="D407" i="3"/>
  <c r="B407" i="3"/>
  <c r="A407" i="3"/>
  <c r="H406" i="3"/>
  <c r="D406" i="3"/>
  <c r="B406" i="3"/>
  <c r="A406" i="3"/>
  <c r="H64" i="3"/>
  <c r="D64" i="3"/>
  <c r="B64" i="3"/>
  <c r="A64" i="3"/>
  <c r="H63" i="3"/>
  <c r="D63" i="3"/>
  <c r="B63" i="3"/>
  <c r="A63" i="3"/>
  <c r="H405" i="3"/>
  <c r="D405" i="3"/>
  <c r="B405" i="3"/>
  <c r="A405" i="3"/>
  <c r="H62" i="3"/>
  <c r="D62" i="3"/>
  <c r="B62" i="3"/>
  <c r="A62" i="3"/>
  <c r="H404" i="3"/>
  <c r="D404" i="3"/>
  <c r="B404" i="3"/>
  <c r="A404" i="3"/>
  <c r="H403" i="3"/>
  <c r="D403" i="3"/>
  <c r="B403" i="3"/>
  <c r="A403" i="3"/>
  <c r="H61" i="3"/>
  <c r="D61" i="3"/>
  <c r="B61" i="3"/>
  <c r="A61" i="3"/>
  <c r="H402" i="3"/>
  <c r="D402" i="3"/>
  <c r="B402" i="3"/>
  <c r="A402" i="3"/>
  <c r="H60" i="3"/>
  <c r="D60" i="3"/>
  <c r="B60" i="3"/>
  <c r="A60" i="3"/>
  <c r="H59" i="3"/>
  <c r="D59" i="3"/>
  <c r="B59" i="3"/>
  <c r="A59" i="3"/>
  <c r="H58" i="3"/>
  <c r="D58" i="3"/>
  <c r="B58" i="3"/>
  <c r="A58" i="3"/>
  <c r="H57" i="3"/>
  <c r="D57" i="3"/>
  <c r="B57" i="3"/>
  <c r="A57" i="3"/>
  <c r="H56" i="3"/>
  <c r="D56" i="3"/>
  <c r="B56" i="3"/>
  <c r="A56" i="3"/>
  <c r="H401" i="3"/>
  <c r="D401" i="3"/>
  <c r="B401" i="3"/>
  <c r="A401" i="3"/>
  <c r="H55" i="3"/>
  <c r="D55" i="3"/>
  <c r="B55" i="3"/>
  <c r="A55" i="3"/>
  <c r="H54" i="3"/>
  <c r="D54" i="3"/>
  <c r="B54" i="3"/>
  <c r="A54" i="3"/>
  <c r="H400" i="3"/>
  <c r="D400" i="3"/>
  <c r="B400" i="3"/>
  <c r="A400" i="3"/>
  <c r="H53" i="3"/>
  <c r="D53" i="3"/>
  <c r="B53" i="3"/>
  <c r="A53" i="3"/>
  <c r="H52" i="3"/>
  <c r="D52" i="3"/>
  <c r="B52" i="3"/>
  <c r="A52" i="3"/>
  <c r="H51" i="3"/>
  <c r="D51" i="3"/>
  <c r="B51" i="3"/>
  <c r="A51" i="3"/>
  <c r="H50" i="3"/>
  <c r="D50" i="3"/>
  <c r="B50" i="3"/>
  <c r="A50" i="3"/>
  <c r="H49" i="3"/>
  <c r="D49" i="3"/>
  <c r="B49" i="3"/>
  <c r="A49" i="3"/>
  <c r="H48" i="3"/>
  <c r="D48" i="3"/>
  <c r="B48" i="3"/>
  <c r="A48" i="3"/>
  <c r="H47" i="3"/>
  <c r="D47" i="3"/>
  <c r="B47" i="3"/>
  <c r="A47" i="3"/>
  <c r="H46" i="3"/>
  <c r="D46" i="3"/>
  <c r="B46" i="3"/>
  <c r="A46" i="3"/>
  <c r="H45" i="3"/>
  <c r="D45" i="3"/>
  <c r="B45" i="3"/>
  <c r="A45" i="3"/>
  <c r="H44" i="3"/>
  <c r="D44" i="3"/>
  <c r="B44" i="3"/>
  <c r="A44" i="3"/>
  <c r="H43" i="3"/>
  <c r="D43" i="3"/>
  <c r="B43" i="3"/>
  <c r="A43" i="3"/>
  <c r="H42" i="3"/>
  <c r="D42" i="3"/>
  <c r="B42" i="3"/>
  <c r="A42" i="3"/>
  <c r="H41" i="3"/>
  <c r="D41" i="3"/>
  <c r="B41" i="3"/>
  <c r="A41" i="3"/>
  <c r="H399" i="3"/>
  <c r="D399" i="3"/>
  <c r="B399" i="3"/>
  <c r="A399" i="3"/>
  <c r="H398" i="3"/>
  <c r="D398" i="3"/>
  <c r="B398" i="3"/>
  <c r="A398" i="3"/>
  <c r="H397" i="3"/>
  <c r="D397" i="3"/>
  <c r="B397" i="3"/>
  <c r="A397" i="3"/>
  <c r="H396" i="3"/>
  <c r="D396" i="3"/>
  <c r="B396" i="3"/>
  <c r="A396" i="3"/>
  <c r="H40" i="3"/>
  <c r="D40" i="3"/>
  <c r="B40" i="3"/>
  <c r="A40" i="3"/>
  <c r="H395" i="3"/>
  <c r="D395" i="3"/>
  <c r="B395" i="3"/>
  <c r="A395" i="3"/>
  <c r="H394" i="3"/>
  <c r="D394" i="3"/>
  <c r="B394" i="3"/>
  <c r="A394" i="3"/>
  <c r="H393" i="3"/>
  <c r="D393" i="3"/>
  <c r="B393" i="3"/>
  <c r="A393" i="3"/>
  <c r="H39" i="3"/>
  <c r="D39" i="3"/>
  <c r="B39" i="3"/>
  <c r="A39" i="3"/>
  <c r="H38" i="3"/>
  <c r="D38" i="3"/>
  <c r="B38" i="3"/>
  <c r="A38" i="3"/>
  <c r="H37" i="3"/>
  <c r="D37" i="3"/>
  <c r="B37" i="3"/>
  <c r="A37" i="3"/>
  <c r="H36" i="3"/>
  <c r="D36" i="3"/>
  <c r="B36" i="3"/>
  <c r="A36" i="3"/>
  <c r="H35" i="3"/>
  <c r="D35" i="3"/>
  <c r="B35" i="3"/>
  <c r="A35" i="3"/>
  <c r="H34" i="3"/>
  <c r="D34" i="3"/>
  <c r="B34" i="3"/>
  <c r="A34" i="3"/>
  <c r="H33" i="3"/>
  <c r="D33" i="3"/>
  <c r="B33" i="3"/>
  <c r="A33" i="3"/>
  <c r="H32" i="3"/>
  <c r="D32" i="3"/>
  <c r="B32" i="3"/>
  <c r="A32" i="3"/>
  <c r="H31" i="3"/>
  <c r="D31" i="3"/>
  <c r="B31" i="3"/>
  <c r="A31" i="3"/>
  <c r="H30" i="3"/>
  <c r="D30" i="3"/>
  <c r="B30" i="3"/>
  <c r="A30" i="3"/>
  <c r="H392" i="3"/>
  <c r="D392" i="3"/>
  <c r="B392" i="3"/>
  <c r="A392" i="3"/>
  <c r="H29" i="3"/>
  <c r="D29" i="3"/>
  <c r="B29" i="3"/>
  <c r="A29" i="3"/>
  <c r="H28" i="3"/>
  <c r="D28" i="3"/>
  <c r="B28" i="3"/>
  <c r="A28" i="3"/>
  <c r="H27" i="3"/>
  <c r="B27" i="3"/>
  <c r="F27" i="3"/>
  <c r="D27" i="3"/>
  <c r="A27" i="3"/>
  <c r="H26" i="3"/>
  <c r="B26" i="3"/>
  <c r="F26" i="3"/>
  <c r="D26" i="3"/>
  <c r="A26" i="3"/>
  <c r="H25" i="3"/>
  <c r="B25" i="3"/>
  <c r="F25" i="3"/>
  <c r="D25" i="3"/>
  <c r="A25" i="3"/>
  <c r="H24" i="3"/>
  <c r="F24" i="3"/>
  <c r="D24" i="3"/>
  <c r="B24" i="3"/>
  <c r="A24" i="3"/>
  <c r="H23" i="3"/>
  <c r="F23" i="3"/>
  <c r="D23" i="3"/>
  <c r="B23" i="3"/>
  <c r="A23" i="3"/>
  <c r="H391" i="3"/>
  <c r="D391" i="3"/>
  <c r="B391" i="3"/>
  <c r="A391" i="3"/>
  <c r="H22" i="3"/>
  <c r="D22" i="3"/>
  <c r="B22" i="3"/>
  <c r="A22" i="3"/>
  <c r="H390" i="3"/>
  <c r="D390" i="3"/>
  <c r="B390" i="3"/>
  <c r="A390" i="3"/>
  <c r="H389" i="3"/>
  <c r="D389" i="3"/>
  <c r="B389" i="3"/>
  <c r="A389" i="3"/>
  <c r="H388" i="3"/>
  <c r="D388" i="3"/>
  <c r="B388" i="3"/>
  <c r="A388" i="3"/>
  <c r="H387" i="3"/>
  <c r="D387" i="3"/>
  <c r="B387" i="3"/>
  <c r="A387" i="3"/>
  <c r="H386" i="3"/>
  <c r="D386" i="3"/>
  <c r="B386" i="3"/>
  <c r="A386" i="3"/>
  <c r="H21" i="3"/>
  <c r="D21" i="3"/>
  <c r="B21" i="3"/>
  <c r="A21" i="3"/>
  <c r="H385" i="3"/>
  <c r="D385" i="3"/>
  <c r="B385" i="3"/>
  <c r="A385" i="3"/>
  <c r="H20" i="3"/>
  <c r="D20" i="3"/>
  <c r="B20" i="3"/>
  <c r="A20" i="3"/>
  <c r="H384" i="3"/>
  <c r="D384" i="3"/>
  <c r="B384" i="3"/>
  <c r="A384" i="3"/>
  <c r="H19" i="3"/>
  <c r="D19" i="3"/>
  <c r="B19" i="3"/>
  <c r="A19" i="3"/>
  <c r="H18" i="3"/>
  <c r="D18" i="3"/>
  <c r="B18" i="3"/>
  <c r="A18" i="3"/>
  <c r="H17" i="3"/>
  <c r="D17" i="3"/>
  <c r="B17" i="3"/>
  <c r="A17" i="3"/>
  <c r="H16" i="3"/>
  <c r="D16" i="3"/>
  <c r="B16" i="3"/>
  <c r="A16" i="3"/>
  <c r="H15" i="3"/>
  <c r="D15" i="3"/>
  <c r="B15" i="3"/>
  <c r="A15" i="3"/>
  <c r="H14" i="3"/>
  <c r="D14" i="3"/>
  <c r="B14" i="3"/>
  <c r="A14" i="3"/>
  <c r="H383" i="3"/>
  <c r="D383" i="3"/>
  <c r="B383" i="3"/>
  <c r="A383" i="3"/>
  <c r="H382" i="3"/>
  <c r="D382" i="3"/>
  <c r="B382" i="3"/>
  <c r="A382" i="3"/>
  <c r="H381" i="3"/>
  <c r="D381" i="3"/>
  <c r="B381" i="3"/>
  <c r="A381" i="3"/>
  <c r="H380" i="3"/>
  <c r="D380" i="3"/>
  <c r="B380" i="3"/>
  <c r="A380" i="3"/>
  <c r="H379" i="3"/>
  <c r="D379" i="3"/>
  <c r="B379" i="3"/>
  <c r="A379" i="3"/>
  <c r="H378" i="3"/>
  <c r="D378" i="3"/>
  <c r="B378" i="3"/>
  <c r="A378" i="3"/>
  <c r="H377" i="3"/>
  <c r="D377" i="3"/>
  <c r="B377" i="3"/>
  <c r="A377" i="3"/>
  <c r="H13" i="3"/>
  <c r="D13" i="3"/>
  <c r="B13" i="3"/>
  <c r="A13" i="3"/>
  <c r="H12" i="3"/>
  <c r="D12" i="3"/>
  <c r="B12" i="3"/>
  <c r="A12" i="3"/>
  <c r="H376" i="3"/>
  <c r="D376" i="3"/>
  <c r="B376" i="3"/>
  <c r="A376" i="3"/>
  <c r="H375" i="3"/>
  <c r="D375" i="3"/>
  <c r="B375" i="3"/>
  <c r="A375" i="3"/>
  <c r="H374" i="3"/>
  <c r="D374" i="3"/>
  <c r="B374" i="3"/>
  <c r="A374" i="3"/>
  <c r="H373" i="3"/>
  <c r="D373" i="3"/>
  <c r="B373" i="3"/>
  <c r="A373" i="3"/>
  <c r="H372" i="3"/>
  <c r="D372" i="3"/>
  <c r="B372" i="3"/>
  <c r="A372" i="3"/>
  <c r="H11" i="3"/>
  <c r="D11" i="3"/>
  <c r="B11" i="3"/>
  <c r="A11" i="3"/>
  <c r="H371" i="3"/>
  <c r="D371" i="3"/>
  <c r="B371" i="3"/>
  <c r="A371" i="3"/>
  <c r="H370" i="3"/>
  <c r="D370" i="3"/>
  <c r="B370" i="3"/>
  <c r="A370" i="3"/>
  <c r="H369" i="3"/>
  <c r="D369" i="3"/>
  <c r="B369" i="3"/>
  <c r="A369" i="3"/>
  <c r="H368" i="3"/>
  <c r="D368" i="3"/>
  <c r="B368" i="3"/>
  <c r="A368" i="3"/>
  <c r="H367" i="3"/>
  <c r="D367" i="3"/>
  <c r="B367" i="3"/>
  <c r="A367" i="3"/>
  <c r="H366" i="3"/>
  <c r="D366" i="3"/>
  <c r="B366" i="3"/>
  <c r="A366" i="3"/>
  <c r="H365" i="3"/>
  <c r="D365" i="3"/>
  <c r="B365" i="3"/>
  <c r="A365" i="3"/>
  <c r="H364" i="3"/>
  <c r="D364" i="3"/>
  <c r="B364" i="3"/>
  <c r="A364" i="3"/>
  <c r="H363" i="3"/>
  <c r="D363" i="3"/>
  <c r="B363" i="3"/>
  <c r="A363" i="3"/>
  <c r="H362" i="3"/>
  <c r="D362" i="3"/>
  <c r="B362" i="3"/>
  <c r="A362" i="3"/>
  <c r="H361" i="3"/>
  <c r="D361" i="3"/>
  <c r="B361" i="3"/>
  <c r="A361" i="3"/>
  <c r="H360" i="3"/>
  <c r="D360" i="3"/>
  <c r="B360" i="3"/>
  <c r="A360" i="3"/>
  <c r="H359" i="3"/>
  <c r="D359" i="3"/>
  <c r="B359" i="3"/>
  <c r="A359" i="3"/>
  <c r="H358" i="3"/>
  <c r="D358" i="3"/>
  <c r="B358" i="3"/>
  <c r="A358" i="3"/>
  <c r="H357" i="3"/>
  <c r="D357" i="3"/>
  <c r="B357" i="3"/>
  <c r="A357" i="3"/>
  <c r="H356" i="3"/>
  <c r="D356" i="3"/>
  <c r="B356" i="3"/>
  <c r="A356" i="3"/>
  <c r="H355" i="3"/>
  <c r="D355" i="3"/>
  <c r="B355" i="3"/>
  <c r="A355" i="3"/>
  <c r="H354" i="3"/>
  <c r="D354" i="3"/>
  <c r="B354" i="3"/>
  <c r="A354" i="3"/>
  <c r="H353" i="3"/>
  <c r="D353" i="3"/>
  <c r="B353" i="3"/>
  <c r="A353" i="3"/>
  <c r="H352" i="3"/>
  <c r="D352" i="3"/>
  <c r="B352" i="3"/>
  <c r="A352" i="3"/>
  <c r="H351" i="3"/>
  <c r="D351" i="3"/>
  <c r="B351" i="3"/>
  <c r="A351" i="3"/>
  <c r="H350" i="3"/>
  <c r="D350" i="3"/>
  <c r="B350" i="3"/>
  <c r="A350" i="3"/>
  <c r="H349" i="3"/>
  <c r="D349" i="3"/>
  <c r="B349" i="3"/>
  <c r="A349" i="3"/>
  <c r="H348" i="3"/>
  <c r="D348" i="3"/>
  <c r="B348" i="3"/>
  <c r="A348" i="3"/>
  <c r="H347" i="3"/>
  <c r="D347" i="3"/>
  <c r="B347" i="3"/>
  <c r="A347" i="3"/>
  <c r="H346" i="3"/>
  <c r="D346" i="3"/>
  <c r="B346" i="3"/>
  <c r="A346" i="3"/>
  <c r="H345" i="3"/>
  <c r="D345" i="3"/>
  <c r="B345" i="3"/>
  <c r="A345" i="3"/>
  <c r="H344" i="3"/>
  <c r="D344" i="3"/>
  <c r="B344" i="3"/>
  <c r="A344" i="3"/>
  <c r="H343" i="3"/>
  <c r="D343" i="3"/>
  <c r="B343" i="3"/>
  <c r="A343" i="3"/>
  <c r="H342" i="3"/>
  <c r="D342" i="3"/>
  <c r="B342" i="3"/>
  <c r="A342" i="3"/>
  <c r="H341" i="3"/>
  <c r="D341" i="3"/>
  <c r="B341" i="3"/>
  <c r="A341" i="3"/>
  <c r="H340" i="3"/>
  <c r="D340" i="3"/>
  <c r="B340" i="3"/>
  <c r="A340" i="3"/>
  <c r="H339" i="3"/>
  <c r="D339" i="3"/>
  <c r="B339" i="3"/>
  <c r="A339" i="3"/>
  <c r="H338" i="3"/>
  <c r="D338" i="3"/>
  <c r="B338" i="3"/>
  <c r="A338" i="3"/>
  <c r="H337" i="3"/>
  <c r="D337" i="3"/>
  <c r="B337" i="3"/>
  <c r="A337" i="3"/>
  <c r="R363" i="1"/>
  <c r="R356" i="1"/>
  <c r="R357" i="1"/>
  <c r="R359" i="1"/>
  <c r="R348" i="1"/>
  <c r="R349" i="1"/>
  <c r="R351" i="1"/>
  <c r="R352" i="1"/>
  <c r="R353" i="1"/>
  <c r="R355" i="1"/>
  <c r="F52" i="1"/>
  <c r="F57" i="1"/>
  <c r="F65" i="1"/>
  <c r="G65" i="1" s="1"/>
  <c r="F66" i="1"/>
  <c r="G66" i="1" s="1"/>
  <c r="I66" i="1" s="1"/>
  <c r="E91" i="1"/>
  <c r="F91" i="1" s="1"/>
  <c r="G91" i="1" s="1"/>
  <c r="F93" i="1"/>
  <c r="G93" i="1" s="1"/>
  <c r="I93" i="1" s="1"/>
  <c r="F94" i="1"/>
  <c r="G94" i="1" s="1"/>
  <c r="I94" i="1" s="1"/>
  <c r="F97" i="1"/>
  <c r="G97" i="1" s="1"/>
  <c r="I97" i="1" s="1"/>
  <c r="F99" i="1"/>
  <c r="G99" i="1" s="1"/>
  <c r="I99" i="1" s="1"/>
  <c r="F100" i="1"/>
  <c r="G100" i="1" s="1"/>
  <c r="I100" i="1" s="1"/>
  <c r="F101" i="1"/>
  <c r="G101" i="1" s="1"/>
  <c r="I101" i="1" s="1"/>
  <c r="F102" i="1"/>
  <c r="G102" i="1" s="1"/>
  <c r="F103" i="1"/>
  <c r="F104" i="1"/>
  <c r="G104" i="1" s="1"/>
  <c r="I104" i="1" s="1"/>
  <c r="F106" i="1"/>
  <c r="F107" i="1"/>
  <c r="G107" i="1" s="1"/>
  <c r="I107" i="1" s="1"/>
  <c r="F110" i="1"/>
  <c r="G110" i="1" s="1"/>
  <c r="I110" i="1" s="1"/>
  <c r="F111" i="1"/>
  <c r="G111" i="1" s="1"/>
  <c r="I111" i="1" s="1"/>
  <c r="F112" i="1"/>
  <c r="F119" i="1"/>
  <c r="G119" i="1" s="1"/>
  <c r="I119" i="1" s="1"/>
  <c r="F120" i="1"/>
  <c r="G120" i="1" s="1"/>
  <c r="I120" i="1" s="1"/>
  <c r="F121" i="1"/>
  <c r="F126" i="1"/>
  <c r="G126" i="1" s="1"/>
  <c r="I126" i="1" s="1"/>
  <c r="F130" i="1"/>
  <c r="G130" i="1" s="1"/>
  <c r="I130" i="1" s="1"/>
  <c r="F131" i="1"/>
  <c r="G131" i="1" s="1"/>
  <c r="I131" i="1" s="1"/>
  <c r="F132" i="1"/>
  <c r="F135" i="1"/>
  <c r="G135" i="1" s="1"/>
  <c r="I135" i="1" s="1"/>
  <c r="F136" i="1"/>
  <c r="F137" i="1"/>
  <c r="G137" i="1" s="1"/>
  <c r="I137" i="1" s="1"/>
  <c r="F147" i="1"/>
  <c r="G147" i="1" s="1"/>
  <c r="I147" i="1" s="1"/>
  <c r="F148" i="1"/>
  <c r="G148" i="1" s="1"/>
  <c r="I148" i="1" s="1"/>
  <c r="F153" i="1"/>
  <c r="G153" i="1" s="1"/>
  <c r="I153" i="1" s="1"/>
  <c r="F155" i="1"/>
  <c r="F156" i="1"/>
  <c r="F75" i="1"/>
  <c r="G75" i="1" s="1"/>
  <c r="I75" i="1" s="1"/>
  <c r="F76" i="1"/>
  <c r="G76" i="1" s="1"/>
  <c r="I76" i="1" s="1"/>
  <c r="F77" i="1"/>
  <c r="G77" i="1" s="1"/>
  <c r="I77" i="1" s="1"/>
  <c r="F78" i="1"/>
  <c r="G78" i="1" s="1"/>
  <c r="I78" i="1"/>
  <c r="F83" i="1"/>
  <c r="G83" i="1" s="1"/>
  <c r="I83" i="1" s="1"/>
  <c r="F85" i="1"/>
  <c r="G85" i="1" s="1"/>
  <c r="I85" i="1" s="1"/>
  <c r="F88" i="1"/>
  <c r="G88" i="1" s="1"/>
  <c r="I88" i="1" s="1"/>
  <c r="F89" i="1"/>
  <c r="F16" i="1"/>
  <c r="F17" i="1" s="1"/>
  <c r="C17" i="1"/>
  <c r="R354" i="1"/>
  <c r="G52" i="1"/>
  <c r="I52" i="1" s="1"/>
  <c r="G57" i="1"/>
  <c r="I57" i="1" s="1"/>
  <c r="G89" i="1"/>
  <c r="I89" i="1" s="1"/>
  <c r="I102" i="1"/>
  <c r="G103" i="1"/>
  <c r="I103" i="1" s="1"/>
  <c r="G106" i="1"/>
  <c r="I106" i="1" s="1"/>
  <c r="G112" i="1"/>
  <c r="I112" i="1" s="1"/>
  <c r="G121" i="1"/>
  <c r="I121" i="1" s="1"/>
  <c r="G132" i="1"/>
  <c r="I132" i="1" s="1"/>
  <c r="G136" i="1"/>
  <c r="I136" i="1" s="1"/>
  <c r="G155" i="1"/>
  <c r="I155" i="1" s="1"/>
  <c r="G156" i="1"/>
  <c r="I156" i="1" s="1"/>
  <c r="R341" i="1"/>
  <c r="R333" i="1"/>
  <c r="R61" i="1"/>
  <c r="R350" i="1"/>
  <c r="R320" i="1"/>
  <c r="R321" i="1"/>
  <c r="R323" i="1"/>
  <c r="R324" i="1"/>
  <c r="R327" i="1"/>
  <c r="R328" i="1"/>
  <c r="R329" i="1"/>
  <c r="R330" i="1"/>
  <c r="R334" i="1"/>
  <c r="R335" i="1"/>
  <c r="R336" i="1"/>
  <c r="R337" i="1"/>
  <c r="R338" i="1"/>
  <c r="R339" i="1"/>
  <c r="R340" i="1"/>
  <c r="R345" i="1"/>
  <c r="R346" i="1"/>
  <c r="R34" i="1"/>
  <c r="R344" i="1"/>
  <c r="R342" i="1"/>
  <c r="R347" i="1"/>
  <c r="R331" i="1"/>
  <c r="R343" i="1"/>
  <c r="R23" i="1"/>
  <c r="R24" i="1"/>
  <c r="R25" i="1"/>
  <c r="R26" i="1"/>
  <c r="R27" i="1"/>
  <c r="R28" i="1"/>
  <c r="R29" i="1"/>
  <c r="R30" i="1"/>
  <c r="R31" i="1"/>
  <c r="R32" i="1"/>
  <c r="R33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60" i="1"/>
  <c r="R70" i="1"/>
  <c r="R332" i="1"/>
  <c r="R51" i="1"/>
  <c r="R52" i="1"/>
  <c r="R53" i="1"/>
  <c r="R54" i="1"/>
  <c r="R55" i="1"/>
  <c r="R56" i="1"/>
  <c r="R57" i="1"/>
  <c r="R58" i="1"/>
  <c r="R59" i="1"/>
  <c r="R63" i="1"/>
  <c r="R64" i="1"/>
  <c r="R65" i="1"/>
  <c r="R62" i="1"/>
  <c r="R66" i="1"/>
  <c r="R67" i="1"/>
  <c r="R68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5" i="1"/>
  <c r="R116" i="1"/>
  <c r="R117" i="1"/>
  <c r="R118" i="1"/>
  <c r="R119" i="1"/>
  <c r="R120" i="1"/>
  <c r="R121" i="1"/>
  <c r="R122" i="1"/>
  <c r="R123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43" i="1"/>
  <c r="R147" i="1"/>
  <c r="R148" i="1"/>
  <c r="R150" i="1"/>
  <c r="R153" i="1"/>
  <c r="R154" i="1"/>
  <c r="R155" i="1"/>
  <c r="R156" i="1"/>
  <c r="R69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I65" i="1"/>
  <c r="I91" i="1"/>
  <c r="I134" i="1"/>
  <c r="R326" i="1"/>
  <c r="R325" i="1"/>
  <c r="R138" i="1"/>
  <c r="R139" i="1"/>
  <c r="R140" i="1"/>
  <c r="R141" i="1"/>
  <c r="R142" i="1"/>
  <c r="R144" i="1"/>
  <c r="R145" i="1"/>
  <c r="R146" i="1"/>
  <c r="R149" i="1"/>
  <c r="R151" i="1"/>
  <c r="R152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8" i="1"/>
  <c r="R257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2" i="1"/>
  <c r="R293" i="1"/>
  <c r="R294" i="1"/>
  <c r="R295" i="1"/>
  <c r="R296" i="1"/>
  <c r="R297" i="1"/>
  <c r="R298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291" i="1"/>
  <c r="R124" i="1"/>
  <c r="R125" i="1"/>
  <c r="R114" i="1"/>
  <c r="R113" i="1"/>
  <c r="R22" i="1"/>
  <c r="R21" i="1"/>
  <c r="R322" i="1"/>
  <c r="R299" i="1"/>
  <c r="E40" i="3"/>
  <c r="E41" i="3"/>
  <c r="E47" i="3"/>
  <c r="E75" i="3"/>
  <c r="E104" i="3"/>
  <c r="F116" i="1"/>
  <c r="G116" i="1" s="1"/>
  <c r="I116" i="1" s="1"/>
  <c r="E87" i="3"/>
  <c r="E100" i="3"/>
  <c r="E122" i="3"/>
  <c r="E136" i="3"/>
  <c r="R22" i="4"/>
  <c r="C17" i="4"/>
  <c r="G21" i="4"/>
  <c r="H21" i="4"/>
  <c r="E341" i="1"/>
  <c r="E320" i="3" s="1"/>
  <c r="E387" i="1"/>
  <c r="F387" i="1" s="1"/>
  <c r="G387" i="1" s="1"/>
  <c r="K387" i="1" s="1"/>
  <c r="E350" i="1"/>
  <c r="F350" i="1" s="1"/>
  <c r="G350" i="1" s="1"/>
  <c r="K350" i="1" s="1"/>
  <c r="E360" i="1"/>
  <c r="E768" i="3" s="1"/>
  <c r="E377" i="1"/>
  <c r="F377" i="1"/>
  <c r="U377" i="1" s="1"/>
  <c r="E399" i="1"/>
  <c r="F399" i="1" s="1"/>
  <c r="G399" i="1" s="1"/>
  <c r="K399" i="1" s="1"/>
  <c r="E373" i="1"/>
  <c r="F373" i="1" s="1"/>
  <c r="G373" i="1" s="1"/>
  <c r="K373" i="1" s="1"/>
  <c r="E355" i="1"/>
  <c r="E333" i="3" s="1"/>
  <c r="E364" i="1"/>
  <c r="F364" i="1" s="1"/>
  <c r="G364" i="1" s="1"/>
  <c r="K364" i="1" s="1"/>
  <c r="E375" i="1"/>
  <c r="F375" i="1" s="1"/>
  <c r="G375" i="1" s="1"/>
  <c r="K375" i="1" s="1"/>
  <c r="E337" i="1"/>
  <c r="F337" i="1" s="1"/>
  <c r="G337" i="1" s="1"/>
  <c r="K337" i="1" s="1"/>
  <c r="E345" i="1"/>
  <c r="F345" i="1" s="1"/>
  <c r="G345" i="1" s="1"/>
  <c r="K345" i="1" s="1"/>
  <c r="E329" i="1"/>
  <c r="F329" i="1" s="1"/>
  <c r="G329" i="1" s="1"/>
  <c r="K329" i="1" s="1"/>
  <c r="E327" i="1"/>
  <c r="F327" i="1" s="1"/>
  <c r="G327" i="1" s="1"/>
  <c r="K327" i="1" s="1"/>
  <c r="E384" i="1"/>
  <c r="F384" i="1" s="1"/>
  <c r="G384" i="1" s="1"/>
  <c r="K384" i="1" s="1"/>
  <c r="G352" i="1"/>
  <c r="K352" i="1" s="1"/>
  <c r="E358" i="1"/>
  <c r="F358" i="1" s="1"/>
  <c r="G358" i="1" s="1"/>
  <c r="K358" i="1" s="1"/>
  <c r="E367" i="1"/>
  <c r="F367" i="1" s="1"/>
  <c r="G367" i="1" s="1"/>
  <c r="K367" i="1" s="1"/>
  <c r="E382" i="1"/>
  <c r="F382" i="1" s="1"/>
  <c r="G382" i="1" s="1"/>
  <c r="K382" i="1" s="1"/>
  <c r="E378" i="1"/>
  <c r="F378" i="1" s="1"/>
  <c r="U378" i="1" s="1"/>
  <c r="E331" i="1"/>
  <c r="F331" i="1" s="1"/>
  <c r="G331" i="1" s="1"/>
  <c r="I331" i="1" s="1"/>
  <c r="E340" i="1"/>
  <c r="E319" i="3" s="1"/>
  <c r="E348" i="1"/>
  <c r="F348" i="1" s="1"/>
  <c r="G348" i="1" s="1"/>
  <c r="K348" i="1" s="1"/>
  <c r="G324" i="1"/>
  <c r="K324" i="1" s="1"/>
  <c r="G291" i="1"/>
  <c r="J291" i="1" s="1"/>
  <c r="E23" i="1"/>
  <c r="F23" i="1" s="1"/>
  <c r="G23" i="1" s="1"/>
  <c r="I23" i="1" s="1"/>
  <c r="E125" i="1"/>
  <c r="F125" i="1" s="1"/>
  <c r="G125" i="1" s="1"/>
  <c r="I125" i="1" s="1"/>
  <c r="E140" i="1"/>
  <c r="E128" i="3" s="1"/>
  <c r="E142" i="1"/>
  <c r="F142" i="1" s="1"/>
  <c r="G142" i="1" s="1"/>
  <c r="I142" i="1" s="1"/>
  <c r="E145" i="1"/>
  <c r="E133" i="3" s="1"/>
  <c r="E149" i="1"/>
  <c r="F149" i="1" s="1"/>
  <c r="G149" i="1" s="1"/>
  <c r="I149" i="1" s="1"/>
  <c r="E152" i="1"/>
  <c r="F152" i="1" s="1"/>
  <c r="G152" i="1" s="1"/>
  <c r="I152" i="1" s="1"/>
  <c r="E158" i="1"/>
  <c r="E146" i="3" s="1"/>
  <c r="E160" i="1"/>
  <c r="F160" i="1" s="1"/>
  <c r="G160" i="1" s="1"/>
  <c r="I160" i="1" s="1"/>
  <c r="E162" i="1"/>
  <c r="F162" i="1" s="1"/>
  <c r="G162" i="1" s="1"/>
  <c r="I162" i="1" s="1"/>
  <c r="E164" i="1"/>
  <c r="E152" i="3" s="1"/>
  <c r="E166" i="1"/>
  <c r="F166" i="1" s="1"/>
  <c r="G166" i="1" s="1"/>
  <c r="I166" i="1" s="1"/>
  <c r="E168" i="1"/>
  <c r="F168" i="1" s="1"/>
  <c r="G168" i="1" s="1"/>
  <c r="I168" i="1" s="1"/>
  <c r="E170" i="1"/>
  <c r="F170" i="1" s="1"/>
  <c r="G170" i="1" s="1"/>
  <c r="I170" i="1" s="1"/>
  <c r="E172" i="1"/>
  <c r="F172" i="1" s="1"/>
  <c r="G172" i="1" s="1"/>
  <c r="I172" i="1" s="1"/>
  <c r="E174" i="1"/>
  <c r="E162" i="3" s="1"/>
  <c r="F174" i="1"/>
  <c r="G174" i="1" s="1"/>
  <c r="I174" i="1" s="1"/>
  <c r="E176" i="1"/>
  <c r="F176" i="1" s="1"/>
  <c r="G176" i="1" s="1"/>
  <c r="I176" i="1" s="1"/>
  <c r="E178" i="1"/>
  <c r="F178" i="1" s="1"/>
  <c r="G178" i="1" s="1"/>
  <c r="I178" i="1" s="1"/>
  <c r="E180" i="1"/>
  <c r="E168" i="3" s="1"/>
  <c r="E182" i="1"/>
  <c r="F182" i="1" s="1"/>
  <c r="G182" i="1" s="1"/>
  <c r="I182" i="1" s="1"/>
  <c r="E184" i="1"/>
  <c r="E172" i="3" s="1"/>
  <c r="E186" i="1"/>
  <c r="F186" i="1" s="1"/>
  <c r="G186" i="1" s="1"/>
  <c r="I186" i="1" s="1"/>
  <c r="E188" i="1"/>
  <c r="F188" i="1" s="1"/>
  <c r="G188" i="1" s="1"/>
  <c r="I188" i="1" s="1"/>
  <c r="E190" i="1"/>
  <c r="F190" i="1" s="1"/>
  <c r="G190" i="1" s="1"/>
  <c r="I190" i="1" s="1"/>
  <c r="E192" i="1"/>
  <c r="E180" i="3" s="1"/>
  <c r="E194" i="1"/>
  <c r="F194" i="1" s="1"/>
  <c r="G194" i="1" s="1"/>
  <c r="I194" i="1" s="1"/>
  <c r="E196" i="1"/>
  <c r="E184" i="3" s="1"/>
  <c r="E198" i="1"/>
  <c r="E200" i="1"/>
  <c r="F200" i="1" s="1"/>
  <c r="G200" i="1" s="1"/>
  <c r="I200" i="1" s="1"/>
  <c r="E202" i="1"/>
  <c r="F202" i="1" s="1"/>
  <c r="G202" i="1" s="1"/>
  <c r="I202" i="1" s="1"/>
  <c r="E392" i="1"/>
  <c r="F392" i="1" s="1"/>
  <c r="G392" i="1" s="1"/>
  <c r="K392" i="1" s="1"/>
  <c r="E353" i="1"/>
  <c r="F353" i="1" s="1"/>
  <c r="G353" i="1" s="1"/>
  <c r="K353" i="1" s="1"/>
  <c r="E361" i="1"/>
  <c r="F361" i="1" s="1"/>
  <c r="G361" i="1" s="1"/>
  <c r="K361" i="1" s="1"/>
  <c r="E370" i="1"/>
  <c r="F370" i="1" s="1"/>
  <c r="G370" i="1" s="1"/>
  <c r="K370" i="1" s="1"/>
  <c r="E335" i="1"/>
  <c r="E343" i="1"/>
  <c r="E322" i="3" s="1"/>
  <c r="E351" i="1"/>
  <c r="F351" i="1" s="1"/>
  <c r="G351" i="1" s="1"/>
  <c r="K351" i="1" s="1"/>
  <c r="E325" i="1"/>
  <c r="F325" i="1" s="1"/>
  <c r="G325" i="1" s="1"/>
  <c r="I325" i="1" s="1"/>
  <c r="E321" i="1"/>
  <c r="F321" i="1" s="1"/>
  <c r="G321" i="1" s="1"/>
  <c r="K321" i="1" s="1"/>
  <c r="E25" i="1"/>
  <c r="E27" i="1"/>
  <c r="F27" i="1" s="1"/>
  <c r="G27" i="1" s="1"/>
  <c r="I27" i="1" s="1"/>
  <c r="E29" i="1"/>
  <c r="F29" i="1" s="1"/>
  <c r="G29" i="1" s="1"/>
  <c r="I29" i="1" s="1"/>
  <c r="E31" i="1"/>
  <c r="F31" i="1" s="1"/>
  <c r="G31" i="1" s="1"/>
  <c r="I31" i="1" s="1"/>
  <c r="E35" i="1"/>
  <c r="E37" i="1"/>
  <c r="F37" i="1" s="1"/>
  <c r="G37" i="1" s="1"/>
  <c r="I37" i="1" s="1"/>
  <c r="E39" i="1"/>
  <c r="E28" i="3" s="1"/>
  <c r="F39" i="1"/>
  <c r="G39" i="1" s="1"/>
  <c r="I39" i="1" s="1"/>
  <c r="E60" i="1"/>
  <c r="F60" i="1" s="1"/>
  <c r="G60" i="1" s="1"/>
  <c r="I60" i="1" s="1"/>
  <c r="E33" i="1"/>
  <c r="F33" i="1" s="1"/>
  <c r="G33" i="1" s="1"/>
  <c r="I33" i="1" s="1"/>
  <c r="E40" i="1"/>
  <c r="E29" i="3" s="1"/>
  <c r="E42" i="1"/>
  <c r="F42" i="1" s="1"/>
  <c r="G42" i="1" s="1"/>
  <c r="I42" i="1" s="1"/>
  <c r="E44" i="1"/>
  <c r="E47" i="1"/>
  <c r="F47" i="1" s="1"/>
  <c r="G47" i="1" s="1"/>
  <c r="I47" i="1" s="1"/>
  <c r="E49" i="1"/>
  <c r="F49" i="1" s="1"/>
  <c r="G49" i="1" s="1"/>
  <c r="I49" i="1" s="1"/>
  <c r="E398" i="1"/>
  <c r="F398" i="1" s="1"/>
  <c r="G398" i="1" s="1"/>
  <c r="K398" i="1" s="1"/>
  <c r="E374" i="1"/>
  <c r="F374" i="1" s="1"/>
  <c r="G374" i="1" s="1"/>
  <c r="K374" i="1" s="1"/>
  <c r="E356" i="1"/>
  <c r="F356" i="1" s="1"/>
  <c r="G356" i="1" s="1"/>
  <c r="K356" i="1" s="1"/>
  <c r="E365" i="1"/>
  <c r="F365" i="1" s="1"/>
  <c r="G365" i="1" s="1"/>
  <c r="K365" i="1" s="1"/>
  <c r="E376" i="1"/>
  <c r="F376" i="1" s="1"/>
  <c r="G376" i="1" s="1"/>
  <c r="K376" i="1" s="1"/>
  <c r="E379" i="1"/>
  <c r="F379" i="1" s="1"/>
  <c r="E338" i="1"/>
  <c r="F338" i="1" s="1"/>
  <c r="G338" i="1" s="1"/>
  <c r="K338" i="1" s="1"/>
  <c r="E346" i="1"/>
  <c r="F346" i="1" s="1"/>
  <c r="G346" i="1" s="1"/>
  <c r="K346" i="1" s="1"/>
  <c r="E70" i="1"/>
  <c r="F70" i="1" s="1"/>
  <c r="G70" i="1" s="1"/>
  <c r="I70" i="1" s="1"/>
  <c r="E114" i="1"/>
  <c r="F114" i="1" s="1"/>
  <c r="G114" i="1" s="1"/>
  <c r="I114" i="1" s="1"/>
  <c r="E124" i="1"/>
  <c r="E112" i="3" s="1"/>
  <c r="E299" i="1"/>
  <c r="F299" i="1" s="1"/>
  <c r="G299" i="1" s="1"/>
  <c r="J299" i="1" s="1"/>
  <c r="E391" i="1"/>
  <c r="F391" i="1" s="1"/>
  <c r="G391" i="1" s="1"/>
  <c r="K391" i="1" s="1"/>
  <c r="E354" i="1"/>
  <c r="F354" i="1" s="1"/>
  <c r="G354" i="1" s="1"/>
  <c r="K354" i="1" s="1"/>
  <c r="E363" i="1"/>
  <c r="F363" i="1" s="1"/>
  <c r="G363" i="1" s="1"/>
  <c r="K363" i="1" s="1"/>
  <c r="E371" i="1"/>
  <c r="F371" i="1" s="1"/>
  <c r="G371" i="1" s="1"/>
  <c r="K371" i="1" s="1"/>
  <c r="E381" i="1"/>
  <c r="F381" i="1" s="1"/>
  <c r="E336" i="1"/>
  <c r="F336" i="1" s="1"/>
  <c r="G336" i="1" s="1"/>
  <c r="K336" i="1" s="1"/>
  <c r="E344" i="1"/>
  <c r="F344" i="1" s="1"/>
  <c r="G344" i="1" s="1"/>
  <c r="J344" i="1" s="1"/>
  <c r="E334" i="1"/>
  <c r="F334" i="1" s="1"/>
  <c r="U334" i="1" s="1"/>
  <c r="E326" i="1"/>
  <c r="F326" i="1" s="1"/>
  <c r="G326" i="1" s="1"/>
  <c r="I326" i="1" s="1"/>
  <c r="E322" i="1"/>
  <c r="E139" i="1"/>
  <c r="F139" i="1" s="1"/>
  <c r="G139" i="1" s="1"/>
  <c r="I139" i="1" s="1"/>
  <c r="E141" i="1"/>
  <c r="E129" i="3" s="1"/>
  <c r="E144" i="1"/>
  <c r="F144" i="1" s="1"/>
  <c r="G144" i="1" s="1"/>
  <c r="I144" i="1" s="1"/>
  <c r="E146" i="1"/>
  <c r="E134" i="3" s="1"/>
  <c r="E151" i="1"/>
  <c r="F151" i="1" s="1"/>
  <c r="G151" i="1" s="1"/>
  <c r="I151" i="1" s="1"/>
  <c r="E157" i="1"/>
  <c r="E145" i="3" s="1"/>
  <c r="E159" i="1"/>
  <c r="F159" i="1" s="1"/>
  <c r="G159" i="1" s="1"/>
  <c r="I159" i="1" s="1"/>
  <c r="E161" i="1"/>
  <c r="E149" i="3" s="1"/>
  <c r="E163" i="1"/>
  <c r="F163" i="1" s="1"/>
  <c r="G163" i="1" s="1"/>
  <c r="I163" i="1" s="1"/>
  <c r="E165" i="1"/>
  <c r="E153" i="3" s="1"/>
  <c r="E167" i="1"/>
  <c r="F167" i="1" s="1"/>
  <c r="G167" i="1" s="1"/>
  <c r="I167" i="1" s="1"/>
  <c r="E169" i="1"/>
  <c r="F169" i="1" s="1"/>
  <c r="G169" i="1" s="1"/>
  <c r="I169" i="1" s="1"/>
  <c r="E171" i="1"/>
  <c r="F171" i="1" s="1"/>
  <c r="G171" i="1" s="1"/>
  <c r="I171" i="1" s="1"/>
  <c r="E173" i="1"/>
  <c r="E161" i="3" s="1"/>
  <c r="E175" i="1"/>
  <c r="F175" i="1" s="1"/>
  <c r="G175" i="1" s="1"/>
  <c r="I175" i="1" s="1"/>
  <c r="E177" i="1"/>
  <c r="F177" i="1" s="1"/>
  <c r="G177" i="1" s="1"/>
  <c r="I177" i="1" s="1"/>
  <c r="E179" i="1"/>
  <c r="F179" i="1" s="1"/>
  <c r="G179" i="1" s="1"/>
  <c r="I179" i="1" s="1"/>
  <c r="E181" i="1"/>
  <c r="F181" i="1" s="1"/>
  <c r="G181" i="1" s="1"/>
  <c r="I181" i="1" s="1"/>
  <c r="E183" i="1"/>
  <c r="E171" i="3" s="1"/>
  <c r="E185" i="1"/>
  <c r="F185" i="1" s="1"/>
  <c r="G185" i="1" s="1"/>
  <c r="I185" i="1" s="1"/>
  <c r="E187" i="1"/>
  <c r="F187" i="1" s="1"/>
  <c r="G187" i="1" s="1"/>
  <c r="I187" i="1" s="1"/>
  <c r="E189" i="1"/>
  <c r="F189" i="1" s="1"/>
  <c r="G189" i="1" s="1"/>
  <c r="I189" i="1" s="1"/>
  <c r="E191" i="1"/>
  <c r="F191" i="1" s="1"/>
  <c r="G191" i="1" s="1"/>
  <c r="I191" i="1" s="1"/>
  <c r="E193" i="1"/>
  <c r="F193" i="1" s="1"/>
  <c r="G193" i="1" s="1"/>
  <c r="I193" i="1" s="1"/>
  <c r="E195" i="1"/>
  <c r="F195" i="1" s="1"/>
  <c r="G195" i="1" s="1"/>
  <c r="I195" i="1" s="1"/>
  <c r="E197" i="1"/>
  <c r="E185" i="3" s="1"/>
  <c r="E199" i="1"/>
  <c r="E383" i="1"/>
  <c r="F383" i="1" s="1"/>
  <c r="G383" i="1" s="1"/>
  <c r="K383" i="1" s="1"/>
  <c r="E357" i="1"/>
  <c r="F357" i="1" s="1"/>
  <c r="G357" i="1" s="1"/>
  <c r="K357" i="1" s="1"/>
  <c r="E366" i="1"/>
  <c r="F366" i="1" s="1"/>
  <c r="G366" i="1" s="1"/>
  <c r="K366" i="1" s="1"/>
  <c r="E380" i="1"/>
  <c r="F380" i="1" s="1"/>
  <c r="U380" i="1" s="1"/>
  <c r="E339" i="1"/>
  <c r="F339" i="1" s="1"/>
  <c r="G339" i="1" s="1"/>
  <c r="K339" i="1" s="1"/>
  <c r="E347" i="1"/>
  <c r="E326" i="3" s="1"/>
  <c r="E320" i="1"/>
  <c r="F320" i="1" s="1"/>
  <c r="U320" i="1" s="1"/>
  <c r="E24" i="1"/>
  <c r="E15" i="3" s="1"/>
  <c r="E26" i="1"/>
  <c r="F26" i="1" s="1"/>
  <c r="G26" i="1" s="1"/>
  <c r="I26" i="1" s="1"/>
  <c r="E28" i="1"/>
  <c r="F28" i="1" s="1"/>
  <c r="G28" i="1" s="1"/>
  <c r="I28" i="1" s="1"/>
  <c r="E30" i="1"/>
  <c r="F30" i="1" s="1"/>
  <c r="G30" i="1" s="1"/>
  <c r="I30" i="1" s="1"/>
  <c r="E32" i="1"/>
  <c r="E22" i="3" s="1"/>
  <c r="E36" i="1"/>
  <c r="F36" i="1" s="1"/>
  <c r="G36" i="1" s="1"/>
  <c r="I36" i="1" s="1"/>
  <c r="E38" i="1"/>
  <c r="F38" i="1" s="1"/>
  <c r="G38" i="1" s="1"/>
  <c r="I38" i="1" s="1"/>
  <c r="E45" i="1"/>
  <c r="F45" i="1" s="1"/>
  <c r="G45" i="1" s="1"/>
  <c r="I45" i="1" s="1"/>
  <c r="E61" i="1"/>
  <c r="F61" i="1" s="1"/>
  <c r="G61" i="1" s="1"/>
  <c r="I61" i="1" s="1"/>
  <c r="E34" i="1"/>
  <c r="F34" i="1"/>
  <c r="G34" i="1" s="1"/>
  <c r="I34" i="1" s="1"/>
  <c r="E41" i="1"/>
  <c r="F41" i="1" s="1"/>
  <c r="G41" i="1" s="1"/>
  <c r="I41" i="1" s="1"/>
  <c r="E43" i="1"/>
  <c r="E32" i="3" s="1"/>
  <c r="E46" i="1"/>
  <c r="F46" i="1" s="1"/>
  <c r="G46" i="1" s="1"/>
  <c r="I46" i="1" s="1"/>
  <c r="E48" i="1"/>
  <c r="E37" i="3" s="1"/>
  <c r="F48" i="1"/>
  <c r="G48" i="1" s="1"/>
  <c r="I48" i="1" s="1"/>
  <c r="E50" i="1"/>
  <c r="E39" i="3" s="1"/>
  <c r="E349" i="1"/>
  <c r="F349" i="1" s="1"/>
  <c r="G349" i="1" s="1"/>
  <c r="K349" i="1" s="1"/>
  <c r="E359" i="1"/>
  <c r="F359" i="1" s="1"/>
  <c r="G359" i="1" s="1"/>
  <c r="K359" i="1" s="1"/>
  <c r="E389" i="1"/>
  <c r="F389" i="1" s="1"/>
  <c r="G389" i="1" s="1"/>
  <c r="K389" i="1" s="1"/>
  <c r="E323" i="1"/>
  <c r="F323" i="1"/>
  <c r="U323" i="1" s="1"/>
  <c r="E369" i="1"/>
  <c r="F369" i="1" s="1"/>
  <c r="G369" i="1" s="1"/>
  <c r="K369" i="1" s="1"/>
  <c r="E388" i="1"/>
  <c r="F388" i="1" s="1"/>
  <c r="G388" i="1" s="1"/>
  <c r="K388" i="1" s="1"/>
  <c r="F335" i="1"/>
  <c r="G335" i="1" s="1"/>
  <c r="K335" i="1" s="1"/>
  <c r="E314" i="3"/>
  <c r="E767" i="3"/>
  <c r="E325" i="3"/>
  <c r="E311" i="3"/>
  <c r="E14" i="3"/>
  <c r="E49" i="3"/>
  <c r="F35" i="1"/>
  <c r="G35" i="1" s="1"/>
  <c r="I35" i="1" s="1"/>
  <c r="E24" i="3"/>
  <c r="E26" i="3"/>
  <c r="F322" i="1"/>
  <c r="G322" i="1" s="1"/>
  <c r="K322" i="1" s="1"/>
  <c r="E308" i="3"/>
  <c r="F44" i="1"/>
  <c r="G44" i="1" s="1"/>
  <c r="I44" i="1" s="1"/>
  <c r="E33" i="3"/>
  <c r="E21" i="3"/>
  <c r="E157" i="3"/>
  <c r="E17" i="3"/>
  <c r="F198" i="1"/>
  <c r="G198" i="1" s="1"/>
  <c r="I198" i="1" s="1"/>
  <c r="E186" i="3"/>
  <c r="E318" i="3"/>
  <c r="E158" i="3"/>
  <c r="E164" i="3"/>
  <c r="F199" i="1"/>
  <c r="G199" i="1" s="1"/>
  <c r="I199" i="1" s="1"/>
  <c r="E187" i="3"/>
  <c r="E315" i="3"/>
  <c r="F40" i="1"/>
  <c r="G40" i="1" s="1"/>
  <c r="I40" i="1" s="1"/>
  <c r="F164" i="1"/>
  <c r="G164" i="1" s="1"/>
  <c r="I164" i="1" s="1"/>
  <c r="E327" i="3"/>
  <c r="F360" i="1"/>
  <c r="G360" i="1" s="1"/>
  <c r="K360" i="1" s="1"/>
  <c r="E151" i="3"/>
  <c r="E188" i="3"/>
  <c r="F25" i="1"/>
  <c r="G25" i="1" s="1"/>
  <c r="I25" i="1" s="1"/>
  <c r="E16" i="3"/>
  <c r="E328" i="3"/>
  <c r="E130" i="3"/>
  <c r="C12" i="4"/>
  <c r="E160" i="3" l="1"/>
  <c r="E175" i="3"/>
  <c r="F173" i="1"/>
  <c r="G173" i="1" s="1"/>
  <c r="I173" i="1" s="1"/>
  <c r="F129" i="1"/>
  <c r="G129" i="1" s="1"/>
  <c r="I129" i="1" s="1"/>
  <c r="F59" i="1"/>
  <c r="G59" i="1" s="1"/>
  <c r="I59" i="1" s="1"/>
  <c r="E212" i="3"/>
  <c r="F308" i="1"/>
  <c r="G308" i="1" s="1"/>
  <c r="I308" i="1" s="1"/>
  <c r="F296" i="1"/>
  <c r="G296" i="1" s="1"/>
  <c r="I296" i="1" s="1"/>
  <c r="F289" i="1"/>
  <c r="G289" i="1" s="1"/>
  <c r="I289" i="1" s="1"/>
  <c r="F247" i="1"/>
  <c r="G247" i="1" s="1"/>
  <c r="I247" i="1" s="1"/>
  <c r="F234" i="1"/>
  <c r="G234" i="1" s="1"/>
  <c r="I234" i="1" s="1"/>
  <c r="F229" i="1"/>
  <c r="G229" i="1" s="1"/>
  <c r="I229" i="1" s="1"/>
  <c r="F223" i="1"/>
  <c r="G223" i="1" s="1"/>
  <c r="I223" i="1" s="1"/>
  <c r="F205" i="1"/>
  <c r="G205" i="1" s="1"/>
  <c r="I205" i="1" s="1"/>
  <c r="E25" i="3"/>
  <c r="E102" i="3"/>
  <c r="E335" i="3"/>
  <c r="F72" i="1"/>
  <c r="G72" i="1" s="1"/>
  <c r="I72" i="1" s="1"/>
  <c r="F123" i="1"/>
  <c r="G123" i="1" s="1"/>
  <c r="I123" i="1" s="1"/>
  <c r="E200" i="3"/>
  <c r="E254" i="3"/>
  <c r="E290" i="3"/>
  <c r="E292" i="3"/>
  <c r="E181" i="3"/>
  <c r="E178" i="3"/>
  <c r="F145" i="1"/>
  <c r="G145" i="1" s="1"/>
  <c r="I145" i="1" s="1"/>
  <c r="F81" i="1"/>
  <c r="G81" i="1" s="1"/>
  <c r="I81" i="1" s="1"/>
  <c r="F69" i="1"/>
  <c r="G69" i="1" s="1"/>
  <c r="I69" i="1" s="1"/>
  <c r="E285" i="3"/>
  <c r="E297" i="3"/>
  <c r="F133" i="1"/>
  <c r="G133" i="1" s="1"/>
  <c r="I133" i="1" s="1"/>
  <c r="E204" i="3"/>
  <c r="E241" i="3"/>
  <c r="E243" i="3"/>
  <c r="E267" i="3"/>
  <c r="F108" i="1"/>
  <c r="G108" i="1" s="1"/>
  <c r="I108" i="1" s="1"/>
  <c r="E127" i="3"/>
  <c r="E148" i="3"/>
  <c r="E177" i="3"/>
  <c r="E31" i="3"/>
  <c r="F141" i="1"/>
  <c r="G141" i="1" s="1"/>
  <c r="I141" i="1" s="1"/>
  <c r="E67" i="3"/>
  <c r="E249" i="3"/>
  <c r="E261" i="3"/>
  <c r="E273" i="3"/>
  <c r="E278" i="3"/>
  <c r="E34" i="3"/>
  <c r="F24" i="1"/>
  <c r="G24" i="1" s="1"/>
  <c r="I24" i="1" s="1"/>
  <c r="E206" i="3"/>
  <c r="E223" i="3"/>
  <c r="E230" i="3"/>
  <c r="E302" i="3"/>
  <c r="E298" i="3"/>
  <c r="E23" i="3"/>
  <c r="F150" i="1"/>
  <c r="G150" i="1" s="1"/>
  <c r="I150" i="1" s="1"/>
  <c r="E79" i="3"/>
  <c r="E83" i="3"/>
  <c r="E224" i="3"/>
  <c r="E301" i="3"/>
  <c r="E683" i="3"/>
  <c r="E691" i="3"/>
  <c r="E701" i="3"/>
  <c r="E709" i="3"/>
  <c r="E324" i="3"/>
  <c r="E176" i="3"/>
  <c r="E156" i="3"/>
  <c r="E139" i="3"/>
  <c r="F161" i="1"/>
  <c r="G161" i="1" s="1"/>
  <c r="I161" i="1" s="1"/>
  <c r="F196" i="1"/>
  <c r="G196" i="1" s="1"/>
  <c r="I196" i="1" s="1"/>
  <c r="F184" i="1"/>
  <c r="G184" i="1" s="1"/>
  <c r="I184" i="1" s="1"/>
  <c r="F158" i="1"/>
  <c r="G158" i="1" s="1"/>
  <c r="I158" i="1" s="1"/>
  <c r="F355" i="1"/>
  <c r="G355" i="1" s="1"/>
  <c r="K355" i="1" s="1"/>
  <c r="F73" i="1"/>
  <c r="G73" i="1" s="1"/>
  <c r="I73" i="1" s="1"/>
  <c r="E98" i="3"/>
  <c r="E191" i="3"/>
  <c r="E256" i="3"/>
  <c r="E283" i="3"/>
  <c r="E686" i="3"/>
  <c r="E694" i="3"/>
  <c r="E704" i="3"/>
  <c r="E746" i="3"/>
  <c r="E20" i="3"/>
  <c r="F21" i="1"/>
  <c r="G21" i="1" s="1"/>
  <c r="H21" i="1" s="1"/>
  <c r="E210" i="3"/>
  <c r="E215" i="3"/>
  <c r="E312" i="3"/>
  <c r="E744" i="3"/>
  <c r="E748" i="3"/>
  <c r="E154" i="3"/>
  <c r="E334" i="3"/>
  <c r="E310" i="3"/>
  <c r="F71" i="1"/>
  <c r="G71" i="1" s="1"/>
  <c r="I71" i="1" s="1"/>
  <c r="F143" i="1"/>
  <c r="G143" i="1" s="1"/>
  <c r="I143" i="1" s="1"/>
  <c r="F67" i="1"/>
  <c r="G67" i="1" s="1"/>
  <c r="I67" i="1" s="1"/>
  <c r="E116" i="3"/>
  <c r="E202" i="3"/>
  <c r="E207" i="3"/>
  <c r="E238" i="3"/>
  <c r="E271" i="3"/>
  <c r="E742" i="3"/>
  <c r="E132" i="3"/>
  <c r="E179" i="3"/>
  <c r="F347" i="1"/>
  <c r="G347" i="1" s="1"/>
  <c r="K347" i="1" s="1"/>
  <c r="F192" i="1"/>
  <c r="G192" i="1" s="1"/>
  <c r="I192" i="1" s="1"/>
  <c r="E233" i="3"/>
  <c r="E266" i="3"/>
  <c r="E304" i="3"/>
  <c r="E687" i="3"/>
  <c r="E695" i="3"/>
  <c r="E705" i="3"/>
  <c r="E725" i="3"/>
  <c r="E150" i="3"/>
  <c r="E194" i="3"/>
  <c r="E247" i="3"/>
  <c r="E294" i="3"/>
  <c r="E165" i="3"/>
  <c r="E166" i="3"/>
  <c r="E18" i="3"/>
  <c r="G377" i="1"/>
  <c r="K377" i="1" s="1"/>
  <c r="F63" i="1"/>
  <c r="G63" i="1" s="1"/>
  <c r="I63" i="1" s="1"/>
  <c r="E242" i="3"/>
  <c r="E728" i="3"/>
  <c r="E730" i="3"/>
  <c r="E738" i="3"/>
  <c r="E752" i="3"/>
  <c r="E765" i="3"/>
  <c r="E336" i="3"/>
  <c r="E332" i="3"/>
  <c r="E329" i="3"/>
  <c r="E169" i="3"/>
  <c r="E309" i="3"/>
  <c r="F32" i="1"/>
  <c r="G32" i="1" s="1"/>
  <c r="I32" i="1" s="1"/>
  <c r="F118" i="1"/>
  <c r="G118" i="1" s="1"/>
  <c r="I118" i="1" s="1"/>
  <c r="F62" i="1"/>
  <c r="G62" i="1" s="1"/>
  <c r="I62" i="1" s="1"/>
  <c r="F55" i="1"/>
  <c r="G55" i="1" s="1"/>
  <c r="I55" i="1" s="1"/>
  <c r="E42" i="3"/>
  <c r="E105" i="3"/>
  <c r="E110" i="3"/>
  <c r="E27" i="3"/>
  <c r="E183" i="3"/>
  <c r="E769" i="3"/>
  <c r="E36" i="3"/>
  <c r="F165" i="1"/>
  <c r="G165" i="1" s="1"/>
  <c r="I165" i="1" s="1"/>
  <c r="F343" i="1"/>
  <c r="G343" i="1" s="1"/>
  <c r="J343" i="1" s="1"/>
  <c r="F180" i="1"/>
  <c r="G180" i="1" s="1"/>
  <c r="I180" i="1" s="1"/>
  <c r="F340" i="1"/>
  <c r="G340" i="1" s="1"/>
  <c r="K340" i="1" s="1"/>
  <c r="E173" i="3"/>
  <c r="F128" i="1"/>
  <c r="G128" i="1" s="1"/>
  <c r="I128" i="1" s="1"/>
  <c r="F105" i="1"/>
  <c r="G105" i="1" s="1"/>
  <c r="I105" i="1" s="1"/>
  <c r="E721" i="3"/>
  <c r="E727" i="3"/>
  <c r="E731" i="3"/>
  <c r="E757" i="3"/>
  <c r="E330" i="3"/>
  <c r="E760" i="3"/>
  <c r="E764" i="3"/>
  <c r="E766" i="3"/>
  <c r="E190" i="3"/>
  <c r="F115" i="1"/>
  <c r="G115" i="1" s="1"/>
  <c r="I115" i="1" s="1"/>
  <c r="F64" i="1"/>
  <c r="G64" i="1" s="1"/>
  <c r="I64" i="1" s="1"/>
  <c r="E140" i="3"/>
  <c r="E331" i="3"/>
  <c r="F43" i="1"/>
  <c r="G43" i="1" s="1"/>
  <c r="I43" i="1" s="1"/>
  <c r="F197" i="1"/>
  <c r="G197" i="1" s="1"/>
  <c r="I197" i="1" s="1"/>
  <c r="F146" i="1"/>
  <c r="G146" i="1" s="1"/>
  <c r="I146" i="1" s="1"/>
  <c r="E82" i="3"/>
  <c r="F82" i="1"/>
  <c r="G82" i="1" s="1"/>
  <c r="I82" i="1" s="1"/>
  <c r="E737" i="3"/>
  <c r="E739" i="3"/>
  <c r="E741" i="3"/>
  <c r="E743" i="3"/>
  <c r="E745" i="3"/>
  <c r="E755" i="3"/>
  <c r="E762" i="3"/>
  <c r="F183" i="1"/>
  <c r="G183" i="1" s="1"/>
  <c r="I183" i="1" s="1"/>
  <c r="E323" i="3"/>
  <c r="E317" i="3"/>
  <c r="E137" i="3"/>
  <c r="F140" i="1"/>
  <c r="G140" i="1" s="1"/>
  <c r="I140" i="1" s="1"/>
  <c r="F80" i="1"/>
  <c r="G80" i="1" s="1"/>
  <c r="I80" i="1" s="1"/>
  <c r="E715" i="3"/>
  <c r="E724" i="3"/>
  <c r="E735" i="3"/>
  <c r="E749" i="3"/>
  <c r="E751" i="3"/>
  <c r="E753" i="3"/>
  <c r="E313" i="3"/>
  <c r="E740" i="3"/>
  <c r="E756" i="3"/>
  <c r="E758" i="3"/>
  <c r="E759" i="3"/>
  <c r="E761" i="3"/>
  <c r="E763" i="3"/>
  <c r="E713" i="3"/>
  <c r="E722" i="3"/>
  <c r="E733" i="3"/>
  <c r="E321" i="3"/>
  <c r="F342" i="1"/>
  <c r="G342" i="1" s="1"/>
  <c r="K342" i="1" s="1"/>
  <c r="E72" i="3"/>
  <c r="F84" i="1"/>
  <c r="G84" i="1" s="1"/>
  <c r="I84" i="1" s="1"/>
  <c r="E155" i="3"/>
  <c r="F50" i="1"/>
  <c r="G50" i="1" s="1"/>
  <c r="I50" i="1" s="1"/>
  <c r="E163" i="3"/>
  <c r="E30" i="3"/>
  <c r="E38" i="3"/>
  <c r="E316" i="3"/>
  <c r="F54" i="1"/>
  <c r="G54" i="1" s="1"/>
  <c r="I54" i="1" s="1"/>
  <c r="E62" i="3"/>
  <c r="F74" i="1"/>
  <c r="G74" i="1" s="1"/>
  <c r="I74" i="1" s="1"/>
  <c r="E147" i="3"/>
  <c r="E19" i="3"/>
  <c r="E58" i="3"/>
  <c r="E167" i="3"/>
  <c r="E159" i="3"/>
  <c r="E170" i="3"/>
  <c r="F90" i="1"/>
  <c r="G90" i="1" s="1"/>
  <c r="I90" i="1" s="1"/>
  <c r="F157" i="1"/>
  <c r="G157" i="1" s="1"/>
  <c r="I157" i="1" s="1"/>
  <c r="F124" i="1"/>
  <c r="G124" i="1" s="1"/>
  <c r="J124" i="1" s="1"/>
  <c r="F56" i="1"/>
  <c r="G56" i="1" s="1"/>
  <c r="I56" i="1" s="1"/>
  <c r="E45" i="3"/>
  <c r="E114" i="3"/>
  <c r="F127" i="1"/>
  <c r="G127" i="1" s="1"/>
  <c r="I127" i="1" s="1"/>
  <c r="F341" i="1"/>
  <c r="G341" i="1" s="1"/>
  <c r="K341" i="1" s="1"/>
  <c r="E12" i="3"/>
  <c r="E13" i="3"/>
  <c r="F86" i="1"/>
  <c r="G86" i="1" s="1"/>
  <c r="I86" i="1" s="1"/>
  <c r="E74" i="3"/>
  <c r="E174" i="3"/>
  <c r="F68" i="1"/>
  <c r="G68" i="1" s="1"/>
  <c r="I68" i="1" s="1"/>
  <c r="E56" i="3"/>
  <c r="E287" i="3"/>
  <c r="F109" i="1"/>
  <c r="G109" i="1" s="1"/>
  <c r="I109" i="1" s="1"/>
  <c r="E96" i="3"/>
  <c r="E182" i="3"/>
  <c r="E35" i="3"/>
  <c r="G380" i="1"/>
  <c r="C16" i="4"/>
  <c r="D18" i="4" s="1"/>
  <c r="C11" i="1"/>
  <c r="C11" i="4"/>
  <c r="C12" i="1"/>
  <c r="P408" i="1" l="1"/>
  <c r="P406" i="1"/>
  <c r="P410" i="1"/>
  <c r="P407" i="1"/>
  <c r="P409" i="1"/>
  <c r="P411" i="1"/>
  <c r="P312" i="4"/>
  <c r="P324" i="4"/>
  <c r="P321" i="4"/>
  <c r="P338" i="4"/>
  <c r="P345" i="4"/>
  <c r="P344" i="4"/>
  <c r="P336" i="4"/>
  <c r="P347" i="4"/>
  <c r="P352" i="4"/>
  <c r="P340" i="4"/>
  <c r="P325" i="4"/>
  <c r="P351" i="4"/>
  <c r="P334" i="4"/>
  <c r="P309" i="4"/>
  <c r="P311" i="4"/>
  <c r="P358" i="4"/>
  <c r="P315" i="4"/>
  <c r="P341" i="4"/>
  <c r="P343" i="4"/>
  <c r="P313" i="4"/>
  <c r="P317" i="4"/>
  <c r="P348" i="4"/>
  <c r="P349" i="4"/>
  <c r="P318" i="4"/>
  <c r="P337" i="4"/>
  <c r="P326" i="4"/>
  <c r="P319" i="4"/>
  <c r="P310" i="4"/>
  <c r="P316" i="4"/>
  <c r="P350" i="4"/>
  <c r="P359" i="4"/>
  <c r="P346" i="4"/>
  <c r="P330" i="4"/>
  <c r="P329" i="4"/>
  <c r="P328" i="4"/>
  <c r="P354" i="4"/>
  <c r="P332" i="4"/>
  <c r="P342" i="4"/>
  <c r="P327" i="4"/>
  <c r="P356" i="4"/>
  <c r="P355" i="4"/>
  <c r="P353" i="4"/>
  <c r="C15" i="4"/>
  <c r="C18" i="4" s="1"/>
  <c r="P333" i="4"/>
  <c r="P314" i="4"/>
  <c r="P357" i="4"/>
  <c r="P339" i="4"/>
  <c r="P322" i="4"/>
  <c r="P331" i="4"/>
  <c r="P320" i="4"/>
  <c r="P335" i="4"/>
  <c r="P323" i="4"/>
  <c r="P393" i="1"/>
  <c r="P403" i="1"/>
  <c r="P379" i="1"/>
  <c r="P381" i="1"/>
  <c r="P378" i="1"/>
  <c r="P316" i="1"/>
  <c r="P362" i="1"/>
  <c r="P350" i="1"/>
  <c r="P361" i="1"/>
  <c r="P320" i="1"/>
  <c r="P336" i="1"/>
  <c r="P376" i="1"/>
  <c r="P390" i="1"/>
  <c r="P373" i="1"/>
  <c r="P322" i="1"/>
  <c r="P329" i="1"/>
  <c r="P367" i="1"/>
  <c r="P325" i="1"/>
  <c r="P351" i="1"/>
  <c r="P313" i="1"/>
  <c r="P340" i="1"/>
  <c r="P315" i="1"/>
  <c r="P398" i="1"/>
  <c r="P327" i="1"/>
  <c r="P401" i="1"/>
  <c r="P395" i="1"/>
  <c r="P384" i="1"/>
  <c r="P396" i="1"/>
  <c r="P342" i="1"/>
  <c r="P360" i="1"/>
  <c r="P389" i="1"/>
  <c r="P359" i="1"/>
  <c r="P321" i="1"/>
  <c r="P335" i="1"/>
  <c r="P353" i="1"/>
  <c r="P357" i="1"/>
  <c r="P323" i="1"/>
  <c r="P385" i="1"/>
  <c r="P326" i="1"/>
  <c r="P383" i="1"/>
  <c r="C15" i="1"/>
  <c r="C18" i="1" s="1"/>
  <c r="P397" i="1"/>
  <c r="P405" i="1"/>
  <c r="P402" i="1"/>
  <c r="P332" i="1"/>
  <c r="P334" i="1"/>
  <c r="P318" i="1"/>
  <c r="P333" i="1"/>
  <c r="P392" i="1"/>
  <c r="P328" i="1"/>
  <c r="P391" i="1"/>
  <c r="P324" i="1"/>
  <c r="P377" i="1"/>
  <c r="P382" i="1"/>
  <c r="P380" i="1"/>
  <c r="P400" i="1"/>
  <c r="P310" i="1"/>
  <c r="P387" i="1"/>
  <c r="P388" i="1"/>
  <c r="P349" i="1"/>
  <c r="P348" i="1"/>
  <c r="P339" i="1"/>
  <c r="P345" i="1"/>
  <c r="P368" i="1"/>
  <c r="P375" i="1"/>
  <c r="P338" i="1"/>
  <c r="P337" i="1"/>
  <c r="P404" i="1"/>
  <c r="P365" i="1"/>
  <c r="P374" i="1"/>
  <c r="P394" i="1"/>
  <c r="P371" i="1"/>
  <c r="P319" i="1"/>
  <c r="P354" i="1"/>
  <c r="P343" i="1"/>
  <c r="P370" i="1"/>
  <c r="P358" i="1"/>
  <c r="P341" i="1"/>
  <c r="P311" i="1"/>
  <c r="P386" i="1"/>
  <c r="P372" i="1"/>
  <c r="P352" i="1"/>
  <c r="P314" i="1"/>
  <c r="P399" i="1"/>
  <c r="P330" i="1"/>
  <c r="P317" i="1"/>
  <c r="P356" i="1"/>
  <c r="P312" i="1"/>
  <c r="P344" i="1"/>
  <c r="P369" i="1"/>
  <c r="P355" i="1"/>
  <c r="P331" i="1"/>
  <c r="P366" i="1"/>
  <c r="P346" i="1"/>
  <c r="P309" i="1"/>
  <c r="P363" i="1"/>
  <c r="P364" i="1"/>
  <c r="P347" i="1"/>
  <c r="C16" i="1"/>
  <c r="D18" i="1" s="1"/>
  <c r="K380" i="1"/>
  <c r="E16" i="4" l="1"/>
  <c r="E17" i="4" s="1"/>
  <c r="F18" i="1"/>
  <c r="F19" i="1" s="1"/>
</calcChain>
</file>

<file path=xl/sharedStrings.xml><?xml version="1.0" encoding="utf-8"?>
<sst xmlns="http://schemas.openxmlformats.org/spreadsheetml/2006/main" count="7153" uniqueCount="2281">
  <si>
    <t>OEJV 0074 </t>
  </si>
  <si>
    <t>2451769.862 </t>
  </si>
  <si>
    <t> 13.08.2000 08:41 </t>
  </si>
  <si>
    <t> AOEB 7 </t>
  </si>
  <si>
    <t>2451836.580 </t>
  </si>
  <si>
    <t> 19.10.2000 01:55 </t>
  </si>
  <si>
    <t>2451837.695 </t>
  </si>
  <si>
    <t> 20.10.2000 04:40 </t>
  </si>
  <si>
    <t> R.Hays </t>
  </si>
  <si>
    <t>2451839.360 </t>
  </si>
  <si>
    <t> 21.10.2000 20:38 </t>
  </si>
  <si>
    <t>2451841.582 </t>
  </si>
  <si>
    <t> 24.10.2000 01:58 </t>
  </si>
  <si>
    <t> 0.000 </t>
  </si>
  <si>
    <t>2451842.691 </t>
  </si>
  <si>
    <t> 25.10.2000 04:35 </t>
  </si>
  <si>
    <t>2451846.584 </t>
  </si>
  <si>
    <t> 29.10.2000 02:00 </t>
  </si>
  <si>
    <t> -0.002 </t>
  </si>
  <si>
    <t>2451846.5869 </t>
  </si>
  <si>
    <t> 29.10.2000 02:05 </t>
  </si>
  <si>
    <t> 0.0011 </t>
  </si>
  <si>
    <t>2451871.607 </t>
  </si>
  <si>
    <t> 23.11.2000 02:34 </t>
  </si>
  <si>
    <t>2451871.6077 </t>
  </si>
  <si>
    <t> 23.11.2000 02:35 </t>
  </si>
  <si>
    <t> 0.0024 </t>
  </si>
  <si>
    <t> S.Dvorak </t>
  </si>
  <si>
    <t>2451876.6119 </t>
  </si>
  <si>
    <t> 28.11.2000 02:41 </t>
  </si>
  <si>
    <t> 0.0027 </t>
  </si>
  <si>
    <t>2451876.612 </t>
  </si>
  <si>
    <t>2452094.551 </t>
  </si>
  <si>
    <t> 04.07.2001 01:13 </t>
  </si>
  <si>
    <t> -0.006 </t>
  </si>
  <si>
    <t> BBS 126 </t>
  </si>
  <si>
    <t>2452136.8123 </t>
  </si>
  <si>
    <t> 15.08.2001 07:29 </t>
  </si>
  <si>
    <t> 0.0001 </t>
  </si>
  <si>
    <t> R.Nelson </t>
  </si>
  <si>
    <t>IBVS 5224 </t>
  </si>
  <si>
    <t>2452175.736 </t>
  </si>
  <si>
    <t> 23.09.2001 05:39 </t>
  </si>
  <si>
    <t>2452194.0791 </t>
  </si>
  <si>
    <t> 11.10.2001 13:53 </t>
  </si>
  <si>
    <t> -0.0000 </t>
  </si>
  <si>
    <t> Kiyota </t>
  </si>
  <si>
    <t>VSB 39 </t>
  </si>
  <si>
    <t>2452217.986 </t>
  </si>
  <si>
    <t> 04.11.2001 11:39 </t>
  </si>
  <si>
    <t> -0.001 </t>
  </si>
  <si>
    <t> Hirosawa </t>
  </si>
  <si>
    <t>2452219.65 </t>
  </si>
  <si>
    <t> 06.11.2001 03:36 </t>
  </si>
  <si>
    <t> -0.00 </t>
  </si>
  <si>
    <t>2452219.651 </t>
  </si>
  <si>
    <t> 06.11.2001 03:37 </t>
  </si>
  <si>
    <t> -0.004 </t>
  </si>
  <si>
    <t>2452223.5472 </t>
  </si>
  <si>
    <t> 10.11.2001 01:07 </t>
  </si>
  <si>
    <t> 0.0006 </t>
  </si>
  <si>
    <t>2452224.6595 </t>
  </si>
  <si>
    <t> 11.11.2001 03:49 </t>
  </si>
  <si>
    <t>2452228.548 </t>
  </si>
  <si>
    <t> 15.11.2001 01:09 </t>
  </si>
  <si>
    <t>2452231.324 </t>
  </si>
  <si>
    <t> 17.11.2001 19:46 </t>
  </si>
  <si>
    <t>2452231.329 </t>
  </si>
  <si>
    <t> 17.11.2001 19:53 </t>
  </si>
  <si>
    <t> B.Procházková </t>
  </si>
  <si>
    <t>2452253.568 </t>
  </si>
  <si>
    <t> 10.12.2001 01:37 </t>
  </si>
  <si>
    <t>2452253.573 </t>
  </si>
  <si>
    <t> 10.12.2001 01:45 </t>
  </si>
  <si>
    <t> M.Simonsen </t>
  </si>
  <si>
    <t>2452260.242 </t>
  </si>
  <si>
    <t> 16.12.2001 17:48 </t>
  </si>
  <si>
    <t> L.Locher </t>
  </si>
  <si>
    <t> BBS 127 </t>
  </si>
  <si>
    <t>2452476.523 </t>
  </si>
  <si>
    <t> 21.07.2002 00:33 </t>
  </si>
  <si>
    <t> 0.001 </t>
  </si>
  <si>
    <t> BBS 128 </t>
  </si>
  <si>
    <t>2452490.417 </t>
  </si>
  <si>
    <t> 03.08.2002 22:00 </t>
  </si>
  <si>
    <t>2452490.422 </t>
  </si>
  <si>
    <t> 03.08.2002 22:07 </t>
  </si>
  <si>
    <t> P.Novotná </t>
  </si>
  <si>
    <t>2452490.423 </t>
  </si>
  <si>
    <t> 03.08.2002 22:09 </t>
  </si>
  <si>
    <t>2452490.425 </t>
  </si>
  <si>
    <t> 03.08.2002 22:12 </t>
  </si>
  <si>
    <t>2452493.752 </t>
  </si>
  <si>
    <t> 07.08.2002 06:02 </t>
  </si>
  <si>
    <t> -0.005 </t>
  </si>
  <si>
    <t> AOEB 10 </t>
  </si>
  <si>
    <t>2452494.8681 </t>
  </si>
  <si>
    <t> 08.08.2002 08:50 </t>
  </si>
  <si>
    <t> -0.0013 </t>
  </si>
  <si>
    <t>2452556.585 </t>
  </si>
  <si>
    <t> 09.10.2002 02:02 </t>
  </si>
  <si>
    <t>2452561.5883 </t>
  </si>
  <si>
    <t> 14.10.2002 02:07 </t>
  </si>
  <si>
    <t> 0.0002 </t>
  </si>
  <si>
    <t>2452566.590 </t>
  </si>
  <si>
    <t> 19.10.2002 02:09 </t>
  </si>
  <si>
    <t>2452568.260 </t>
  </si>
  <si>
    <t> 20.10.2002 18:14 </t>
  </si>
  <si>
    <t> BBS 129 </t>
  </si>
  <si>
    <t>2452581.607 </t>
  </si>
  <si>
    <t> 03.11.2002 02:34 </t>
  </si>
  <si>
    <t>2452586.605 </t>
  </si>
  <si>
    <t> 08.11.2002 02:31 </t>
  </si>
  <si>
    <t>2452615.521 </t>
  </si>
  <si>
    <t> 07.12.2002 00:30 </t>
  </si>
  <si>
    <t>2452854.590 </t>
  </si>
  <si>
    <t> 03.08.2003 02:09 </t>
  </si>
  <si>
    <t> BBS 130 </t>
  </si>
  <si>
    <t>2452875.724 </t>
  </si>
  <si>
    <t> 24.08.2003 05:22 </t>
  </si>
  <si>
    <t>2452897.967 </t>
  </si>
  <si>
    <t> 15.09.2003 11:12 </t>
  </si>
  <si>
    <t>VSB 42 </t>
  </si>
  <si>
    <t>2452930.768 </t>
  </si>
  <si>
    <t> 18.10.2003 06:25 </t>
  </si>
  <si>
    <t>2452939.667 </t>
  </si>
  <si>
    <t> 27.10.2003 04:00 </t>
  </si>
  <si>
    <t>2452966.904 </t>
  </si>
  <si>
    <t> 23.11.2003 09:41 </t>
  </si>
  <si>
    <t>2453186.524 </t>
  </si>
  <si>
    <t> 30.06.2004 00:34 </t>
  </si>
  <si>
    <t>OEJV 0003 </t>
  </si>
  <si>
    <t>2453238.780 </t>
  </si>
  <si>
    <t> 21.08.2004 06:43 </t>
  </si>
  <si>
    <t>2453240.441 </t>
  </si>
  <si>
    <t> 22.08.2004 22:35 </t>
  </si>
  <si>
    <t> -0.010 </t>
  </si>
  <si>
    <t> M.Machon </t>
  </si>
  <si>
    <t>2453251.5709 </t>
  </si>
  <si>
    <t> 03.09.2004 01:42 </t>
  </si>
  <si>
    <t> -0.0001 </t>
  </si>
  <si>
    <t>-I</t>
  </si>
  <si>
    <t> W.Ogloza et al. </t>
  </si>
  <si>
    <t>IBVS 5843 </t>
  </si>
  <si>
    <t>2453253.7905 </t>
  </si>
  <si>
    <t> 05.09.2004 06:58 </t>
  </si>
  <si>
    <t>1355</t>
  </si>
  <si>
    <t> -0.0044 </t>
  </si>
  <si>
    <t>2453253.795 </t>
  </si>
  <si>
    <t> 05.09.2004 07:04 </t>
  </si>
  <si>
    <t>2453258.7970 </t>
  </si>
  <si>
    <t> 10.09.2004 07:07 </t>
  </si>
  <si>
    <t>1364</t>
  </si>
  <si>
    <t> -0.0018 </t>
  </si>
  <si>
    <t>2453259.6282 </t>
  </si>
  <si>
    <t> 11.09.2004 03:04 </t>
  </si>
  <si>
    <t>1365.5</t>
  </si>
  <si>
    <t> -0.0046 </t>
  </si>
  <si>
    <t>2453281.5940 </t>
  </si>
  <si>
    <t> 03.10.2004 02:15 </t>
  </si>
  <si>
    <t>1405</t>
  </si>
  <si>
    <t> -0.0004 </t>
  </si>
  <si>
    <t>2453281.5956 </t>
  </si>
  <si>
    <t> 03.10.2004 02:17 </t>
  </si>
  <si>
    <t> 0.0012 </t>
  </si>
  <si>
    <t>2453282.7088 </t>
  </si>
  <si>
    <t> 04.10.2004 05:00 </t>
  </si>
  <si>
    <t>1407</t>
  </si>
  <si>
    <t>2453282.709 </t>
  </si>
  <si>
    <t>2453287.712 </t>
  </si>
  <si>
    <t> 09.10.2004 05:05 </t>
  </si>
  <si>
    <t>1416</t>
  </si>
  <si>
    <t>2453289.933 </t>
  </si>
  <si>
    <t> 11.10.2004 10:23 </t>
  </si>
  <si>
    <t>1420</t>
  </si>
  <si>
    <t>VSB 43 </t>
  </si>
  <si>
    <t>2453306.616 </t>
  </si>
  <si>
    <t> 28.10.2004 02:47 </t>
  </si>
  <si>
    <t>1450</t>
  </si>
  <si>
    <t>2453330.5220 </t>
  </si>
  <si>
    <t> 21.11.2004 00:31 </t>
  </si>
  <si>
    <t>1493</t>
  </si>
  <si>
    <t> 0.0005 </t>
  </si>
  <si>
    <t>2453341.641 </t>
  </si>
  <si>
    <t> 02.12.2004 03:23 </t>
  </si>
  <si>
    <t>1513</t>
  </si>
  <si>
    <t>2453581.8283 </t>
  </si>
  <si>
    <t> 30.07.2005 07:52 </t>
  </si>
  <si>
    <t>1945</t>
  </si>
  <si>
    <t>2453618.527 </t>
  </si>
  <si>
    <t> 05.09.2005 00:38 </t>
  </si>
  <si>
    <t>2011</t>
  </si>
  <si>
    <t>2453619.631 </t>
  </si>
  <si>
    <t> 06.09.2005 03:08 </t>
  </si>
  <si>
    <t>2013</t>
  </si>
  <si>
    <t> AOEB 12 </t>
  </si>
  <si>
    <t>2453624.637 </t>
  </si>
  <si>
    <t> 11.09.2005 03:17 </t>
  </si>
  <si>
    <t>2022</t>
  </si>
  <si>
    <t> G.Chaple </t>
  </si>
  <si>
    <t>2453648.547 </t>
  </si>
  <si>
    <t> 05.10.2005 01:07 </t>
  </si>
  <si>
    <t>2065</t>
  </si>
  <si>
    <t>2453656.3309 </t>
  </si>
  <si>
    <t> 12.10.2005 19:56 </t>
  </si>
  <si>
    <t>2079</t>
  </si>
  <si>
    <t> M. Zejda et al. </t>
  </si>
  <si>
    <t>IBVS 5741 </t>
  </si>
  <si>
    <t>2453673.567 </t>
  </si>
  <si>
    <t> 30.10.2005 01:36 </t>
  </si>
  <si>
    <t>2110</t>
  </si>
  <si>
    <t>2453681.3462 </t>
  </si>
  <si>
    <t> 06.11.2005 20:18 </t>
  </si>
  <si>
    <t>2124</t>
  </si>
  <si>
    <t> M.Dietrich </t>
  </si>
  <si>
    <t>BAVM 178 </t>
  </si>
  <si>
    <t>2453686.912 </t>
  </si>
  <si>
    <t> 12.11.2005 09:53 </t>
  </si>
  <si>
    <t>2134</t>
  </si>
  <si>
    <t>VSB 44 </t>
  </si>
  <si>
    <t>2453694.695 </t>
  </si>
  <si>
    <t> 20.11.2005 04:40 </t>
  </si>
  <si>
    <t>2148</t>
  </si>
  <si>
    <t>2453931.5448 </t>
  </si>
  <si>
    <t> 15.07.2006 01:04 </t>
  </si>
  <si>
    <t>2574</t>
  </si>
  <si>
    <t> -0.0012 </t>
  </si>
  <si>
    <t> M.&amp; C.Rätz </t>
  </si>
  <si>
    <t>BAVM 186 </t>
  </si>
  <si>
    <t>2453943.2209 </t>
  </si>
  <si>
    <t> 26.07.2006 17:18 </t>
  </si>
  <si>
    <t>2595</t>
  </si>
  <si>
    <t> -0.0009 </t>
  </si>
  <si>
    <t> K.Nagai et al. </t>
  </si>
  <si>
    <t>VSB 45 </t>
  </si>
  <si>
    <t>2453945.1672 </t>
  </si>
  <si>
    <t> 28.07.2006 16:00 </t>
  </si>
  <si>
    <t>2598.5</t>
  </si>
  <si>
    <t> -0.0006 </t>
  </si>
  <si>
    <t>2453980.7490 </t>
  </si>
  <si>
    <t> 02.09.2006 05:58 </t>
  </si>
  <si>
    <t>2662.5</t>
  </si>
  <si>
    <t> -0.0021 </t>
  </si>
  <si>
    <t>2453981.5843 </t>
  </si>
  <si>
    <t> 03.09.2006 02:01 </t>
  </si>
  <si>
    <t>2664</t>
  </si>
  <si>
    <t> -0.0008 </t>
  </si>
  <si>
    <t>2453982.6956 </t>
  </si>
  <si>
    <t> 04.09.2006 04:41 </t>
  </si>
  <si>
    <t>2666</t>
  </si>
  <si>
    <t> -0.0014 </t>
  </si>
  <si>
    <t>2453984.3647 </t>
  </si>
  <si>
    <t> 05.09.2006 20:45 </t>
  </si>
  <si>
    <t>2669</t>
  </si>
  <si>
    <t> -0.0003 </t>
  </si>
  <si>
    <t> S.Dogru et al. </t>
  </si>
  <si>
    <t>IBVS 5746 </t>
  </si>
  <si>
    <t>2454059.976 </t>
  </si>
  <si>
    <t> 20.11.2006 11:25 </t>
  </si>
  <si>
    <t>2805</t>
  </si>
  <si>
    <t>2454061.645 </t>
  </si>
  <si>
    <t> 22.11.2006 03:28 </t>
  </si>
  <si>
    <t>2808</t>
  </si>
  <si>
    <t>2454334.0799 </t>
  </si>
  <si>
    <t> 21.08.2007 13:55 </t>
  </si>
  <si>
    <t>3298</t>
  </si>
  <si>
    <t> -0.0024 </t>
  </si>
  <si>
    <t>Rc</t>
  </si>
  <si>
    <t> K.Nagai </t>
  </si>
  <si>
    <t>VSB 46 </t>
  </si>
  <si>
    <t>2454361.0413 </t>
  </si>
  <si>
    <t> 17.09.2007 12:59 </t>
  </si>
  <si>
    <t>3346.5</t>
  </si>
  <si>
    <t> -0.0065 </t>
  </si>
  <si>
    <t>2454384.6757 </t>
  </si>
  <si>
    <t> 11.10.2007 04:13 </t>
  </si>
  <si>
    <t>3389</t>
  </si>
  <si>
    <t> -0.0017 </t>
  </si>
  <si>
    <t> J.Bialozynski </t>
  </si>
  <si>
    <t>JAAVSO 36(2);171 </t>
  </si>
  <si>
    <t>2454401.912 </t>
  </si>
  <si>
    <t> 28.10.2007 09:53 </t>
  </si>
  <si>
    <t>3420</t>
  </si>
  <si>
    <t>2454410.2498 </t>
  </si>
  <si>
    <t> 05.11.2007 17:59 </t>
  </si>
  <si>
    <t>3435</t>
  </si>
  <si>
    <t> -0.0031 </t>
  </si>
  <si>
    <t>BAVM 193 </t>
  </si>
  <si>
    <t>2454688.7983 </t>
  </si>
  <si>
    <t> 10.08.2008 07:09 </t>
  </si>
  <si>
    <t>3936</t>
  </si>
  <si>
    <t> -0.0053 </t>
  </si>
  <si>
    <t>JAAVSO 36(2);186 </t>
  </si>
  <si>
    <t>2454719.1021 </t>
  </si>
  <si>
    <t> 09.09.2008 14:27 </t>
  </si>
  <si>
    <t>3990.5</t>
  </si>
  <si>
    <t> -0.0029 </t>
  </si>
  <si>
    <t>VSB 48 </t>
  </si>
  <si>
    <t>2454741.0620 </t>
  </si>
  <si>
    <t> 01.10.2008 13:29 </t>
  </si>
  <si>
    <t>4030</t>
  </si>
  <si>
    <t> H.Itoh </t>
  </si>
  <si>
    <t>2454748.2884 </t>
  </si>
  <si>
    <t> 08.10.2008 18:55 </t>
  </si>
  <si>
    <t>4043</t>
  </si>
  <si>
    <t>BAVM 203 </t>
  </si>
  <si>
    <t>2454754.966 </t>
  </si>
  <si>
    <t> 15.10.2008 11:11 </t>
  </si>
  <si>
    <t>4055</t>
  </si>
  <si>
    <t>2454763.3013 </t>
  </si>
  <si>
    <t> 23.10.2008 19:13 </t>
  </si>
  <si>
    <t>4070</t>
  </si>
  <si>
    <t> -0.0049 </t>
  </si>
  <si>
    <t>R</t>
  </si>
  <si>
    <t> R.Ehrenberger </t>
  </si>
  <si>
    <t>OEJV 0107 </t>
  </si>
  <si>
    <t>2454771.6421 </t>
  </si>
  <si>
    <t> 01.11.2008 03:24 </t>
  </si>
  <si>
    <t>4085</t>
  </si>
  <si>
    <t> -0.0039 </t>
  </si>
  <si>
    <t> JAAVSO 37;44 </t>
  </si>
  <si>
    <t>2455071.0360 </t>
  </si>
  <si>
    <t> 27.08.2009 12:51 </t>
  </si>
  <si>
    <t>4623.5</t>
  </si>
  <si>
    <t> -0.0103 </t>
  </si>
  <si>
    <t>VSB 50 </t>
  </si>
  <si>
    <t>2455094.6689 </t>
  </si>
  <si>
    <t> 20.09.2009 04:03 </t>
  </si>
  <si>
    <t>4666</t>
  </si>
  <si>
    <t> -0.0069 </t>
  </si>
  <si>
    <t> JAAVSO 38;120 </t>
  </si>
  <si>
    <t>2455442.7177 </t>
  </si>
  <si>
    <t> 03.09.2010 05:13 </t>
  </si>
  <si>
    <t>5292</t>
  </si>
  <si>
    <t> -0.0075 </t>
  </si>
  <si>
    <t> JAAVSO 39;94 </t>
  </si>
  <si>
    <t>2455784.0948 </t>
  </si>
  <si>
    <t> 10.08.2011 14:16 </t>
  </si>
  <si>
    <t>5906</t>
  </si>
  <si>
    <t> -0.0079 </t>
  </si>
  <si>
    <t> K.Shiokawa </t>
  </si>
  <si>
    <t>VSB 53 </t>
  </si>
  <si>
    <t>2455855.2662 </t>
  </si>
  <si>
    <t> 20.10.2011 18:23 </t>
  </si>
  <si>
    <t>6034</t>
  </si>
  <si>
    <t>BAVM 225 </t>
  </si>
  <si>
    <t>2455864.7139 </t>
  </si>
  <si>
    <t> 30.10.2011 05:08 </t>
  </si>
  <si>
    <t>6051</t>
  </si>
  <si>
    <t> -0.0073 </t>
  </si>
  <si>
    <t>IBVS 6011 </t>
  </si>
  <si>
    <t>2455888.614 </t>
  </si>
  <si>
    <t> 23.11.2011 02:44 </t>
  </si>
  <si>
    <t>6094</t>
  </si>
  <si>
    <t> -0.015 </t>
  </si>
  <si>
    <t>2455907.5249 </t>
  </si>
  <si>
    <t> 12.12.2011 00:35 </t>
  </si>
  <si>
    <t>6128</t>
  </si>
  <si>
    <t> -0.0074 </t>
  </si>
  <si>
    <t> JAAVSO 40;975 </t>
  </si>
  <si>
    <t>2456161.0518 </t>
  </si>
  <si>
    <t> 21.08.2012 13:14 </t>
  </si>
  <si>
    <t>6584</t>
  </si>
  <si>
    <t> -0.0117 </t>
  </si>
  <si>
    <t>VSB 55 </t>
  </si>
  <si>
    <t>2456161.0532 </t>
  </si>
  <si>
    <t> 21.08.2012 13:16 </t>
  </si>
  <si>
    <t>2456161.0541 </t>
  </si>
  <si>
    <t> 21.08.2012 13:17 </t>
  </si>
  <si>
    <t> -0.0094 </t>
  </si>
  <si>
    <t>2456235.555 </t>
  </si>
  <si>
    <t> 04.11.2012 01:19 </t>
  </si>
  <si>
    <t>6718</t>
  </si>
  <si>
    <t> -0.011 </t>
  </si>
  <si>
    <t>2456481.8576 </t>
  </si>
  <si>
    <t> 08.07.2013 08:34 </t>
  </si>
  <si>
    <t>7161</t>
  </si>
  <si>
    <t> -0.0118 </t>
  </si>
  <si>
    <t> JAAVSO 41;328 </t>
  </si>
  <si>
    <t>2456534.679 </t>
  </si>
  <si>
    <t> 30.08.2013 04:17 </t>
  </si>
  <si>
    <t>7256</t>
  </si>
  <si>
    <t> -0.009 </t>
  </si>
  <si>
    <t>VSB 56 </t>
  </si>
  <si>
    <t>2456538.8476 </t>
  </si>
  <si>
    <t> 03.09.2013 08:20 </t>
  </si>
  <si>
    <t>7263.5</t>
  </si>
  <si>
    <t> -0.0107 </t>
  </si>
  <si>
    <t> B.Manske </t>
  </si>
  <si>
    <t> JAAVSO 43-1 </t>
  </si>
  <si>
    <t>2456564.7000 </t>
  </si>
  <si>
    <t> 29.09.2013 04:48 </t>
  </si>
  <si>
    <t>7310</t>
  </si>
  <si>
    <t> R.Poklar </t>
  </si>
  <si>
    <t>2456573.5958 </t>
  </si>
  <si>
    <t> 08.10.2013 02:17 </t>
  </si>
  <si>
    <t>7326</t>
  </si>
  <si>
    <t>2456898.8486 </t>
  </si>
  <si>
    <t> 29.08.2014 08:21 </t>
  </si>
  <si>
    <t>7911</t>
  </si>
  <si>
    <t> -0.0128 </t>
  </si>
  <si>
    <t> JAAVSO 42;426 </t>
  </si>
  <si>
    <t>2456914.6945 </t>
  </si>
  <si>
    <t> 14.09.2014 04:40 </t>
  </si>
  <si>
    <t>7939.5</t>
  </si>
  <si>
    <t> -0.0126 </t>
  </si>
  <si>
    <t>s5</t>
  </si>
  <si>
    <t>s6</t>
  </si>
  <si>
    <t>s7</t>
  </si>
  <si>
    <t>s8</t>
  </si>
  <si>
    <t>BAD?</t>
  </si>
  <si>
    <t>Date</t>
  </si>
  <si>
    <t>EA /sd</t>
  </si>
  <si>
    <t>Epoch =</t>
  </si>
  <si>
    <t>error</t>
  </si>
  <si>
    <t>GCVS 4</t>
  </si>
  <si>
    <t>IBVS 4472</t>
  </si>
  <si>
    <t>IBVS 4606</t>
  </si>
  <si>
    <t>Mallama</t>
  </si>
  <si>
    <t>n</t>
  </si>
  <si>
    <t>n'</t>
  </si>
  <si>
    <t>na</t>
  </si>
  <si>
    <t>New Ephemeris =</t>
  </si>
  <si>
    <t>New Period =</t>
  </si>
  <si>
    <t>O-C</t>
  </si>
  <si>
    <t>Period =</t>
  </si>
  <si>
    <t>Source</t>
  </si>
  <si>
    <t>ToM</t>
  </si>
  <si>
    <t>Typ</t>
  </si>
  <si>
    <t>Y1</t>
  </si>
  <si>
    <t>Y2</t>
  </si>
  <si>
    <t>Y3</t>
  </si>
  <si>
    <t>Lin Fit</t>
  </si>
  <si>
    <t>Q fit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</si>
  <si>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</si>
  <si>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</si>
  <si>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</si>
  <si>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</si>
  <si>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</si>
  <si>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</si>
  <si>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</si>
  <si>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Linear</t>
  </si>
  <si>
    <t>Quadratic</t>
  </si>
  <si>
    <t>IBVS 5224</t>
  </si>
  <si>
    <t>Ashbrook 1952</t>
  </si>
  <si>
    <t>Ashbrook</t>
  </si>
  <si>
    <t>IBVS 1249</t>
  </si>
  <si>
    <t>IBVS 954</t>
  </si>
  <si>
    <t>K.</t>
  </si>
  <si>
    <t>Krueger</t>
  </si>
  <si>
    <t>M.</t>
  </si>
  <si>
    <t>Baldwin</t>
  </si>
  <si>
    <t>D.</t>
  </si>
  <si>
    <t>Ruokonen</t>
  </si>
  <si>
    <t>G.</t>
  </si>
  <si>
    <t>Wedemayer</t>
  </si>
  <si>
    <t>Samolyk</t>
  </si>
  <si>
    <t>R.</t>
  </si>
  <si>
    <t>Harvin</t>
  </si>
  <si>
    <t>E.</t>
  </si>
  <si>
    <t>Mayer</t>
  </si>
  <si>
    <t>Heifner</t>
  </si>
  <si>
    <t>P.</t>
  </si>
  <si>
    <t>Goodwin</t>
  </si>
  <si>
    <t>Hanson</t>
  </si>
  <si>
    <t>Williams</t>
  </si>
  <si>
    <t>Atwood</t>
  </si>
  <si>
    <t>S.</t>
  </si>
  <si>
    <t>Cook</t>
  </si>
  <si>
    <t>Hill</t>
  </si>
  <si>
    <t>Smith</t>
  </si>
  <si>
    <t>OMT #1</t>
  </si>
  <si>
    <t>C.</t>
  </si>
  <si>
    <t>Stephan</t>
  </si>
  <si>
    <t>Suarez</t>
  </si>
  <si>
    <t>I.</t>
  </si>
  <si>
    <t>Gomez</t>
  </si>
  <si>
    <t>:</t>
  </si>
  <si>
    <t>L.</t>
  </si>
  <si>
    <t>Salas</t>
  </si>
  <si>
    <t>OMT #6</t>
  </si>
  <si>
    <t>OMT #4</t>
  </si>
  <si>
    <t>Berg</t>
  </si>
  <si>
    <t>A.</t>
  </si>
  <si>
    <t>Howell</t>
  </si>
  <si>
    <t>(CCD)</t>
  </si>
  <si>
    <t>OMT = "Observed Minima Timings" - see www.aavso.org</t>
  </si>
  <si>
    <t>BBSAG 127</t>
  </si>
  <si>
    <t>BBSAG 128</t>
  </si>
  <si>
    <t>Misc</t>
  </si>
  <si>
    <t>Locher K</t>
  </si>
  <si>
    <t>BBSAG Bull...26</t>
  </si>
  <si>
    <t>B</t>
  </si>
  <si>
    <t>BBSAG Bull...27</t>
  </si>
  <si>
    <t>Peter H</t>
  </si>
  <si>
    <t>Diethelm R</t>
  </si>
  <si>
    <t>JAVSO..46..184</t>
  </si>
  <si>
    <t>JAVSO..47..263</t>
  </si>
  <si>
    <t>JAVSO..48…87</t>
  </si>
  <si>
    <t>JAVSO..48..256</t>
  </si>
  <si>
    <t>VSB 067</t>
  </si>
  <si>
    <t>VSB 069</t>
  </si>
  <si>
    <t>JAVSO..47..105</t>
  </si>
  <si>
    <t>VSB-063</t>
  </si>
  <si>
    <t>BBSAG Bull...28</t>
  </si>
  <si>
    <t>BBSAG Bull...30</t>
  </si>
  <si>
    <t>BBSAG Bull...31</t>
  </si>
  <si>
    <t>BBSAG Bull...33</t>
  </si>
  <si>
    <t>BBSAG Bull...32</t>
  </si>
  <si>
    <t>Germann R</t>
  </si>
  <si>
    <t>BBSAG Bull.5</t>
  </si>
  <si>
    <t>BBSAG Bull.6</t>
  </si>
  <si>
    <t>BBSAG Bull.7</t>
  </si>
  <si>
    <t>BBSAG Bull.10</t>
  </si>
  <si>
    <t>BBSAG Bull.11</t>
  </si>
  <si>
    <t>BBSAG Bull.12</t>
  </si>
  <si>
    <t>BBSAG Bull.13</t>
  </si>
  <si>
    <t>BBSAG Bull.15</t>
  </si>
  <si>
    <t>BBSAG Bull.16</t>
  </si>
  <si>
    <t>BBSAG Bull.17</t>
  </si>
  <si>
    <t>BBSAG Bull.18</t>
  </si>
  <si>
    <t>BBSAG Bull.19</t>
  </si>
  <si>
    <t>BBSAG Bull.20</t>
  </si>
  <si>
    <t>BBSAG Bull.23</t>
  </si>
  <si>
    <t>BBSAG Bull.24</t>
  </si>
  <si>
    <t>BBSAG Bull.25</t>
  </si>
  <si>
    <t>BBSAG Bull.26</t>
  </si>
  <si>
    <t>BBSAG Bull.28</t>
  </si>
  <si>
    <t>BBSAG Bull.29</t>
  </si>
  <si>
    <t>BBSAG Bull.30</t>
  </si>
  <si>
    <t>BBSAG Bull.31</t>
  </si>
  <si>
    <t>Nelson</t>
  </si>
  <si>
    <t>BBSAG</t>
  </si>
  <si>
    <t>I</t>
  </si>
  <si>
    <t>IBVS 5543</t>
  </si>
  <si>
    <t>IBVS 0114</t>
  </si>
  <si>
    <t>IBVS 0119</t>
  </si>
  <si>
    <t>IBVS 0180</t>
  </si>
  <si>
    <t>IBVS 0247</t>
  </si>
  <si>
    <t>IBVS 0795</t>
  </si>
  <si>
    <t>IBVS 0328</t>
  </si>
  <si>
    <t>IBVS 0584</t>
  </si>
  <si>
    <t>IBVS 0779</t>
  </si>
  <si>
    <t>IBVS</t>
  </si>
  <si>
    <t>AAVSO</t>
  </si>
  <si>
    <t># of data points:</t>
  </si>
  <si>
    <t xml:space="preserve">CX Aqr / GSC 05233-01798 </t>
  </si>
  <si>
    <t>IBVS 5731</t>
  </si>
  <si>
    <t>IBVS 5438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</si>
  <si>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</si>
  <si>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</si>
  <si>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</si>
  <si>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</si>
  <si>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</si>
  <si>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</si>
  <si>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5746</t>
  </si>
  <si>
    <t>IBVS 5741</t>
  </si>
  <si>
    <t>IBVS 5802</t>
  </si>
  <si>
    <t>Start of linear fit &gt;&gt;&gt;&gt;&gt;&gt;&gt;&gt;&gt;&gt;&gt;&gt;&gt;&gt;&gt;&gt;&gt;&gt;&gt;&gt;&gt;</t>
  </si>
  <si>
    <t>What a mess!!</t>
  </si>
  <si>
    <t>IBVS 5843</t>
  </si>
  <si>
    <t>II</t>
  </si>
  <si>
    <t/>
  </si>
  <si>
    <t>OEJV 0074</t>
  </si>
  <si>
    <t>vis</t>
  </si>
  <si>
    <t>OEJV 0107</t>
  </si>
  <si>
    <t>OEJV 0003</t>
  </si>
  <si>
    <t>IBVS 6011</t>
  </si>
  <si>
    <t>Add cycle</t>
  </si>
  <si>
    <t>Old Cycle</t>
  </si>
  <si>
    <t>JAVSO..40....1</t>
  </si>
  <si>
    <t>JAVSO..39...94</t>
  </si>
  <si>
    <t>JAVSO..38..183</t>
  </si>
  <si>
    <t>JAVSO..37...44</t>
  </si>
  <si>
    <t>JAVSO..36..186</t>
  </si>
  <si>
    <t>JAVSO..36..171</t>
  </si>
  <si>
    <t>JAVSO..40..975</t>
  </si>
  <si>
    <t>JAVSO..41..328</t>
  </si>
  <si>
    <t>JAVSO..42..426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</si>
  <si>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</si>
  <si>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</si>
  <si>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</si>
  <si>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</si>
  <si>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</si>
  <si>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</si>
  <si>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</si>
  <si>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</si>
  <si>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</si>
  <si>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</si>
  <si>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</si>
  <si>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</si>
  <si>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2419652.271 </t>
  </si>
  <si>
    <t> 06.09.1912 18:30 </t>
  </si>
  <si>
    <t> 0.251 </t>
  </si>
  <si>
    <t>P </t>
  </si>
  <si>
    <t> A.Soloviev </t>
  </si>
  <si>
    <t> CTAD 18 </t>
  </si>
  <si>
    <t>2424734.512 </t>
  </si>
  <si>
    <t> 07.08.1926 00:17 </t>
  </si>
  <si>
    <t> 0.193 </t>
  </si>
  <si>
    <t>2426266.279 </t>
  </si>
  <si>
    <t> 16.10.1930 18:41 </t>
  </si>
  <si>
    <t> 0.210 </t>
  </si>
  <si>
    <t>2426331.304 </t>
  </si>
  <si>
    <t> 20.12.1930 19:17 </t>
  </si>
  <si>
    <t> 0.184 </t>
  </si>
  <si>
    <t> H.Rügemer </t>
  </si>
  <si>
    <t> AN 251.331 </t>
  </si>
  <si>
    <t>2426512.503 </t>
  </si>
  <si>
    <t> 20.06.1931 00:04 </t>
  </si>
  <si>
    <t> 0.130 </t>
  </si>
  <si>
    <t>2426546.418 </t>
  </si>
  <si>
    <t> 23.07.1931 22:01 </t>
  </si>
  <si>
    <t>2426894.515 </t>
  </si>
  <si>
    <t> 06.07.1932 00:21 </t>
  </si>
  <si>
    <t> 0.178 </t>
  </si>
  <si>
    <t>2426929.481 </t>
  </si>
  <si>
    <t> 09.08.1932 23:32 </t>
  </si>
  <si>
    <t> 0.116 </t>
  </si>
  <si>
    <t>2426958.400 </t>
  </si>
  <si>
    <t> 07.09.1932 21:36 </t>
  </si>
  <si>
    <t> 0.124 </t>
  </si>
  <si>
    <t>2427060.203 </t>
  </si>
  <si>
    <t> 18.12.1932 16:52 </t>
  </si>
  <si>
    <t> 0.181 </t>
  </si>
  <si>
    <t>2427281.480 </t>
  </si>
  <si>
    <t> 27.07.1933 23:31 </t>
  </si>
  <si>
    <t> 0.174 </t>
  </si>
  <si>
    <t>2427306.489 </t>
  </si>
  <si>
    <t> 21.08.1933 23:44 </t>
  </si>
  <si>
    <t> 0.163 </t>
  </si>
  <si>
    <t> A.Jensch </t>
  </si>
  <si>
    <t>2427311.488 </t>
  </si>
  <si>
    <t> 26.08.1933 23:42 </t>
  </si>
  <si>
    <t> 0.158 </t>
  </si>
  <si>
    <t>2427325.391 </t>
  </si>
  <si>
    <t> 09.09.1933 21:23 </t>
  </si>
  <si>
    <t> 0.162 </t>
  </si>
  <si>
    <t>2427325.420 </t>
  </si>
  <si>
    <t> 09.09.1933 22:04 </t>
  </si>
  <si>
    <t> 0.191 </t>
  </si>
  <si>
    <t>2427339.277 </t>
  </si>
  <si>
    <t> 23.09.1933 18:38 </t>
  </si>
  <si>
    <t> 0.148 </t>
  </si>
  <si>
    <t>2427340.400 </t>
  </si>
  <si>
    <t> 24.09.1933 21:36 </t>
  </si>
  <si>
    <t> 0.159 </t>
  </si>
  <si>
    <t>V </t>
  </si>
  <si>
    <t>2427359.303 </t>
  </si>
  <si>
    <t> 13.10.1933 19:16 </t>
  </si>
  <si>
    <t>2427360.420 </t>
  </si>
  <si>
    <t> 14.10.1933 22:04 </t>
  </si>
  <si>
    <t>2427366.529 </t>
  </si>
  <si>
    <t> 21.10.1933 00:41 </t>
  </si>
  <si>
    <t> 0.157 </t>
  </si>
  <si>
    <t>2427369.308 </t>
  </si>
  <si>
    <t> 23.10.1933 19:23 </t>
  </si>
  <si>
    <t> 0.156 </t>
  </si>
  <si>
    <t>2427384.320 </t>
  </si>
  <si>
    <t> 07.11.1933 19:40 </t>
  </si>
  <si>
    <t>2427394.333 </t>
  </si>
  <si>
    <t> 17.11.1933 19:59 </t>
  </si>
  <si>
    <t> 0.161 </t>
  </si>
  <si>
    <t>2427398.224 </t>
  </si>
  <si>
    <t> 21.11.1933 17:22 </t>
  </si>
  <si>
    <t> 0.160 </t>
  </si>
  <si>
    <t>2427448.261 </t>
  </si>
  <si>
    <t> 10.01.1934 18:15 </t>
  </si>
  <si>
    <t>2429141.236 </t>
  </si>
  <si>
    <t> 30.08.1938 17:39 </t>
  </si>
  <si>
    <t> 0.145 </t>
  </si>
  <si>
    <t> A.S.Musafarov </t>
  </si>
  <si>
    <t> PZ 5.320 </t>
  </si>
  <si>
    <t>2429548.217 </t>
  </si>
  <si>
    <t> 11.10.1939 17:12 </t>
  </si>
  <si>
    <t> 0.142 </t>
  </si>
  <si>
    <t>2431318.496 </t>
  </si>
  <si>
    <t> 15.08.1944 23:54 </t>
  </si>
  <si>
    <t> 0.151 </t>
  </si>
  <si>
    <t> C.Jagott </t>
  </si>
  <si>
    <t> MVS 167 </t>
  </si>
  <si>
    <t>2432175.229 </t>
  </si>
  <si>
    <t> 20.12.1946 17:29 </t>
  </si>
  <si>
    <t> 0.104 </t>
  </si>
  <si>
    <t>2433503.468 </t>
  </si>
  <si>
    <t> 09.08.1950 23:13 </t>
  </si>
  <si>
    <t> 0.085 </t>
  </si>
  <si>
    <t>2433865.463 </t>
  </si>
  <si>
    <t> 06.08.1951 23:06 </t>
  </si>
  <si>
    <t>2433895.439 </t>
  </si>
  <si>
    <t> 05.09.1951 22:32 </t>
  </si>
  <si>
    <t> 0.083 </t>
  </si>
  <si>
    <t>2433895.469 </t>
  </si>
  <si>
    <t> 05.09.1951 23:15 </t>
  </si>
  <si>
    <t> 0.113 </t>
  </si>
  <si>
    <t>2433900.472 </t>
  </si>
  <si>
    <t> 10.09.1951 23:19 </t>
  </si>
  <si>
    <t> 0.112 </t>
  </si>
  <si>
    <t>2433924.381 </t>
  </si>
  <si>
    <t> 04.10.1951 21:08 </t>
  </si>
  <si>
    <t> 0.114 </t>
  </si>
  <si>
    <t>2434249.628 </t>
  </si>
  <si>
    <t> 25.08.1952 03:04 </t>
  </si>
  <si>
    <t> 0.107 </t>
  </si>
  <si>
    <t> J.Ashbrook </t>
  </si>
  <si>
    <t> AJ 57.259 </t>
  </si>
  <si>
    <t>2434600.450 </t>
  </si>
  <si>
    <t> 10.08.1953 22:48 </t>
  </si>
  <si>
    <t> 0.099 </t>
  </si>
  <si>
    <t>2435692.410 </t>
  </si>
  <si>
    <t> 06.08.1956 21:50 </t>
  </si>
  <si>
    <t> 0.096 </t>
  </si>
  <si>
    <t> W.Zessewitsch </t>
  </si>
  <si>
    <t> AC 174.17 </t>
  </si>
  <si>
    <t>2435693.521 </t>
  </si>
  <si>
    <t> 08.08.1956 00:30 </t>
  </si>
  <si>
    <t> 0.095 </t>
  </si>
  <si>
    <t>2435702.414 </t>
  </si>
  <si>
    <t> 16.08.1956 21:56 </t>
  </si>
  <si>
    <t> 0.092 </t>
  </si>
  <si>
    <t>2436453.554 </t>
  </si>
  <si>
    <t> 07.09.1958 01:17 </t>
  </si>
  <si>
    <t> 0.091 </t>
  </si>
  <si>
    <t> M.Mazur </t>
  </si>
  <si>
    <t> SAC 30.104 </t>
  </si>
  <si>
    <t>2436453.555 </t>
  </si>
  <si>
    <t> 07.09.1958 01:19 </t>
  </si>
  <si>
    <t> J.Kordylewska </t>
  </si>
  <si>
    <t> K.Kordylewski </t>
  </si>
  <si>
    <t>2436453.557 </t>
  </si>
  <si>
    <t> 07.09.1958 01:22 </t>
  </si>
  <si>
    <t> 0.094 </t>
  </si>
  <si>
    <t>2437888.552 </t>
  </si>
  <si>
    <t> 12.08.1962 01:14 </t>
  </si>
  <si>
    <t> 0.080 </t>
  </si>
  <si>
    <t> V.S.Sakharov </t>
  </si>
  <si>
    <t> PZ 15.103 </t>
  </si>
  <si>
    <t>2437902.456 </t>
  </si>
  <si>
    <t> 25.08.1962 22:56 </t>
  </si>
  <si>
    <t> 0.084 </t>
  </si>
  <si>
    <t>2437906.356 </t>
  </si>
  <si>
    <t> 29.08.1962 20:32 </t>
  </si>
  <si>
    <t>2437912.466 </t>
  </si>
  <si>
    <t> 04.09.1962 23:11 </t>
  </si>
  <si>
    <t> 0.087 </t>
  </si>
  <si>
    <t>2438703.631 </t>
  </si>
  <si>
    <t> 04.11.1964 03:08 </t>
  </si>
  <si>
    <t> 0.079 </t>
  </si>
  <si>
    <t> M.Baldwin </t>
  </si>
  <si>
    <t> ST 29.254 </t>
  </si>
  <si>
    <t>2438718.640 </t>
  </si>
  <si>
    <t> 19.11.1964 03:21 </t>
  </si>
  <si>
    <t> 0.076 </t>
  </si>
  <si>
    <t>2439006.657 </t>
  </si>
  <si>
    <t> 03.09.1965 03:46 </t>
  </si>
  <si>
    <t> 0.090 </t>
  </si>
  <si>
    <t> R.Monske </t>
  </si>
  <si>
    <t>IBVS 114 </t>
  </si>
  <si>
    <t>2439036.663 </t>
  </si>
  <si>
    <t> 03.10.1965 03:54 </t>
  </si>
  <si>
    <t> 0.073 </t>
  </si>
  <si>
    <t>IBVS 119 </t>
  </si>
  <si>
    <t>2439036.666 </t>
  </si>
  <si>
    <t> 03.10.1965 03:59 </t>
  </si>
  <si>
    <t>2439046.673 </t>
  </si>
  <si>
    <t> 13.10.1965 04:09 </t>
  </si>
  <si>
    <t> 0.075 </t>
  </si>
  <si>
    <t>2439050.564 </t>
  </si>
  <si>
    <t> 17.10.1965 01:32 </t>
  </si>
  <si>
    <t> 0.074 </t>
  </si>
  <si>
    <t>2439051.673 </t>
  </si>
  <si>
    <t> 18.10.1965 04:09 </t>
  </si>
  <si>
    <t> 0.071 </t>
  </si>
  <si>
    <t>2439358.592 </t>
  </si>
  <si>
    <t> 21.08.1966 02:12 </t>
  </si>
  <si>
    <t>IBVS 180 </t>
  </si>
  <si>
    <t>2439378.594 </t>
  </si>
  <si>
    <t> 10.09.1966 02:15 </t>
  </si>
  <si>
    <t>2439381.372 </t>
  </si>
  <si>
    <t> 12.09.1966 20:55 </t>
  </si>
  <si>
    <t> 0.069 </t>
  </si>
  <si>
    <t> B.Czerlunczakiewic </t>
  </si>
  <si>
    <t> AA 18.322 </t>
  </si>
  <si>
    <t>2439707.737 </t>
  </si>
  <si>
    <t> 05.08.1967 05:41 </t>
  </si>
  <si>
    <t> 0.068 </t>
  </si>
  <si>
    <t>IBVS 247 </t>
  </si>
  <si>
    <t>2439710.520 </t>
  </si>
  <si>
    <t> 08.08.1967 00:28 </t>
  </si>
  <si>
    <t> L.Detmer </t>
  </si>
  <si>
    <t>2439710.522 </t>
  </si>
  <si>
    <t> 08.08.1967 00:31 </t>
  </si>
  <si>
    <t>2439710.524 </t>
  </si>
  <si>
    <t> 08.08.1967 00:34 </t>
  </si>
  <si>
    <t> W.Sedzielowski </t>
  </si>
  <si>
    <t>2439710.525 </t>
  </si>
  <si>
    <t> 08.08.1967 00:36 </t>
  </si>
  <si>
    <t> Z.Galecki </t>
  </si>
  <si>
    <t> E.Sniegocki </t>
  </si>
  <si>
    <t>2439716.636 </t>
  </si>
  <si>
    <t> 14.08.1967 03:15 </t>
  </si>
  <si>
    <t>2439719.419 </t>
  </si>
  <si>
    <t> 16.08.1967 22:03 </t>
  </si>
  <si>
    <t> J.Gruszczak </t>
  </si>
  <si>
    <t> AA 19.174 </t>
  </si>
  <si>
    <t>2439732.760 </t>
  </si>
  <si>
    <t> 30.08.1967 06:14 </t>
  </si>
  <si>
    <t> T.Cragg </t>
  </si>
  <si>
    <t>IBVS 795 </t>
  </si>
  <si>
    <t>2439737.760 </t>
  </si>
  <si>
    <t> 04.09.1967 06:14 </t>
  </si>
  <si>
    <t> 0.067 </t>
  </si>
  <si>
    <t>2439737.764 </t>
  </si>
  <si>
    <t> 04.09.1967 06:20 </t>
  </si>
  <si>
    <t>2439756.668 </t>
  </si>
  <si>
    <t> 23.09.1967 04:01 </t>
  </si>
  <si>
    <t> 0.072 </t>
  </si>
  <si>
    <t>2439757.780 </t>
  </si>
  <si>
    <t> 24.09.1967 06:43 </t>
  </si>
  <si>
    <t>2439761.672 </t>
  </si>
  <si>
    <t> 28.09.1967 04:07 </t>
  </si>
  <si>
    <t>2440094.710 </t>
  </si>
  <si>
    <t> 26.08.1968 05:02 </t>
  </si>
  <si>
    <t>2440097.490 </t>
  </si>
  <si>
    <t> 28.08.1968 23:45 </t>
  </si>
  <si>
    <t>2440099.715 </t>
  </si>
  <si>
    <t> 31.08.1968 05:09 </t>
  </si>
  <si>
    <t>2440113.615 </t>
  </si>
  <si>
    <t> 14.09.1968 02:45 </t>
  </si>
  <si>
    <t> K.Simmons </t>
  </si>
  <si>
    <t>2440129.731 </t>
  </si>
  <si>
    <t> 30.09.1968 05:32 </t>
  </si>
  <si>
    <t> 0.066 </t>
  </si>
  <si>
    <t>2440178.661 </t>
  </si>
  <si>
    <t> 18.11.1968 03:51 </t>
  </si>
  <si>
    <t>2440204.239 </t>
  </si>
  <si>
    <t> 13.12.1968 17:44 </t>
  </si>
  <si>
    <t> P.Flin </t>
  </si>
  <si>
    <t>IBVS 328 </t>
  </si>
  <si>
    <t>2440437.753 </t>
  </si>
  <si>
    <t> 04.08.1969 06:04 </t>
  </si>
  <si>
    <t> 0.070 </t>
  </si>
  <si>
    <t>2440446.649 </t>
  </si>
  <si>
    <t> 13.08.1969 03:34 </t>
  </si>
  <si>
    <t>2440447.760 </t>
  </si>
  <si>
    <t> 14.08.1969 06:14 </t>
  </si>
  <si>
    <t>2440456.656 </t>
  </si>
  <si>
    <t> 23.08.1969 03:44 </t>
  </si>
  <si>
    <t>2440457.766 </t>
  </si>
  <si>
    <t> 24.08.1969 06:23 </t>
  </si>
  <si>
    <t>2440527.264 </t>
  </si>
  <si>
    <t> 01.11.1969 18:20 </t>
  </si>
  <si>
    <t> J.Kucera </t>
  </si>
  <si>
    <t> BRNO 9 </t>
  </si>
  <si>
    <t>2440527.266 </t>
  </si>
  <si>
    <t> 01.11.1969 18:23 </t>
  </si>
  <si>
    <t> J.Bucek </t>
  </si>
  <si>
    <t>2440527.267 </t>
  </si>
  <si>
    <t> 01.11.1969 18:24 </t>
  </si>
  <si>
    <t> J.Silhan </t>
  </si>
  <si>
    <t>2440811.377 </t>
  </si>
  <si>
    <t> 12.08.1970 21:02 </t>
  </si>
  <si>
    <t> K.Locher </t>
  </si>
  <si>
    <t> ORI 121 </t>
  </si>
  <si>
    <t>2440836.392 </t>
  </si>
  <si>
    <t> 06.09.1970 21:24 </t>
  </si>
  <si>
    <t> 0.064 </t>
  </si>
  <si>
    <t> R.Polloczek </t>
  </si>
  <si>
    <t> BRNO 12 </t>
  </si>
  <si>
    <t>2440849.738 </t>
  </si>
  <si>
    <t> 20.09.1970 05:42 </t>
  </si>
  <si>
    <t> AVSJ 4.87 </t>
  </si>
  <si>
    <t>2440856.413 </t>
  </si>
  <si>
    <t> 26.09.1970 21:54 </t>
  </si>
  <si>
    <t>2440865.301 </t>
  </si>
  <si>
    <t> 05.10.1970 19:13 </t>
  </si>
  <si>
    <t> 0.062 </t>
  </si>
  <si>
    <t> ORI 122 </t>
  </si>
  <si>
    <t>2440866.415 </t>
  </si>
  <si>
    <t> 06.10.1970 21:57 </t>
  </si>
  <si>
    <t>2440866.429 </t>
  </si>
  <si>
    <t> 06.10.1970 22:17 </t>
  </si>
  <si>
    <t> 0.078 </t>
  </si>
  <si>
    <t> H.Peter </t>
  </si>
  <si>
    <t>2440890.317 </t>
  </si>
  <si>
    <t> 30.10.1970 19:36 </t>
  </si>
  <si>
    <t> 0.058 </t>
  </si>
  <si>
    <t> R.Diethelm </t>
  </si>
  <si>
    <t>2440890.326 </t>
  </si>
  <si>
    <t> 30.10.1970 19:49 </t>
  </si>
  <si>
    <t>2440939.257 </t>
  </si>
  <si>
    <t> 18.12.1970 18:10 </t>
  </si>
  <si>
    <t> ORI 123 </t>
  </si>
  <si>
    <t>2441091.579 </t>
  </si>
  <si>
    <t> 20.05.1971 01:53 </t>
  </si>
  <si>
    <t> 0.052 </t>
  </si>
  <si>
    <t> ORI 125 </t>
  </si>
  <si>
    <t>2441155.532 </t>
  </si>
  <si>
    <t> 23.07.1971 00:46 </t>
  </si>
  <si>
    <t> ORI 126 </t>
  </si>
  <si>
    <t>2441160.532 </t>
  </si>
  <si>
    <t> 28.07.1971 00:46 </t>
  </si>
  <si>
    <t> 0.063 </t>
  </si>
  <si>
    <t> L.Frasinski </t>
  </si>
  <si>
    <t>IBVS 584 </t>
  </si>
  <si>
    <t>2441204.449 </t>
  </si>
  <si>
    <t> 09.09.1971 22:46 </t>
  </si>
  <si>
    <t> 0.056 </t>
  </si>
  <si>
    <t> ORI 129 </t>
  </si>
  <si>
    <t>2441213.354 </t>
  </si>
  <si>
    <t> 18.09.1971 20:29 </t>
  </si>
  <si>
    <t> ORI 127 </t>
  </si>
  <si>
    <t>2441213.357 </t>
  </si>
  <si>
    <t> 18.09.1971 20:34 </t>
  </si>
  <si>
    <t> R.Germann </t>
  </si>
  <si>
    <t>2441215.578 </t>
  </si>
  <si>
    <t> 21.09.1971 01:52 </t>
  </si>
  <si>
    <t>2441248.383 </t>
  </si>
  <si>
    <t> 23.10.1971 21:11 </t>
  </si>
  <si>
    <t> AVSJ 5.30 </t>
  </si>
  <si>
    <t>2441248.384 </t>
  </si>
  <si>
    <t> 23.10.1971 21:12 </t>
  </si>
  <si>
    <t>2441252.270 </t>
  </si>
  <si>
    <t> 27.10.1971 18:28 </t>
  </si>
  <si>
    <t>2441253.380 </t>
  </si>
  <si>
    <t> 28.10.1971 21:07 </t>
  </si>
  <si>
    <t> 0.060 </t>
  </si>
  <si>
    <t>2441262.281 </t>
  </si>
  <si>
    <t> 06.11.1971 18:44 </t>
  </si>
  <si>
    <t> 0.065 </t>
  </si>
  <si>
    <t>2441536.376 </t>
  </si>
  <si>
    <t> 06.08.1972 21:01 </t>
  </si>
  <si>
    <t> BBS 5 </t>
  </si>
  <si>
    <t>2441542.499 </t>
  </si>
  <si>
    <t> 12.08.1972 23:58 </t>
  </si>
  <si>
    <t> Z.Klimek </t>
  </si>
  <si>
    <t>IBVS 779 </t>
  </si>
  <si>
    <t>2441542.500 </t>
  </si>
  <si>
    <t> 13.08.1972 00:00 </t>
  </si>
  <si>
    <t>2441561.396 </t>
  </si>
  <si>
    <t> 31.08.1972 21:30 </t>
  </si>
  <si>
    <t>2441561.397 </t>
  </si>
  <si>
    <t> 31.08.1972 21:31 </t>
  </si>
  <si>
    <t> 0.059 </t>
  </si>
  <si>
    <t>2441561.403 </t>
  </si>
  <si>
    <t> 31.08.1972 21:40 </t>
  </si>
  <si>
    <t>2441562.509 </t>
  </si>
  <si>
    <t> 02.09.1972 00:12 </t>
  </si>
  <si>
    <t>2441566.406 </t>
  </si>
  <si>
    <t> 05.09.1972 21:44 </t>
  </si>
  <si>
    <t>2441571.411 </t>
  </si>
  <si>
    <t> 10.09.1972 21:51 </t>
  </si>
  <si>
    <t>2441574.747 </t>
  </si>
  <si>
    <t> 14.09.1972 05:55 </t>
  </si>
  <si>
    <t>2441585.307 </t>
  </si>
  <si>
    <t> 24.09.1972 19:22 </t>
  </si>
  <si>
    <t>2441591.423 </t>
  </si>
  <si>
    <t> 30.09.1972 22:09 </t>
  </si>
  <si>
    <t>2441593.641 </t>
  </si>
  <si>
    <t> 03.10.1972 03:23 </t>
  </si>
  <si>
    <t> E.Mayer </t>
  </si>
  <si>
    <t>2441595.311 </t>
  </si>
  <si>
    <t> 04.10.1972 19:27 </t>
  </si>
  <si>
    <t>2441595.312 </t>
  </si>
  <si>
    <t> 04.10.1972 19:29 </t>
  </si>
  <si>
    <t> BBS 6 </t>
  </si>
  <si>
    <t>2441595.313 </t>
  </si>
  <si>
    <t> 04.10.1972 19:30 </t>
  </si>
  <si>
    <t>2441605.324 </t>
  </si>
  <si>
    <t> 14.10.1972 19:46 </t>
  </si>
  <si>
    <t>2441605.325 </t>
  </si>
  <si>
    <t> 14.10.1972 19:48 </t>
  </si>
  <si>
    <t>2441606.436 </t>
  </si>
  <si>
    <t> 15.10.1972 22:27 </t>
  </si>
  <si>
    <t>2441610.325 </t>
  </si>
  <si>
    <t> 19.10.1972 19:48 </t>
  </si>
  <si>
    <t>2441615.328 </t>
  </si>
  <si>
    <t> 24.10.1972 19:52 </t>
  </si>
  <si>
    <t>2441616.447 </t>
  </si>
  <si>
    <t> 25.10.1972 22:43 </t>
  </si>
  <si>
    <t>2441624.229 </t>
  </si>
  <si>
    <t> 02.11.1972 17:29 </t>
  </si>
  <si>
    <t>2441639.235 </t>
  </si>
  <si>
    <t> 17.11.1972 17:38 </t>
  </si>
  <si>
    <t>2441645.360 </t>
  </si>
  <si>
    <t> 23.11.1972 20:38 </t>
  </si>
  <si>
    <t>2441649.248 </t>
  </si>
  <si>
    <t> 27.11.1972 17:57 </t>
  </si>
  <si>
    <t>2441653.702 </t>
  </si>
  <si>
    <t> 02.12.1972 04:50 </t>
  </si>
  <si>
    <t>2441664.256 </t>
  </si>
  <si>
    <t> 12.12.1972 18:08 </t>
  </si>
  <si>
    <t> BBS 7 </t>
  </si>
  <si>
    <t>2441664.258 </t>
  </si>
  <si>
    <t> 12.12.1972 18:11 </t>
  </si>
  <si>
    <t>2441664.259 </t>
  </si>
  <si>
    <t> 12.12.1972 18:12 </t>
  </si>
  <si>
    <t>2441860.526 </t>
  </si>
  <si>
    <t> 27.06.1973 00:37 </t>
  </si>
  <si>
    <t> BBS 10 </t>
  </si>
  <si>
    <t>2441894.448 </t>
  </si>
  <si>
    <t> 30.07.1973 22:45 </t>
  </si>
  <si>
    <t>2441895.553 </t>
  </si>
  <si>
    <t> 01.08.1973 01:16 </t>
  </si>
  <si>
    <t>2441898.883 </t>
  </si>
  <si>
    <t> 04.08.1973 09:11 </t>
  </si>
  <si>
    <t> D.Sharpe </t>
  </si>
  <si>
    <t> AVSJ 5.84 </t>
  </si>
  <si>
    <t>2441900.549 </t>
  </si>
  <si>
    <t> 06.08.1973 01:10 </t>
  </si>
  <si>
    <t> BBS 11 </t>
  </si>
  <si>
    <t>2441904.455 </t>
  </si>
  <si>
    <t> 09.08.1973 22:55 </t>
  </si>
  <si>
    <t>2441905.557 </t>
  </si>
  <si>
    <t> 11.08.1973 01:22 </t>
  </si>
  <si>
    <t>2441929.462 </t>
  </si>
  <si>
    <t> 03.09.1973 23:05 </t>
  </si>
  <si>
    <t>2441929.464 </t>
  </si>
  <si>
    <t> 03.09.1973 23:08 </t>
  </si>
  <si>
    <t> 0.061 </t>
  </si>
  <si>
    <t> BRNO 17 </t>
  </si>
  <si>
    <t>2441929.468 </t>
  </si>
  <si>
    <t> 03.09.1973 23:13 </t>
  </si>
  <si>
    <t> I.Kohuotek </t>
  </si>
  <si>
    <t> V.Necas </t>
  </si>
  <si>
    <t>2441943.360 </t>
  </si>
  <si>
    <t> 17.09.1973 20:38 </t>
  </si>
  <si>
    <t> 0.057 </t>
  </si>
  <si>
    <t>2441950.591 </t>
  </si>
  <si>
    <t> 25.09.1973 02:11 </t>
  </si>
  <si>
    <t> Y.Fernandez </t>
  </si>
  <si>
    <t>2441958.381 </t>
  </si>
  <si>
    <t> 02.10.1973 21:08 </t>
  </si>
  <si>
    <t> BBS 12 </t>
  </si>
  <si>
    <t>2441972.277 </t>
  </si>
  <si>
    <t> 16.10.1973 18:38 </t>
  </si>
  <si>
    <t>2441982.279 </t>
  </si>
  <si>
    <t> 26.10.1973 18:41 </t>
  </si>
  <si>
    <t>2441982.284 </t>
  </si>
  <si>
    <t> 26.10.1973 18:48 </t>
  </si>
  <si>
    <t>2441983.397 </t>
  </si>
  <si>
    <t> 27.10.1973 21:31 </t>
  </si>
  <si>
    <t> J.Hudek </t>
  </si>
  <si>
    <t>2441983.398 </t>
  </si>
  <si>
    <t> 27.10.1973 21:33 </t>
  </si>
  <si>
    <t> S.Paschke </t>
  </si>
  <si>
    <t>2441987.281 </t>
  </si>
  <si>
    <t> 31.10.1973 18:44 </t>
  </si>
  <si>
    <t> 0.055 </t>
  </si>
  <si>
    <t>2441990.624 </t>
  </si>
  <si>
    <t> 04.11.1973 02:58 </t>
  </si>
  <si>
    <t>2441997.291 </t>
  </si>
  <si>
    <t> 10.11.1973 18:59 </t>
  </si>
  <si>
    <t>2442004.525 </t>
  </si>
  <si>
    <t> 18.11.1973 00:36 </t>
  </si>
  <si>
    <t>2442027.313 </t>
  </si>
  <si>
    <t> 10.12.1973 19:30 </t>
  </si>
  <si>
    <t> BBS 13 </t>
  </si>
  <si>
    <t>2442193.558 </t>
  </si>
  <si>
    <t> 26.05.1974 01:23 </t>
  </si>
  <si>
    <t> BBS 15 </t>
  </si>
  <si>
    <t>2442213.574 </t>
  </si>
  <si>
    <t> 15.06.1974 01:46 </t>
  </si>
  <si>
    <t> BBS 16 </t>
  </si>
  <si>
    <t>2442218.577 </t>
  </si>
  <si>
    <t> 20.06.1974 01:50 </t>
  </si>
  <si>
    <t>2442258.604 </t>
  </si>
  <si>
    <t> 30.07.1974 02:29 </t>
  </si>
  <si>
    <t>2442267.496 </t>
  </si>
  <si>
    <t> 07.08.1974 23:54 </t>
  </si>
  <si>
    <t> BBS 17 </t>
  </si>
  <si>
    <t>2442272.499 </t>
  </si>
  <si>
    <t> 12.08.1974 23:58 </t>
  </si>
  <si>
    <t> 0.051 </t>
  </si>
  <si>
    <t> BRNO 20 </t>
  </si>
  <si>
    <t>2442296.411 </t>
  </si>
  <si>
    <t> 05.09.1974 21:51 </t>
  </si>
  <si>
    <t>2442296.413 </t>
  </si>
  <si>
    <t> 05.09.1974 21:54 </t>
  </si>
  <si>
    <t>2442298.643 </t>
  </si>
  <si>
    <t> 08.09.1974 03:25 </t>
  </si>
  <si>
    <t> AVSJ 6.25 </t>
  </si>
  <si>
    <t>2442301.421 </t>
  </si>
  <si>
    <t> 10.09.1974 22:06 </t>
  </si>
  <si>
    <t>2442308.647 </t>
  </si>
  <si>
    <t> 18.09.1974 03:31 </t>
  </si>
  <si>
    <t>2442309.764 </t>
  </si>
  <si>
    <t> 19.09.1974 06:20 </t>
  </si>
  <si>
    <t> B.A.Krobusek </t>
  </si>
  <si>
    <t>IBVS 954 </t>
  </si>
  <si>
    <t>2442343.673 </t>
  </si>
  <si>
    <t> 23.10.1974 04:09 </t>
  </si>
  <si>
    <t>2442363.693 </t>
  </si>
  <si>
    <t> 12.11.1974 04:37 </t>
  </si>
  <si>
    <t> G.Wedemayer </t>
  </si>
  <si>
    <t>2442365.353 </t>
  </si>
  <si>
    <t> 13.11.1974 20:28 </t>
  </si>
  <si>
    <t> 0.054 </t>
  </si>
  <si>
    <t> BBS 18 </t>
  </si>
  <si>
    <t>2442365.354 </t>
  </si>
  <si>
    <t> 13.11.1974 20:29 </t>
  </si>
  <si>
    <t>2442367.577 </t>
  </si>
  <si>
    <t> 16.11.1974 01:50 </t>
  </si>
  <si>
    <t>2442369.248 </t>
  </si>
  <si>
    <t> 17.11.1974 17:57 </t>
  </si>
  <si>
    <t>2442377.586 </t>
  </si>
  <si>
    <t> 26.11.1974 02:03 </t>
  </si>
  <si>
    <t>2442384.258 </t>
  </si>
  <si>
    <t> 02.12.1974 18:11 </t>
  </si>
  <si>
    <t> BBS 19 </t>
  </si>
  <si>
    <t>2442384.273 </t>
  </si>
  <si>
    <t> 02.12.1974 18:33 </t>
  </si>
  <si>
    <t> P.Novak </t>
  </si>
  <si>
    <t>2442387.595 </t>
  </si>
  <si>
    <t> 06.12.1974 02:16 </t>
  </si>
  <si>
    <t>2442392.604 </t>
  </si>
  <si>
    <t> 11.12.1974 02:29 </t>
  </si>
  <si>
    <t>2442404.277 </t>
  </si>
  <si>
    <t> 22.12.1974 18:38 </t>
  </si>
  <si>
    <t>2442414.280 </t>
  </si>
  <si>
    <t> 01.01.1975 18:43 </t>
  </si>
  <si>
    <t> BBS 20 </t>
  </si>
  <si>
    <t>2442414.282 </t>
  </si>
  <si>
    <t> 01.01.1975 18:46 </t>
  </si>
  <si>
    <t>2442570.519 </t>
  </si>
  <si>
    <t> 07.06.1975 00:27 </t>
  </si>
  <si>
    <t> BBS 23 </t>
  </si>
  <si>
    <t>2442624.458 </t>
  </si>
  <si>
    <t> 30.07.1975 22:59 </t>
  </si>
  <si>
    <t>2442632.787 </t>
  </si>
  <si>
    <t> 08.08.1975 06:53 </t>
  </si>
  <si>
    <t> AVSJ 7.29 </t>
  </si>
  <si>
    <t>2442637.786 </t>
  </si>
  <si>
    <t> 13.08.1975 06:51 </t>
  </si>
  <si>
    <t> 0.053 </t>
  </si>
  <si>
    <t>2442662.811 </t>
  </si>
  <si>
    <t> 07.09.1975 07:27 </t>
  </si>
  <si>
    <t>2442665.589 </t>
  </si>
  <si>
    <t> 10.09.1975 02:08 </t>
  </si>
  <si>
    <t> A.Mallama </t>
  </si>
  <si>
    <t>IBVS 1249 </t>
  </si>
  <si>
    <t>2442666.701 </t>
  </si>
  <si>
    <t> 11.09.1975 04:49 </t>
  </si>
  <si>
    <t> W.Farrar </t>
  </si>
  <si>
    <t>2442688.382 </t>
  </si>
  <si>
    <t> 02.10.1975 21:10 </t>
  </si>
  <si>
    <t> BBS 24 </t>
  </si>
  <si>
    <t>2442708.397 </t>
  </si>
  <si>
    <t> 22.10.1975 21:31 </t>
  </si>
  <si>
    <t>2442712.292 </t>
  </si>
  <si>
    <t> 26.10.1975 19:00 </t>
  </si>
  <si>
    <t>2442716.733 </t>
  </si>
  <si>
    <t> 31.10.1975 05:35 </t>
  </si>
  <si>
    <t> 0.049 </t>
  </si>
  <si>
    <t> G.Samolyk </t>
  </si>
  <si>
    <t>2442717.293 </t>
  </si>
  <si>
    <t> 31.10.1975 19:01 </t>
  </si>
  <si>
    <t>2442742.320 </t>
  </si>
  <si>
    <t> 25.11.1975 19:40 </t>
  </si>
  <si>
    <t>2442746.205 </t>
  </si>
  <si>
    <t> 29.11.1975 16:55 </t>
  </si>
  <si>
    <t>2442751.217 </t>
  </si>
  <si>
    <t> 04.12.1975 17:12 </t>
  </si>
  <si>
    <t> BBS 25 </t>
  </si>
  <si>
    <t>2442796.255 </t>
  </si>
  <si>
    <t> 18.01.1976 18:07 </t>
  </si>
  <si>
    <t> BBS 26 </t>
  </si>
  <si>
    <t>2442943.584 </t>
  </si>
  <si>
    <t> 14.06.1976 02:00 </t>
  </si>
  <si>
    <t> BBS 28 </t>
  </si>
  <si>
    <t>2442948.588 </t>
  </si>
  <si>
    <t> 19.06.1976 02:06 </t>
  </si>
  <si>
    <t>2442953.587 </t>
  </si>
  <si>
    <t> 24.06.1976 02:05 </t>
  </si>
  <si>
    <t>2442957.482 </t>
  </si>
  <si>
    <t> 27.06.1976 23:34 </t>
  </si>
  <si>
    <t>2442960.821 </t>
  </si>
  <si>
    <t> 01.07.1976 07:42 </t>
  </si>
  <si>
    <t> K.Krueger </t>
  </si>
  <si>
    <t> AOEB 1 </t>
  </si>
  <si>
    <t>2442960.822 </t>
  </si>
  <si>
    <t> 01.07.1976 07:43 </t>
  </si>
  <si>
    <t>2442984.728 </t>
  </si>
  <si>
    <t> 25.07.1976 05:28 </t>
  </si>
  <si>
    <t> D.Ruokonen </t>
  </si>
  <si>
    <t>2442984.729 </t>
  </si>
  <si>
    <t> 25.07.1976 05:29 </t>
  </si>
  <si>
    <t>2442985.837 </t>
  </si>
  <si>
    <t> 26.07.1976 08:05 </t>
  </si>
  <si>
    <t>2442992.510 </t>
  </si>
  <si>
    <t> 02.08.1976 00:14 </t>
  </si>
  <si>
    <t> BBS 29 </t>
  </si>
  <si>
    <t>2442994.734 </t>
  </si>
  <si>
    <t> 04.08.1976 05:36 </t>
  </si>
  <si>
    <t>2442994.737 </t>
  </si>
  <si>
    <t> 04.08.1976 05:41 </t>
  </si>
  <si>
    <t>2443009.744 </t>
  </si>
  <si>
    <t> 19.08.1976 05:51 </t>
  </si>
  <si>
    <t>2443011.412 </t>
  </si>
  <si>
    <t> 20.08.1976 21:53 </t>
  </si>
  <si>
    <t>2443011.419 </t>
  </si>
  <si>
    <t> 20.08.1976 22:03 </t>
  </si>
  <si>
    <t>2443012.529 </t>
  </si>
  <si>
    <t> 22.08.1976 00:41 </t>
  </si>
  <si>
    <t> D.Böhme </t>
  </si>
  <si>
    <t> MVS 8.24 </t>
  </si>
  <si>
    <t>2443016.417 </t>
  </si>
  <si>
    <t> 25.08.1976 22:00 </t>
  </si>
  <si>
    <t> J.Duhajsky </t>
  </si>
  <si>
    <t> BRNO 21 </t>
  </si>
  <si>
    <t>2443016.420 </t>
  </si>
  <si>
    <t> 25.08.1976 22:04 </t>
  </si>
  <si>
    <t> J.Jurik </t>
  </si>
  <si>
    <t>2443016.422 </t>
  </si>
  <si>
    <t> 25.08.1976 22:07 </t>
  </si>
  <si>
    <t> L.Duchtik </t>
  </si>
  <si>
    <t>2443033.652 </t>
  </si>
  <si>
    <t> 12.09.1976 03:38 </t>
  </si>
  <si>
    <t>2443036.430 </t>
  </si>
  <si>
    <t> 14.09.1976 22:19 </t>
  </si>
  <si>
    <t> BBS 30 </t>
  </si>
  <si>
    <t>2443039.772 </t>
  </si>
  <si>
    <t> 18.09.1976 06:31 </t>
  </si>
  <si>
    <t>2443043.661 </t>
  </si>
  <si>
    <t> 22.09.1976 03:51 </t>
  </si>
  <si>
    <t>2443045.323 </t>
  </si>
  <si>
    <t> 23.09.1976 19:45 </t>
  </si>
  <si>
    <t>2443046.440 </t>
  </si>
  <si>
    <t> 24.09.1976 22:33 </t>
  </si>
  <si>
    <t>2443046.446 </t>
  </si>
  <si>
    <t> 24.09.1976 22:42 </t>
  </si>
  <si>
    <t>2443109.253 </t>
  </si>
  <si>
    <t> 26.11.1976 18:04 </t>
  </si>
  <si>
    <t> 0.041 </t>
  </si>
  <si>
    <t> BBS 31 </t>
  </si>
  <si>
    <t>2443337.776 </t>
  </si>
  <si>
    <t> 13.07.1977 06:37 </t>
  </si>
  <si>
    <t>2443337.777 </t>
  </si>
  <si>
    <t> 13.07.1977 06:38 </t>
  </si>
  <si>
    <t>2443337.782 </t>
  </si>
  <si>
    <t> 13.07.1977 06:46 </t>
  </si>
  <si>
    <t>2443344.442 </t>
  </si>
  <si>
    <t> 19.07.1977 22:36 </t>
  </si>
  <si>
    <t> 0.046 </t>
  </si>
  <si>
    <t> BBS 34 </t>
  </si>
  <si>
    <t>2443367.797 </t>
  </si>
  <si>
    <t> 12.08.1977 07:07 </t>
  </si>
  <si>
    <t> 0.050 </t>
  </si>
  <si>
    <t>2443371.694 </t>
  </si>
  <si>
    <t> 16.08.1977 04:39 </t>
  </si>
  <si>
    <t>2443378.367 </t>
  </si>
  <si>
    <t> 22.08.1977 20:48 </t>
  </si>
  <si>
    <t>2443393.381 </t>
  </si>
  <si>
    <t> 06.09.1977 21:08 </t>
  </si>
  <si>
    <t> J.Hanzlik </t>
  </si>
  <si>
    <t> BBS 35 </t>
  </si>
  <si>
    <t>2443397.823 </t>
  </si>
  <si>
    <t> 11.09.1977 07:45 </t>
  </si>
  <si>
    <t>2443398.379 </t>
  </si>
  <si>
    <t> 11.09.1977 21:05 </t>
  </si>
  <si>
    <t>2443398.380 </t>
  </si>
  <si>
    <t> 11.09.1977 21:07 </t>
  </si>
  <si>
    <t>2443417.290 </t>
  </si>
  <si>
    <t> 30.09.1977 18:57 </t>
  </si>
  <si>
    <t>2443420.617 </t>
  </si>
  <si>
    <t> 04.10.1977 02:48 </t>
  </si>
  <si>
    <t>2443432.299 </t>
  </si>
  <si>
    <t> 15.10.1977 19:10 </t>
  </si>
  <si>
    <t>2443432.302 </t>
  </si>
  <si>
    <t> 15.10.1977 19:14 </t>
  </si>
  <si>
    <t>2443447.309 </t>
  </si>
  <si>
    <t> 30.10.1977 19:24 </t>
  </si>
  <si>
    <t> A.Royer </t>
  </si>
  <si>
    <t> BBS 36 </t>
  </si>
  <si>
    <t>2443457.319 </t>
  </si>
  <si>
    <t> 09.11.1977 19:39 </t>
  </si>
  <si>
    <t>2443458.423 </t>
  </si>
  <si>
    <t> 10.11.1977 22:09 </t>
  </si>
  <si>
    <t>2443460.652 </t>
  </si>
  <si>
    <t> 13.11.1977 03:38 </t>
  </si>
  <si>
    <t> R.Harvin </t>
  </si>
  <si>
    <t>2443658.578 </t>
  </si>
  <si>
    <t> 30.05.1978 01:52 </t>
  </si>
  <si>
    <t> 0.048 </t>
  </si>
  <si>
    <t> BBS 37 </t>
  </si>
  <si>
    <t>2443673.593 </t>
  </si>
  <si>
    <t> 14.06.1978 02:13 </t>
  </si>
  <si>
    <t>2443707.508 </t>
  </si>
  <si>
    <t> 18.07.1978 00:11 </t>
  </si>
  <si>
    <t> BBS 38 </t>
  </si>
  <si>
    <t>2443714.738 </t>
  </si>
  <si>
    <t> 25.07.1978 05:42 </t>
  </si>
  <si>
    <t>2443717.508 </t>
  </si>
  <si>
    <t> 28.07.1978 00:11 </t>
  </si>
  <si>
    <t> 0.043 </t>
  </si>
  <si>
    <t>2443722.514 </t>
  </si>
  <si>
    <t> 02.08.1978 00:20 </t>
  </si>
  <si>
    <t> 0.045 </t>
  </si>
  <si>
    <t> G.Pazderski </t>
  </si>
  <si>
    <t> MVS 9.18 </t>
  </si>
  <si>
    <t>2443722.515 </t>
  </si>
  <si>
    <t> 02.08.1978 00:21 </t>
  </si>
  <si>
    <t> A.Trebacz </t>
  </si>
  <si>
    <t>2443722.516 </t>
  </si>
  <si>
    <t> 02.08.1978 00:23 </t>
  </si>
  <si>
    <t> 0.047 </t>
  </si>
  <si>
    <t> L.Barski </t>
  </si>
  <si>
    <t>2443722.517 </t>
  </si>
  <si>
    <t> 02.08.1978 00:24 </t>
  </si>
  <si>
    <t> J.Grecki </t>
  </si>
  <si>
    <t> T.Kaczkowski </t>
  </si>
  <si>
    <t>2443722.519 </t>
  </si>
  <si>
    <t> 02.08.1978 00:27 </t>
  </si>
  <si>
    <t> D.Konar </t>
  </si>
  <si>
    <t> D.Lis </t>
  </si>
  <si>
    <t> T.Liszka </t>
  </si>
  <si>
    <t>2443724.744 </t>
  </si>
  <si>
    <t> 04.08.1978 05:51 </t>
  </si>
  <si>
    <t>2443726.414 </t>
  </si>
  <si>
    <t> 05.08.1978 21:56 </t>
  </si>
  <si>
    <t>2443736.419 </t>
  </si>
  <si>
    <t> 15.08.1978 22:03 </t>
  </si>
  <si>
    <t>2443741.422 </t>
  </si>
  <si>
    <t> 20.08.1978 22:07 </t>
  </si>
  <si>
    <t>2443746.427 </t>
  </si>
  <si>
    <t> 25.08.1978 22:14 </t>
  </si>
  <si>
    <t> BBS 39 </t>
  </si>
  <si>
    <t>2443753.655 </t>
  </si>
  <si>
    <t> 02.09.1978 03:43 </t>
  </si>
  <si>
    <t>2443753.657 </t>
  </si>
  <si>
    <t> 02.09.1978 03:46 </t>
  </si>
  <si>
    <t>2443754.767 </t>
  </si>
  <si>
    <t> 03.09.1978 06:24 </t>
  </si>
  <si>
    <t>2443758.661 </t>
  </si>
  <si>
    <t> 07.09.1978 03:51 </t>
  </si>
  <si>
    <t>2443765.328 </t>
  </si>
  <si>
    <t> 13.09.1978 19:52 </t>
  </si>
  <si>
    <t>2443770.334 </t>
  </si>
  <si>
    <t> 18.09.1978 20:00 </t>
  </si>
  <si>
    <t>2443772.562 </t>
  </si>
  <si>
    <t> 21.09.1978 01:29 </t>
  </si>
  <si>
    <t>2443775.345 </t>
  </si>
  <si>
    <t> 23.09.1978 20:16 </t>
  </si>
  <si>
    <t>2443778.674 </t>
  </si>
  <si>
    <t> 27.09.1978 04:10 </t>
  </si>
  <si>
    <t>2443787.573 </t>
  </si>
  <si>
    <t> 06.10.1978 01:45 </t>
  </si>
  <si>
    <t>2443798.688 </t>
  </si>
  <si>
    <t> 17.10.1978 04:30 </t>
  </si>
  <si>
    <t>2443817.591 </t>
  </si>
  <si>
    <t> 05.11.1978 02:11 </t>
  </si>
  <si>
    <t>2443832.602 </t>
  </si>
  <si>
    <t> 20.11.1978 02:26 </t>
  </si>
  <si>
    <t>2444045.550 </t>
  </si>
  <si>
    <t> 21.06.1979 01:12 </t>
  </si>
  <si>
    <t> BBS 44 </t>
  </si>
  <si>
    <t>2444060.562 </t>
  </si>
  <si>
    <t> 06.07.1979 01:29 </t>
  </si>
  <si>
    <t>2444070.570 </t>
  </si>
  <si>
    <t> 16.07.1979 01:40 </t>
  </si>
  <si>
    <t>2444101.708 </t>
  </si>
  <si>
    <t> 16.08.1979 04:59 </t>
  </si>
  <si>
    <t>2444107.816 </t>
  </si>
  <si>
    <t> 22.08.1979 07:35 </t>
  </si>
  <si>
    <t> M.Heifner </t>
  </si>
  <si>
    <t>2444128.390 </t>
  </si>
  <si>
    <t> 11.09.1979 21:21 </t>
  </si>
  <si>
    <t> BBS 45 </t>
  </si>
  <si>
    <t>2444133.385 </t>
  </si>
  <si>
    <t> 16.09.1979 21:14 </t>
  </si>
  <si>
    <t> 0.040 </t>
  </si>
  <si>
    <t>2444133.394 </t>
  </si>
  <si>
    <t> 16.09.1979 21:27 </t>
  </si>
  <si>
    <t>2444140.621 </t>
  </si>
  <si>
    <t>RHN 2018</t>
  </si>
  <si>
    <t>JAVSO 43, 77</t>
  </si>
  <si>
    <t>JAVSO..43…77</t>
  </si>
  <si>
    <t>JAVSO..44…69</t>
  </si>
  <si>
    <t>JAVSO..43..238</t>
  </si>
  <si>
    <t>JAVSO..45..121</t>
  </si>
  <si>
    <t>JAVSO..46…79 (2018)</t>
  </si>
  <si>
    <t>VSB-64</t>
  </si>
  <si>
    <t> 24.09.1979 02:54 </t>
  </si>
  <si>
    <t>2444141.733 </t>
  </si>
  <si>
    <t> 25.09.1979 05:35 </t>
  </si>
  <si>
    <t>2444145.623 </t>
  </si>
  <si>
    <t> 29.09.1979 02:57 </t>
  </si>
  <si>
    <t>2444157.298 </t>
  </si>
  <si>
    <t> 10.10.1979 19:09 </t>
  </si>
  <si>
    <t>2444167.307 </t>
  </si>
  <si>
    <t> 20.10.1979 19:22 </t>
  </si>
  <si>
    <t>2444167.309 </t>
  </si>
  <si>
    <t> 20.10.1979 19:24 </t>
  </si>
  <si>
    <t>2444180.650 </t>
  </si>
  <si>
    <t> 03.11.1979 03:36 </t>
  </si>
  <si>
    <t>2444186.216 </t>
  </si>
  <si>
    <t> 08.11.1979 17:11 </t>
  </si>
  <si>
    <t>2444201.228 </t>
  </si>
  <si>
    <t> 23.11.1979 17:28 </t>
  </si>
  <si>
    <t>2444211.232 </t>
  </si>
  <si>
    <t> 03.12.1979 17:34 </t>
  </si>
  <si>
    <t> BBS 46 </t>
  </si>
  <si>
    <t>2444214.566 </t>
  </si>
  <si>
    <t> 07.12.1979 01:35 </t>
  </si>
  <si>
    <t>2444437.514 </t>
  </si>
  <si>
    <t> 17.07.1980 00:20 </t>
  </si>
  <si>
    <t> BBS 49 </t>
  </si>
  <si>
    <t>2444473.662 </t>
  </si>
  <si>
    <t> 22.08.1980 03:53 </t>
  </si>
  <si>
    <t>2444474.774 </t>
  </si>
  <si>
    <t> 23.08.1980 06:34 </t>
  </si>
  <si>
    <t> P.Goodwin </t>
  </si>
  <si>
    <t>2444485.335 </t>
  </si>
  <si>
    <t> 02.09.1980 20:02 </t>
  </si>
  <si>
    <t> V.Wagner </t>
  </si>
  <si>
    <t> BRNO 23 </t>
  </si>
  <si>
    <t>2444485.340 </t>
  </si>
  <si>
    <t> 02.09.1980 20:09 </t>
  </si>
  <si>
    <t> BBS 50 </t>
  </si>
  <si>
    <t>2444485.345 </t>
  </si>
  <si>
    <t> 02.09.1980 20:16 </t>
  </si>
  <si>
    <t> A.Slatinsky </t>
  </si>
  <si>
    <t>2444486.448 </t>
  </si>
  <si>
    <t> 03.09.1980 22:45 </t>
  </si>
  <si>
    <t>2444486.452 </t>
  </si>
  <si>
    <t> 03.09.1980 22:50 </t>
  </si>
  <si>
    <t>2444516.466 </t>
  </si>
  <si>
    <t> 03.10.1980 23:11 </t>
  </si>
  <si>
    <t> 0.044 </t>
  </si>
  <si>
    <t> P.Kucera </t>
  </si>
  <si>
    <t>2444516.467 </t>
  </si>
  <si>
    <t> 03.10.1980 23:12 </t>
  </si>
  <si>
    <t> BBS 51 </t>
  </si>
  <si>
    <t>2444525.368 </t>
  </si>
  <si>
    <t> 12.10.1980 20:49 </t>
  </si>
  <si>
    <t>2444534.258 </t>
  </si>
  <si>
    <t> 21.10.1980 18:11 </t>
  </si>
  <si>
    <t>2444542.603 </t>
  </si>
  <si>
    <t> 30.10.1980 02:28 </t>
  </si>
  <si>
    <t> G.Hanson </t>
  </si>
  <si>
    <t>2444555.386 </t>
  </si>
  <si>
    <t> 11.11.1980 21:15 </t>
  </si>
  <si>
    <t>2444562.618 </t>
  </si>
  <si>
    <t> 19.11.1980 02:49 </t>
  </si>
  <si>
    <t>2444569.285 </t>
  </si>
  <si>
    <t> 25.11.1980 18:50 </t>
  </si>
  <si>
    <t>2444569.299 </t>
  </si>
  <si>
    <t> 25.11.1980 19:10 </t>
  </si>
  <si>
    <t>2444782.786 </t>
  </si>
  <si>
    <t> 27.06.1981 06:51 </t>
  </si>
  <si>
    <t> D.Williams </t>
  </si>
  <si>
    <t>2444790.566 </t>
  </si>
  <si>
    <t> 05.07.1981 01:35 </t>
  </si>
  <si>
    <t> 0.042 </t>
  </si>
  <si>
    <t> BBS 56 </t>
  </si>
  <si>
    <t>2444809.461 </t>
  </si>
  <si>
    <t> 23.07.1981 23:03 </t>
  </si>
  <si>
    <t> 0.033 </t>
  </si>
  <si>
    <t> BRNO 26 </t>
  </si>
  <si>
    <t>2444809.464 </t>
  </si>
  <si>
    <t> 23.07.1981 23:08 </t>
  </si>
  <si>
    <t> 0.036 </t>
  </si>
  <si>
    <t>2444817.813 </t>
  </si>
  <si>
    <t> 01.08.1981 07:30 </t>
  </si>
  <si>
    <t>2444853.390 </t>
  </si>
  <si>
    <t> 05.09.1981 21:21 </t>
  </si>
  <si>
    <t> 0.039 </t>
  </si>
  <si>
    <t>2444853.406 </t>
  </si>
  <si>
    <t> 05.09.1981 21:44 </t>
  </si>
  <si>
    <t> H.Bohutinska </t>
  </si>
  <si>
    <t>2444854.515 </t>
  </si>
  <si>
    <t> 07.09.1981 00:21 </t>
  </si>
  <si>
    <t> J.Manek </t>
  </si>
  <si>
    <t>2444870.633 </t>
  </si>
  <si>
    <t> 23.09.1981 03:11 </t>
  </si>
  <si>
    <t>2444875.636 </t>
  </si>
  <si>
    <t> 28.09.1981 03:15 </t>
  </si>
  <si>
    <t>2444878.411 </t>
  </si>
  <si>
    <t> 30.09.1981 21:51 </t>
  </si>
  <si>
    <t>2444878.413 </t>
  </si>
  <si>
    <t> 30.09.1981 21:54 </t>
  </si>
  <si>
    <t>2444885.655 </t>
  </si>
  <si>
    <t> 08.10.1981 03:43 </t>
  </si>
  <si>
    <t>2444902.324 </t>
  </si>
  <si>
    <t> 24.10.1981 19:46 </t>
  </si>
  <si>
    <t> BBS 57 </t>
  </si>
  <si>
    <t>2444926.232 </t>
  </si>
  <si>
    <t> 17.11.1981 17:34 </t>
  </si>
  <si>
    <t>2444956.255 </t>
  </si>
  <si>
    <t> 17.12.1981 18:07 </t>
  </si>
  <si>
    <t> BBS 58 </t>
  </si>
  <si>
    <t>2445162.522 </t>
  </si>
  <si>
    <t> 12.07.1982 00:31 </t>
  </si>
  <si>
    <t> BBS 61 </t>
  </si>
  <si>
    <t>2445196.437 </t>
  </si>
  <si>
    <t> 14.08.1982 22:29 </t>
  </si>
  <si>
    <t> BBS 62 </t>
  </si>
  <si>
    <t>2445196.444 </t>
  </si>
  <si>
    <t> 14.08.1982 22:39 </t>
  </si>
  <si>
    <t>2445203.669 </t>
  </si>
  <si>
    <t> 22.08.1982 04:03 </t>
  </si>
  <si>
    <t>2445230.353 </t>
  </si>
  <si>
    <t> 17.09.1982 20:28 </t>
  </si>
  <si>
    <t> G.Mavrofridis </t>
  </si>
  <si>
    <t> BBS 63 </t>
  </si>
  <si>
    <t>2445230.915 </t>
  </si>
  <si>
    <t> 18.09.1982 09:57 </t>
  </si>
  <si>
    <t> M.Zejda </t>
  </si>
  <si>
    <t>2445231.460 </t>
  </si>
  <si>
    <t> 18.09.1982 23:02 </t>
  </si>
  <si>
    <t> P.Neugebauer </t>
  </si>
  <si>
    <t>2445231.467 </t>
  </si>
  <si>
    <t> 18.09.1982 23:12 </t>
  </si>
  <si>
    <t> J.Brezna </t>
  </si>
  <si>
    <t>2445231.472 </t>
  </si>
  <si>
    <t> 18.09.1982 23:19 </t>
  </si>
  <si>
    <t>2445250.371 </t>
  </si>
  <si>
    <t> 07.10.1982 20:54 </t>
  </si>
  <si>
    <t>2445264.274 </t>
  </si>
  <si>
    <t> 21.10.1982 18:34 </t>
  </si>
  <si>
    <t>2445264.277 </t>
  </si>
  <si>
    <t> 21.10.1982 18:38 </t>
  </si>
  <si>
    <t>2445267.602 </t>
  </si>
  <si>
    <t> 25.10.1982 02:26 </t>
  </si>
  <si>
    <t>2445275.394 </t>
  </si>
  <si>
    <t> 01.11.1982 21:27 </t>
  </si>
  <si>
    <t> BBS 64 </t>
  </si>
  <si>
    <t>2445294.289 </t>
  </si>
  <si>
    <t> 20.11.1982 18:56 </t>
  </si>
  <si>
    <t> 0.038 </t>
  </si>
  <si>
    <t>2445302.634 </t>
  </si>
  <si>
    <t> 29.11.1982 03:12 </t>
  </si>
  <si>
    <t>2445328.210 </t>
  </si>
  <si>
    <t> 24.12.1982 17:02 </t>
  </si>
  <si>
    <t>2445529.473 </t>
  </si>
  <si>
    <t> 13.07.1983 23:21 </t>
  </si>
  <si>
    <t> BBS 67 </t>
  </si>
  <si>
    <t>2445534.486 </t>
  </si>
  <si>
    <t> 18.07.1983 23:39 </t>
  </si>
  <si>
    <t>2445535.590 </t>
  </si>
  <si>
    <t> 20.07.1983 02:09 </t>
  </si>
  <si>
    <t>2445535.594 </t>
  </si>
  <si>
    <t> 20.07.1983 02:15 </t>
  </si>
  <si>
    <t> G.Schneider </t>
  </si>
  <si>
    <t>2445553.377 </t>
  </si>
  <si>
    <t> 06.08.1983 21:02 </t>
  </si>
  <si>
    <t> 0.035 </t>
  </si>
  <si>
    <t> BBS 68 </t>
  </si>
  <si>
    <t>2445585.634 </t>
  </si>
  <si>
    <t> 08.09.1983 03:12 </t>
  </si>
  <si>
    <t> BBS 69 </t>
  </si>
  <si>
    <t>2445592.300 </t>
  </si>
  <si>
    <t> 14.09.1983 19:12 </t>
  </si>
  <si>
    <t> N.Stoikidis </t>
  </si>
  <si>
    <t>2445602.309 </t>
  </si>
  <si>
    <t> 24.09.1983 19:24 </t>
  </si>
  <si>
    <t>2445602.311 </t>
  </si>
  <si>
    <t> 24.09.1983 19:27 </t>
  </si>
  <si>
    <t>2445603.424 </t>
  </si>
  <si>
    <t> 25.09.1983 22:10 </t>
  </si>
  <si>
    <t> P.Wils </t>
  </si>
  <si>
    <t>2445607.317 </t>
  </si>
  <si>
    <t> 29.09.1983 19:36 </t>
  </si>
  <si>
    <t>2445612.315 </t>
  </si>
  <si>
    <t> 04.10.1983 19:33 </t>
  </si>
  <si>
    <t>2445612.319 </t>
  </si>
  <si>
    <t> 04.10.1983 19:39 </t>
  </si>
  <si>
    <t>2445613.429 </t>
  </si>
  <si>
    <t> 05.10.1983 22:17 </t>
  </si>
  <si>
    <t>2445617.320 </t>
  </si>
  <si>
    <t> 09.10.1983 19:40 </t>
  </si>
  <si>
    <t>2445622.319 </t>
  </si>
  <si>
    <t> 14.10.1983 19:39 </t>
  </si>
  <si>
    <t>2445622.331 </t>
  </si>
  <si>
    <t> 14.10.1983 19:56 </t>
  </si>
  <si>
    <t>2445632.334 </t>
  </si>
  <si>
    <t> 24.10.1983 20:00 </t>
  </si>
  <si>
    <t>2445637.340 </t>
  </si>
  <si>
    <t> 29.10.1983 20:09 </t>
  </si>
  <si>
    <t>2445645.673 </t>
  </si>
  <si>
    <t> 07.11.1983 04:09 </t>
  </si>
  <si>
    <t> 0.037 </t>
  </si>
  <si>
    <t>2445646.236 </t>
  </si>
  <si>
    <t> 07.11.1983 17:39 </t>
  </si>
  <si>
    <t> BBS 71 </t>
  </si>
  <si>
    <t>2445647.332 </t>
  </si>
  <si>
    <t> 08.11.1983 19:58 </t>
  </si>
  <si>
    <t> 0.028 </t>
  </si>
  <si>
    <t>2445691.269 </t>
  </si>
  <si>
    <t> 22.12.1983 18:27 </t>
  </si>
  <si>
    <t> BBS 70 </t>
  </si>
  <si>
    <t>2445902.542 </t>
  </si>
  <si>
    <t> 21.07.1984 01:00 </t>
  </si>
  <si>
    <t> BBS 73 </t>
  </si>
  <si>
    <t>2445911.437 </t>
  </si>
  <si>
    <t> 29.07.1984 22:29 </t>
  </si>
  <si>
    <t> M.Kohl </t>
  </si>
  <si>
    <t>2445916.448 </t>
  </si>
  <si>
    <t> 03.08.1984 22:45 </t>
  </si>
  <si>
    <t>2445917.556 </t>
  </si>
  <si>
    <t> 05.08.1984 01:20 </t>
  </si>
  <si>
    <t>2445932.560 </t>
  </si>
  <si>
    <t> 20.08.1984 01:26 </t>
  </si>
  <si>
    <t>2445941.456 </t>
  </si>
  <si>
    <t> 28.08.1984 22:56 </t>
  </si>
  <si>
    <t> 0.034 </t>
  </si>
  <si>
    <t> J.Zahajsky </t>
  </si>
  <si>
    <t> BRNO 27 </t>
  </si>
  <si>
    <t>2445941.457 </t>
  </si>
  <si>
    <t> 28.08.1984 22:58 </t>
  </si>
  <si>
    <t> O.Santolik </t>
  </si>
  <si>
    <t>2445941.462 </t>
  </si>
  <si>
    <t> 28.08.1984 23:05 </t>
  </si>
  <si>
    <t> J.Borovicka </t>
  </si>
  <si>
    <t> M.Heribanova </t>
  </si>
  <si>
    <t>2445941.464 </t>
  </si>
  <si>
    <t> 28.08.1984 23:08 </t>
  </si>
  <si>
    <t> V.Svoboda </t>
  </si>
  <si>
    <t>2445941.465 </t>
  </si>
  <si>
    <t> 28.08.1984 23:09 </t>
  </si>
  <si>
    <t> M.Rackova </t>
  </si>
  <si>
    <t>2445941.466 </t>
  </si>
  <si>
    <t> 28.08.1984 23:11 </t>
  </si>
  <si>
    <t>2445941.468 </t>
  </si>
  <si>
    <t> 28.08.1984 23:13 </t>
  </si>
  <si>
    <t> P.Suchan </t>
  </si>
  <si>
    <t>2445944.798 </t>
  </si>
  <si>
    <t> 01.09.1984 07:09 </t>
  </si>
  <si>
    <t> P.Atwood </t>
  </si>
  <si>
    <t>2445945.350 </t>
  </si>
  <si>
    <t> 01.09.1984 20:24 </t>
  </si>
  <si>
    <t>2445945.365 </t>
  </si>
  <si>
    <t> 01.09.1984 20:45 </t>
  </si>
  <si>
    <t> P.Frank </t>
  </si>
  <si>
    <t>BAVM 39 </t>
  </si>
  <si>
    <t>2445946.463 </t>
  </si>
  <si>
    <t> 02.09.1984 23:06 </t>
  </si>
  <si>
    <t> BBS 74 </t>
  </si>
  <si>
    <t>2445969.261 </t>
  </si>
  <si>
    <t> 25.09.1984 18:15 </t>
  </si>
  <si>
    <t>2445994.2794 </t>
  </si>
  <si>
    <t> 20.10.1984 18:42 </t>
  </si>
  <si>
    <t> 0.0381 </t>
  </si>
  <si>
    <t>E </t>
  </si>
  <si>
    <t>?</t>
  </si>
  <si>
    <t> McFarlane (Lichtk) </t>
  </si>
  <si>
    <t> MN 223.610 </t>
  </si>
  <si>
    <t>2445995.3924 </t>
  </si>
  <si>
    <t> 21.10.1984 21:25 </t>
  </si>
  <si>
    <t> 0.0391 </t>
  </si>
  <si>
    <t> T.M.McFarlane </t>
  </si>
  <si>
    <t> MN 223.615 </t>
  </si>
  <si>
    <t>2445999.284 </t>
  </si>
  <si>
    <t> 25.10.1984 18:48 </t>
  </si>
  <si>
    <t>2446002.622 </t>
  </si>
  <si>
    <t> 29.10.1984 02:55 </t>
  </si>
  <si>
    <t> S.Cook </t>
  </si>
  <si>
    <t>2446004.291 </t>
  </si>
  <si>
    <t> 30.10.1984 18:59 </t>
  </si>
  <si>
    <t>2446007.626 </t>
  </si>
  <si>
    <t> 03.11.1984 03:01 </t>
  </si>
  <si>
    <t>2446017.632 </t>
  </si>
  <si>
    <t> 13.11.1984 03:10 </t>
  </si>
  <si>
    <t>2446017.633 </t>
  </si>
  <si>
    <t> 13.11.1984 03:11 </t>
  </si>
  <si>
    <t>2446021.522 </t>
  </si>
  <si>
    <t> 17.11.1984 00:31 </t>
  </si>
  <si>
    <t>2446026.525 </t>
  </si>
  <si>
    <t> 22.11.1984 00:36 </t>
  </si>
  <si>
    <t>2446029.306 </t>
  </si>
  <si>
    <t> 24.11.1984 19:20 </t>
  </si>
  <si>
    <t>2446264.492 </t>
  </si>
  <si>
    <t> 17.07.1985 23:48 </t>
  </si>
  <si>
    <t> BBS 77 </t>
  </si>
  <si>
    <t>2446267.825 </t>
  </si>
  <si>
    <t> 21.07.1985 07:48 </t>
  </si>
  <si>
    <t>2446269.499 </t>
  </si>
  <si>
    <t> 22.07.1985 23:58 </t>
  </si>
  <si>
    <t>2446290.613 </t>
  </si>
  <si>
    <t> 13.08.1985 02:42 </t>
  </si>
  <si>
    <t> 0.029 </t>
  </si>
  <si>
    <t> BBS 78 </t>
  </si>
  <si>
    <t>2446298.407 </t>
  </si>
  <si>
    <t> 20.08.1985 21:46 </t>
  </si>
  <si>
    <t> A.Paschke </t>
  </si>
  <si>
    <t> BBS 79 </t>
  </si>
  <si>
    <t>2446298.411 </t>
  </si>
  <si>
    <t> 20.08.1985 21:51 </t>
  </si>
  <si>
    <t>2446298.415 </t>
  </si>
  <si>
    <t> 20.08.1985 21:57 </t>
  </si>
  <si>
    <t>2446320.644 </t>
  </si>
  <si>
    <t> 12.09.1985 03:27 </t>
  </si>
  <si>
    <t>2446327.316 </t>
  </si>
  <si>
    <t> 18.09.1985 19:35 </t>
  </si>
  <si>
    <t>2446328.435 </t>
  </si>
  <si>
    <t> 19.09.1985 22:26 </t>
  </si>
  <si>
    <t>2446340.665 </t>
  </si>
  <si>
    <t> 02.10.1985 03:57 </t>
  </si>
  <si>
    <t>2446342.333 </t>
  </si>
  <si>
    <t> 03.10.1985 19:59 </t>
  </si>
  <si>
    <t>2446343.432 </t>
  </si>
  <si>
    <t> 04.10.1985 22:22 </t>
  </si>
  <si>
    <t> V.Valasek </t>
  </si>
  <si>
    <t>2446343.438 </t>
  </si>
  <si>
    <t> 04.10.1985 22:30 </t>
  </si>
  <si>
    <t> P.Svoboda </t>
  </si>
  <si>
    <t>2446343.441 </t>
  </si>
  <si>
    <t> 04.10.1985 22:35 </t>
  </si>
  <si>
    <t> M.Berka </t>
  </si>
  <si>
    <t> A.Kokes </t>
  </si>
  <si>
    <t>2446343.442 </t>
  </si>
  <si>
    <t> 04.10.1985 22:36 </t>
  </si>
  <si>
    <t> P.Wagner </t>
  </si>
  <si>
    <t>2446343.444 </t>
  </si>
  <si>
    <t> 04.10.1985 22:39 </t>
  </si>
  <si>
    <t> T.Cervinka </t>
  </si>
  <si>
    <t>2446343.446 </t>
  </si>
  <si>
    <t> 04.10.1985 22:42 </t>
  </si>
  <si>
    <t> P.Hajek </t>
  </si>
  <si>
    <t>2446352.334 </t>
  </si>
  <si>
    <t> 13.10.1985 20:00 </t>
  </si>
  <si>
    <t>2446352.336 </t>
  </si>
  <si>
    <t> 13.10.1985 20:03 </t>
  </si>
  <si>
    <t>2446355.670 </t>
  </si>
  <si>
    <t> 17.10.1985 04:04 </t>
  </si>
  <si>
    <t>2446369.571 </t>
  </si>
  <si>
    <t> 31.10.1985 01:42 </t>
  </si>
  <si>
    <t>2446372.344 </t>
  </si>
  <si>
    <t> 02.11.1985 20:15 </t>
  </si>
  <si>
    <t> 0.030 </t>
  </si>
  <si>
    <t>2446375.690 </t>
  </si>
  <si>
    <t> 06.11.1985 04:33 </t>
  </si>
  <si>
    <t>2446377.353 </t>
  </si>
  <si>
    <t> 07.11.1985 20:28 </t>
  </si>
  <si>
    <t>2446381.255 </t>
  </si>
  <si>
    <t> 11.11.1985 18:07 </t>
  </si>
  <si>
    <t>2446401.259 </t>
  </si>
  <si>
    <t> 01.12.1985 18:12 </t>
  </si>
  <si>
    <t>2446421.280 </t>
  </si>
  <si>
    <t> 21.12.1985 18:43 </t>
  </si>
  <si>
    <t>2446627.539 </t>
  </si>
  <si>
    <t> 16.07.1986 00:56 </t>
  </si>
  <si>
    <t> 0.026 </t>
  </si>
  <si>
    <t> BBS 80 </t>
  </si>
  <si>
    <t>2446676.474 </t>
  </si>
  <si>
    <t> 02.09.1986 23:22 </t>
  </si>
  <si>
    <t> BRNO 28 </t>
  </si>
  <si>
    <t>2446676.477 </t>
  </si>
  <si>
    <t> 02.09.1986 23:26 </t>
  </si>
  <si>
    <t>2446682.594 </t>
  </si>
  <si>
    <t> 09.09.1986 02:15 </t>
  </si>
  <si>
    <t>2446683.703 </t>
  </si>
  <si>
    <t> 10.09.1986 04:52 </t>
  </si>
  <si>
    <t>2446687.592 </t>
  </si>
  <si>
    <t> 14.09.1986 02:12 </t>
  </si>
  <si>
    <t> 0.032 </t>
  </si>
  <si>
    <t> BBS 81 </t>
  </si>
  <si>
    <t>2446702.608 </t>
  </si>
  <si>
    <t> 29.09.1986 02:35 </t>
  </si>
  <si>
    <t>2446708.727 </t>
  </si>
  <si>
    <t> 05.10.1986 05:26 </t>
  </si>
  <si>
    <t>2446712.613 </t>
  </si>
  <si>
    <t> 09.10.1986 02:42 </t>
  </si>
  <si>
    <t>2446714.284 </t>
  </si>
  <si>
    <t> 10.10.1986 18:48 </t>
  </si>
  <si>
    <t>2446722.623 </t>
  </si>
  <si>
    <t> 19.10.1986 02:57 </t>
  </si>
  <si>
    <t>2446764.323 </t>
  </si>
  <si>
    <t> 29.11.1986 19:45 </t>
  </si>
  <si>
    <t> BBS 82 </t>
  </si>
  <si>
    <t>2446798.228 </t>
  </si>
  <si>
    <t> 02.01.1987 17:28 </t>
  </si>
  <si>
    <t>2446996.729 </t>
  </si>
  <si>
    <t> 20.07.1987 05:29 </t>
  </si>
  <si>
    <t>2446999.506 </t>
  </si>
  <si>
    <t> 23.07.1987 00:08 </t>
  </si>
  <si>
    <t> BBS 84 </t>
  </si>
  <si>
    <t>2446999.508 </t>
  </si>
  <si>
    <t> 23.07.1987 00:11 </t>
  </si>
  <si>
    <t> BBS 86 </t>
  </si>
  <si>
    <t>2447001.728 </t>
  </si>
  <si>
    <t> 25.07.1987 05:28 </t>
  </si>
  <si>
    <t>2447003.402 </t>
  </si>
  <si>
    <t> 26.07.1987 21:38 </t>
  </si>
  <si>
    <t>2447004.512 </t>
  </si>
  <si>
    <t> 28.07.1987 00:17 </t>
  </si>
  <si>
    <t>2447008.406 </t>
  </si>
  <si>
    <t> 31.07.1987 21:44 </t>
  </si>
  <si>
    <t>2447023.414 </t>
  </si>
  <si>
    <t> 15.08.1987 21:56 </t>
  </si>
  <si>
    <t> E.Blättler </t>
  </si>
  <si>
    <t>2447029.526 </t>
  </si>
  <si>
    <t> 22.08.1987 00:37 </t>
  </si>
  <si>
    <t> D.Hanzl </t>
  </si>
  <si>
    <t> BRNO 30 </t>
  </si>
  <si>
    <t>2447034.536 </t>
  </si>
  <si>
    <t> 27.08.1987 00:51 </t>
  </si>
  <si>
    <t>2447038.421 </t>
  </si>
  <si>
    <t>Ic</t>
  </si>
  <si>
    <t>IBVS 6196</t>
  </si>
  <si>
    <t> 30.08.1987 22:06 </t>
  </si>
  <si>
    <t> BBS 85 </t>
  </si>
  <si>
    <t>2447038.424 </t>
  </si>
  <si>
    <t> 30.08.1987 22:10 </t>
  </si>
  <si>
    <t> J.F.da Costa </t>
  </si>
  <si>
    <t>2447040.094 </t>
  </si>
  <si>
    <t> 01.09.1987 14:15 </t>
  </si>
  <si>
    <t> K.Hirosawa </t>
  </si>
  <si>
    <t>VSB 47 </t>
  </si>
  <si>
    <t>2447040.648 </t>
  </si>
  <si>
    <t> 02.09.1987 03:33 </t>
  </si>
  <si>
    <t>2447052.326 </t>
  </si>
  <si>
    <t> 13.09.1987 19:49 </t>
  </si>
  <si>
    <t>2447057.327 </t>
  </si>
  <si>
    <t> 18.09.1987 19:50 </t>
  </si>
  <si>
    <t>2447063.439 </t>
  </si>
  <si>
    <t> 24.09.1987 22:32 </t>
  </si>
  <si>
    <t>2447065.668 </t>
  </si>
  <si>
    <t> 27.09.1987 04:01 </t>
  </si>
  <si>
    <t>2447068.422 </t>
  </si>
  <si>
    <t> 29.09.1987 22:07 </t>
  </si>
  <si>
    <t> 0.009 </t>
  </si>
  <si>
    <t>2447078.435 </t>
  </si>
  <si>
    <t> 09.10.1987 22:26 </t>
  </si>
  <si>
    <t> 0.014 </t>
  </si>
  <si>
    <t> F.Hroch </t>
  </si>
  <si>
    <t>2447082.347 </t>
  </si>
  <si>
    <t> 13.10.1987 20:19 </t>
  </si>
  <si>
    <t>2447084.571 </t>
  </si>
  <si>
    <t> 16.10.1987 01:42 </t>
  </si>
  <si>
    <t>2447085.685 </t>
  </si>
  <si>
    <t> 17.10.1987 04:26 </t>
  </si>
  <si>
    <t> R.Hill </t>
  </si>
  <si>
    <t>2447087.352 </t>
  </si>
  <si>
    <t> 18.10.1987 20:26 </t>
  </si>
  <si>
    <t>2447092.355 </t>
  </si>
  <si>
    <t> 23.10.1987 20:31 </t>
  </si>
  <si>
    <t>2447114.597 </t>
  </si>
  <si>
    <t> 15.11.1987 02:19 </t>
  </si>
  <si>
    <t>2447115.708 </t>
  </si>
  <si>
    <t> 16.11.1987 04:59 </t>
  </si>
  <si>
    <t>2447367.568 </t>
  </si>
  <si>
    <t> 25.07.1988 01:37 </t>
  </si>
  <si>
    <t> BBS 89 </t>
  </si>
  <si>
    <t>2447388.696 </t>
  </si>
  <si>
    <t> 15.08.1988 04:42 </t>
  </si>
  <si>
    <t>2447391.474 </t>
  </si>
  <si>
    <t> 17.08.1988 23:22 </t>
  </si>
  <si>
    <t> 0.031 </t>
  </si>
  <si>
    <t>2447413.715 </t>
  </si>
  <si>
    <t> 09.09.1988 05:09 </t>
  </si>
  <si>
    <t>2447415.379 </t>
  </si>
  <si>
    <t> 10.09.1988 21:05 </t>
  </si>
  <si>
    <t> J.Horky </t>
  </si>
  <si>
    <t>2447422.614 </t>
  </si>
  <si>
    <t> 18.09.1988 02:44 </t>
  </si>
  <si>
    <t>2447437.622 </t>
  </si>
  <si>
    <t> 03.10.1988 02:55 </t>
  </si>
  <si>
    <t> M.Smith </t>
  </si>
  <si>
    <t>2447442.622 </t>
  </si>
  <si>
    <t> 08.10.1988 02:55 </t>
  </si>
  <si>
    <t>2447442.625 </t>
  </si>
  <si>
    <t> 08.10.1988 03:00 </t>
  </si>
  <si>
    <t>2447447.630 </t>
  </si>
  <si>
    <t> 13.10.1988 03:07 </t>
  </si>
  <si>
    <t>2447448.741 </t>
  </si>
  <si>
    <t> 14.10.1988 05:47 </t>
  </si>
  <si>
    <t>2447457.633 </t>
  </si>
  <si>
    <t> 23.10.1988 03:11 </t>
  </si>
  <si>
    <t>2447464.304 </t>
  </si>
  <si>
    <t> 29.10.1988 19:17 </t>
  </si>
  <si>
    <t> 0.027 </t>
  </si>
  <si>
    <t>2447469.305 </t>
  </si>
  <si>
    <t> 03.11.1988 19:19 </t>
  </si>
  <si>
    <t> 0.024 </t>
  </si>
  <si>
    <t>2447472.646 </t>
  </si>
  <si>
    <t> 07.11.1988 03:30 </t>
  </si>
  <si>
    <t>2447474.315 </t>
  </si>
  <si>
    <t> 08.11.1988 19:33 </t>
  </si>
  <si>
    <t> BBS 90 </t>
  </si>
  <si>
    <t>2447477.649 </t>
  </si>
  <si>
    <t> 12.11.1988 03:34 </t>
  </si>
  <si>
    <t>2447482.653 </t>
  </si>
  <si>
    <t> 17.11.1988 03:40 </t>
  </si>
  <si>
    <t>2447492.666 </t>
  </si>
  <si>
    <t> 27.11.1988 03:59 </t>
  </si>
  <si>
    <t>2447497.661 </t>
  </si>
  <si>
    <t> 02.12.1988 03:51 </t>
  </si>
  <si>
    <t>2447501.559 </t>
  </si>
  <si>
    <t> 06.12.1988 01:24 </t>
  </si>
  <si>
    <t>2447712.837 </t>
  </si>
  <si>
    <t> 05.07.1989 08:05 </t>
  </si>
  <si>
    <t>2447739.504 </t>
  </si>
  <si>
    <t> 01.08.1989 00:05 </t>
  </si>
  <si>
    <t> 0.012 </t>
  </si>
  <si>
    <t> BBS 92 </t>
  </si>
  <si>
    <t>2447768.432 </t>
  </si>
  <si>
    <t> 29.08.1989 22:22 </t>
  </si>
  <si>
    <t>2447778.440 </t>
  </si>
  <si>
    <t> 08.09.1989 22:33 </t>
  </si>
  <si>
    <t>2447790.667 </t>
  </si>
  <si>
    <t> 21.09.1989 04:00 </t>
  </si>
  <si>
    <t>2447790.673 </t>
  </si>
  <si>
    <t> 21.09.1989 04:09 </t>
  </si>
  <si>
    <t>2447794.573 </t>
  </si>
  <si>
    <t> 25.09.1989 01:45 </t>
  </si>
  <si>
    <t>2447795.672 </t>
  </si>
  <si>
    <t> 26.09.1989 04:07 </t>
  </si>
  <si>
    <t> 0.025 </t>
  </si>
  <si>
    <t>2447800.678 </t>
  </si>
  <si>
    <t> 01.10.1989 04:16 </t>
  </si>
  <si>
    <t>2447804.573 </t>
  </si>
  <si>
    <t> 05.10.1989 01:45 </t>
  </si>
  <si>
    <t>2447835.704 </t>
  </si>
  <si>
    <t> 05.11.1989 04:53 </t>
  </si>
  <si>
    <t>2447859.611 </t>
  </si>
  <si>
    <t> 29.11.1989 02:39 </t>
  </si>
  <si>
    <t>2447879.630 </t>
  </si>
  <si>
    <t> 19.12.1989 03:07 </t>
  </si>
  <si>
    <t>2448101.467 </t>
  </si>
  <si>
    <t> 28.07.1990 23:12 </t>
  </si>
  <si>
    <t> BBS 96 </t>
  </si>
  <si>
    <t>2448145.391 </t>
  </si>
  <si>
    <t> 10.09.1990 21:23 </t>
  </si>
  <si>
    <t> O.Walas </t>
  </si>
  <si>
    <t> BBS 98 </t>
  </si>
  <si>
    <t>2448146.502 </t>
  </si>
  <si>
    <t> 12.09.1990 00:02 </t>
  </si>
  <si>
    <t>2448158.733 </t>
  </si>
  <si>
    <t> 24.09.1990 05:35 </t>
  </si>
  <si>
    <t>2448170.412 </t>
  </si>
  <si>
    <t> 05.10.1990 21:53 </t>
  </si>
  <si>
    <t>2448179.310 </t>
  </si>
  <si>
    <t> 14.10.1990 19:26 </t>
  </si>
  <si>
    <t> BBS 97 </t>
  </si>
  <si>
    <t>2448191.542 </t>
  </si>
  <si>
    <t> 27.10.1990 01:00 </t>
  </si>
  <si>
    <t>2448206.554 </t>
  </si>
  <si>
    <t> 11.11.1990 01:17 </t>
  </si>
  <si>
    <t>2448211.554 </t>
  </si>
  <si>
    <t> 16.11.1990 01:17 </t>
  </si>
  <si>
    <t>2448233.242 </t>
  </si>
  <si>
    <t> 07.12.1990 17:48 </t>
  </si>
  <si>
    <t>2448236.572 </t>
  </si>
  <si>
    <t> 11.12.1990 01:43 </t>
  </si>
  <si>
    <t>2448471.754 </t>
  </si>
  <si>
    <t> 03.08.1991 06:05 </t>
  </si>
  <si>
    <t>2448478.425 </t>
  </si>
  <si>
    <t> 09.08.1991 22:12 </t>
  </si>
  <si>
    <t> 0.023 </t>
  </si>
  <si>
    <t>2448483.437 </t>
  </si>
  <si>
    <t> 14.08.1991 22:29 </t>
  </si>
  <si>
    <t>2448484.544 </t>
  </si>
  <si>
    <t> 16.08.1991 01:03 </t>
  </si>
  <si>
    <t> BRNO 31 </t>
  </si>
  <si>
    <t>2448506.783 </t>
  </si>
  <si>
    <t> 07.09.1991 06:47 </t>
  </si>
  <si>
    <t>2448506.784 </t>
  </si>
  <si>
    <t> 07.09.1991 06:48 </t>
  </si>
  <si>
    <t>2448517.351 </t>
  </si>
  <si>
    <t> 17.09.1991 20:25 </t>
  </si>
  <si>
    <t> BBS 99 </t>
  </si>
  <si>
    <t>2448552.374 </t>
  </si>
  <si>
    <t> 22.10.1991 20:58 </t>
  </si>
  <si>
    <t>2448586.292 </t>
  </si>
  <si>
    <t> 25.11.1991 19:00 </t>
  </si>
  <si>
    <t>2448832.594 </t>
  </si>
  <si>
    <t> 29.07.1992 02:15 </t>
  </si>
  <si>
    <t> BBS 102 </t>
  </si>
  <si>
    <t>2448864.834 </t>
  </si>
  <si>
    <t> 30.08.1992 08:00 </t>
  </si>
  <si>
    <t> 0.019 </t>
  </si>
  <si>
    <t> AOEB 4 </t>
  </si>
  <si>
    <t>2448888.740 </t>
  </si>
  <si>
    <t> 23.09.1992 05:45 </t>
  </si>
  <si>
    <t> 0.018 </t>
  </si>
  <si>
    <t>2448890.419 </t>
  </si>
  <si>
    <t> 24.09.1992 22:03 </t>
  </si>
  <si>
    <t>2448893.750 </t>
  </si>
  <si>
    <t> 28.09.1992 06:00 </t>
  </si>
  <si>
    <t>2448897.640 </t>
  </si>
  <si>
    <t> 02.10.1992 03:21 </t>
  </si>
  <si>
    <t> 0.022 </t>
  </si>
  <si>
    <t>2449125.597 </t>
  </si>
  <si>
    <t> 18.05.1993 02:19 </t>
  </si>
  <si>
    <t> BBS 104 </t>
  </si>
  <si>
    <t>2449213.441 </t>
  </si>
  <si>
    <t> 13.08.1993 22:35 </t>
  </si>
  <si>
    <t> 0.021 </t>
  </si>
  <si>
    <t> P.Adamek </t>
  </si>
  <si>
    <t>2449235.677 </t>
  </si>
  <si>
    <t> 05.09.1993 04:14 </t>
  </si>
  <si>
    <t> 0.017 </t>
  </si>
  <si>
    <t>2449235.681 </t>
  </si>
  <si>
    <t> 05.09.1993 04:20 </t>
  </si>
  <si>
    <t>2449249.577 </t>
  </si>
  <si>
    <t> 19.09.1993 01:50 </t>
  </si>
  <si>
    <t>2449250.693 </t>
  </si>
  <si>
    <t> 20.09.1993 04:37 </t>
  </si>
  <si>
    <t>2449254.586 </t>
  </si>
  <si>
    <t> 24.09.1993 02:03 </t>
  </si>
  <si>
    <t>2449264.590 </t>
  </si>
  <si>
    <t> 04.10.1993 02:09 </t>
  </si>
  <si>
    <t>2449264.593 </t>
  </si>
  <si>
    <t> 04.10.1993 02:13 </t>
  </si>
  <si>
    <t>2449264.594 </t>
  </si>
  <si>
    <t> 04.10.1993 02:15 </t>
  </si>
  <si>
    <t>2449272.375 </t>
  </si>
  <si>
    <t> 11.10.1993 21:00 </t>
  </si>
  <si>
    <t> 0.020 </t>
  </si>
  <si>
    <t> R.Baule </t>
  </si>
  <si>
    <t>BAVM 68 </t>
  </si>
  <si>
    <t>2449321.296 </t>
  </si>
  <si>
    <t> 29.11.1993 19:06 </t>
  </si>
  <si>
    <t> BBS 105 </t>
  </si>
  <si>
    <t>2449331.314 </t>
  </si>
  <si>
    <t> 09.12.1993 19:32 </t>
  </si>
  <si>
    <t>2449333.526 </t>
  </si>
  <si>
    <t> 12.12.1993 00:37 </t>
  </si>
  <si>
    <t>2449569.275 </t>
  </si>
  <si>
    <t> 04.08.1994 18:36 </t>
  </si>
  <si>
    <t> R.Naito </t>
  </si>
  <si>
    <t>2449573.163 </t>
  </si>
  <si>
    <t> 08.08.1994 15:54 </t>
  </si>
  <si>
    <t> Y.Sekino </t>
  </si>
  <si>
    <t>2449597.624 </t>
  </si>
  <si>
    <t> 02.09.1994 02:58 </t>
  </si>
  <si>
    <t> 0.015 </t>
  </si>
  <si>
    <t>2449602.629 </t>
  </si>
  <si>
    <t> 07.09.1994 03:05 </t>
  </si>
  <si>
    <t> 0.016 </t>
  </si>
  <si>
    <t>2449602.635 </t>
  </si>
  <si>
    <t> 07.09.1994 03:14 </t>
  </si>
  <si>
    <t>2449609.303 </t>
  </si>
  <si>
    <t> 13.09.1994 19:16 </t>
  </si>
  <si>
    <t> BBS 107 </t>
  </si>
  <si>
    <t>2449641.551 </t>
  </si>
  <si>
    <t> 16.10.1994 01:13 </t>
  </si>
  <si>
    <t> C.Stephan </t>
  </si>
  <si>
    <t>2449686.581 </t>
  </si>
  <si>
    <t> 30.11.1994 01:56 </t>
  </si>
  <si>
    <t>2449899.522 </t>
  </si>
  <si>
    <t> 01.07.1995 00:31 </t>
  </si>
  <si>
    <t> 0.011 </t>
  </si>
  <si>
    <t> BBS 109 </t>
  </si>
  <si>
    <t>2449900.643 </t>
  </si>
  <si>
    <t> 02.07.1995 03:25 </t>
  </si>
  <si>
    <t> M.Suarez </t>
  </si>
  <si>
    <t>2449900.644 </t>
  </si>
  <si>
    <t> 02.07.1995 03:27 </t>
  </si>
  <si>
    <t> I.Gomez </t>
  </si>
  <si>
    <t>2449900.648 </t>
  </si>
  <si>
    <t> 02.07.1995 03:33 </t>
  </si>
  <si>
    <t> L.Salas </t>
  </si>
  <si>
    <t>2449926.769 </t>
  </si>
  <si>
    <t> 28.07.1995 06:27 </t>
  </si>
  <si>
    <t>2449960.685 </t>
  </si>
  <si>
    <t> 31.08.1995 04:26 </t>
  </si>
  <si>
    <t>2449965.688 </t>
  </si>
  <si>
    <t> 05.09.1995 04:30 </t>
  </si>
  <si>
    <t>2449989.593 </t>
  </si>
  <si>
    <t> 29.09.1995 02:13 </t>
  </si>
  <si>
    <t>2449989.600 </t>
  </si>
  <si>
    <t> 29.09.1995 02:24 </t>
  </si>
  <si>
    <t>2449991.817 </t>
  </si>
  <si>
    <t> 01.10.1995 07:36 </t>
  </si>
  <si>
    <t>2450001.273 </t>
  </si>
  <si>
    <t> 10.10.1995 18:33 </t>
  </si>
  <si>
    <t> BBS 110 </t>
  </si>
  <si>
    <t>2450006.277 </t>
  </si>
  <si>
    <t> 15.10.1995 18:38 </t>
  </si>
  <si>
    <t>2450010.720 </t>
  </si>
  <si>
    <t> 20.10.1995 05:16 </t>
  </si>
  <si>
    <t>2450068.544 </t>
  </si>
  <si>
    <t> 17.12.1995 01:03 </t>
  </si>
  <si>
    <t>2450232.557 </t>
  </si>
  <si>
    <t> 29.05.1996 01:22 </t>
  </si>
  <si>
    <t> 0.008 </t>
  </si>
  <si>
    <t> BBS 112 </t>
  </si>
  <si>
    <t>2450284.819 </t>
  </si>
  <si>
    <t> 20.07.1996 07:39 </t>
  </si>
  <si>
    <t> 0.007 </t>
  </si>
  <si>
    <t>2450308.734 </t>
  </si>
  <si>
    <t> 13.08.1996 05:36 </t>
  </si>
  <si>
    <t>2450313.738 </t>
  </si>
  <si>
    <t> 18.08.1996 05:42 </t>
  </si>
  <si>
    <t>2450320.412 </t>
  </si>
  <si>
    <t> 24.08.1996 21:53 </t>
  </si>
  <si>
    <t> BBS 113 </t>
  </si>
  <si>
    <t>2450369.3328 </t>
  </si>
  <si>
    <t> 12.10.1996 19:59 </t>
  </si>
  <si>
    <t> 0.0109 </t>
  </si>
  <si>
    <t>o</t>
  </si>
  <si>
    <t> W.Kleikamp </t>
  </si>
  <si>
    <t>BAVM 99 </t>
  </si>
  <si>
    <t>2450369.334 </t>
  </si>
  <si>
    <t> 12.10.1996 20:00 </t>
  </si>
  <si>
    <t>2450376.568 </t>
  </si>
  <si>
    <t> 20.10.1996 01:37 </t>
  </si>
  <si>
    <t>2450391.569 </t>
  </si>
  <si>
    <t> 04.11.1996 01:39 </t>
  </si>
  <si>
    <t>2450392.682 </t>
  </si>
  <si>
    <t> 05.11.1996 04:22 </t>
  </si>
  <si>
    <t>2450423.261 </t>
  </si>
  <si>
    <t> 05.12.1996 18:15 </t>
  </si>
  <si>
    <t> BBS 114 </t>
  </si>
  <si>
    <t>2450426.600 </t>
  </si>
  <si>
    <t> 09.12.1996 02:24 </t>
  </si>
  <si>
    <t>2450658.4304 </t>
  </si>
  <si>
    <t> 28.07.1997 22:19 </t>
  </si>
  <si>
    <t> -0.0060 </t>
  </si>
  <si>
    <t> O.Bracek </t>
  </si>
  <si>
    <t> BRNO 32 </t>
  </si>
  <si>
    <t>2450658.4373 </t>
  </si>
  <si>
    <t> 28.07.1997 22:29 </t>
  </si>
  <si>
    <t> 0.0009 </t>
  </si>
  <si>
    <t> J.Gozdal </t>
  </si>
  <si>
    <t>2450658.4380 </t>
  </si>
  <si>
    <t> 28.07.1997 22:30 </t>
  </si>
  <si>
    <t> 0.0016 </t>
  </si>
  <si>
    <t> P.Sobotka </t>
  </si>
  <si>
    <t>2450658.4387 </t>
  </si>
  <si>
    <t> 28.07.1997 22:31 </t>
  </si>
  <si>
    <t> 0.0023 </t>
  </si>
  <si>
    <t> S.Macuchova </t>
  </si>
  <si>
    <t>2450658.4408 </t>
  </si>
  <si>
    <t> 28.07.1997 22:34 </t>
  </si>
  <si>
    <t> 0.0044 </t>
  </si>
  <si>
    <t>2450658.4450 </t>
  </si>
  <si>
    <t> 28.07.1997 22:40 </t>
  </si>
  <si>
    <t> 0.0086 </t>
  </si>
  <si>
    <t> L.Brat </t>
  </si>
  <si>
    <t>2450658.4464 </t>
  </si>
  <si>
    <t> 28.07.1997 22:42 </t>
  </si>
  <si>
    <t> 0.0100 </t>
  </si>
  <si>
    <t> J.Barton </t>
  </si>
  <si>
    <t> M.Netolicky </t>
  </si>
  <si>
    <t>2450658.4470 </t>
  </si>
  <si>
    <t> 28.07.1997 22:43 </t>
  </si>
  <si>
    <t> 0.0106 </t>
  </si>
  <si>
    <t> V.Nemcova </t>
  </si>
  <si>
    <t>2450658.4477 </t>
  </si>
  <si>
    <t> 28.07.1997 22:44 </t>
  </si>
  <si>
    <t> 0.0113 </t>
  </si>
  <si>
    <t> J.Cechal </t>
  </si>
  <si>
    <t>2450690.688 </t>
  </si>
  <si>
    <t> 30.08.1997 04:30 </t>
  </si>
  <si>
    <t> 0.004 </t>
  </si>
  <si>
    <t> AOEB 6 </t>
  </si>
  <si>
    <t>2450692.362 </t>
  </si>
  <si>
    <t> 31.08.1997 20:41 </t>
  </si>
  <si>
    <t> 0.010 </t>
  </si>
  <si>
    <t> BBS 115 </t>
  </si>
  <si>
    <t>2450695.697 </t>
  </si>
  <si>
    <t> 04.09.1997 04:43 </t>
  </si>
  <si>
    <t>2450696.805 </t>
  </si>
  <si>
    <t> 05.09.1997 07:19 </t>
  </si>
  <si>
    <t> 0.005 </t>
  </si>
  <si>
    <t>2450698.4760 </t>
  </si>
  <si>
    <t> 06.09.1997 23:25 </t>
  </si>
  <si>
    <t> 0.0083 </t>
  </si>
  <si>
    <t>BAVM 111 </t>
  </si>
  <si>
    <t>2450702.367 </t>
  </si>
  <si>
    <t> 10.09.1997 20:48 </t>
  </si>
  <si>
    <t> BBS 116 </t>
  </si>
  <si>
    <t>2450702.372 </t>
  </si>
  <si>
    <t> 10.09.1997 20:55 </t>
  </si>
  <si>
    <t>2450749.628 </t>
  </si>
  <si>
    <t> 28.10.1997 03:04 </t>
  </si>
  <si>
    <t>2450751.296 </t>
  </si>
  <si>
    <t> 29.10.1997 19:06 </t>
  </si>
  <si>
    <t>2450755.756 </t>
  </si>
  <si>
    <t> 03.11.1997 06:08 </t>
  </si>
  <si>
    <t>2450768.535 </t>
  </si>
  <si>
    <t> 16.11.1997 00:50 </t>
  </si>
  <si>
    <t> 0.013 </t>
  </si>
  <si>
    <t>2450825.236 </t>
  </si>
  <si>
    <t> 11.01.1998 17:39 </t>
  </si>
  <si>
    <t> 0.003 </t>
  </si>
  <si>
    <t> BBS 117 </t>
  </si>
  <si>
    <t>2451016.4834 </t>
  </si>
  <si>
    <t> 21.07.1998 23:36 </t>
  </si>
  <si>
    <t> -0.0102 </t>
  </si>
  <si>
    <t>2451016.4855 </t>
  </si>
  <si>
    <t> 21.07.1998 23:39 </t>
  </si>
  <si>
    <t> -0.0081 </t>
  </si>
  <si>
    <t>2451016.4994 </t>
  </si>
  <si>
    <t> 21.07.1998 23:59 </t>
  </si>
  <si>
    <t> 0.0058 </t>
  </si>
  <si>
    <t>2451016.5001 </t>
  </si>
  <si>
    <t> 22.07.1998 00:00 </t>
  </si>
  <si>
    <t> 0.0065 </t>
  </si>
  <si>
    <t>2451016.5015 </t>
  </si>
  <si>
    <t> 22.07.1998 00:02 </t>
  </si>
  <si>
    <t> 0.0079 </t>
  </si>
  <si>
    <t>2451016.5022 </t>
  </si>
  <si>
    <t> 22.07.1998 00:03 </t>
  </si>
  <si>
    <t>2451016.5029 </t>
  </si>
  <si>
    <t> 22.07.1998 00:04 </t>
  </si>
  <si>
    <t> 0.0093 </t>
  </si>
  <si>
    <t>2451016.5057 </t>
  </si>
  <si>
    <t> 22.07.1998 00:08 </t>
  </si>
  <si>
    <t> 0.0121 </t>
  </si>
  <si>
    <t>2451016.5064 </t>
  </si>
  <si>
    <t> 22.07.1998 00:09 </t>
  </si>
  <si>
    <t> 0.0128 </t>
  </si>
  <si>
    <t> L.Filipenska </t>
  </si>
  <si>
    <t>2451016.5099 </t>
  </si>
  <si>
    <t> 22.07.1998 00:14 </t>
  </si>
  <si>
    <t> 0.0163 </t>
  </si>
  <si>
    <t> P.Fedorova </t>
  </si>
  <si>
    <t> P.Lutcha </t>
  </si>
  <si>
    <t>2451031.498 </t>
  </si>
  <si>
    <t> 05.08.1998 23:57 </t>
  </si>
  <si>
    <t> -0.007 </t>
  </si>
  <si>
    <t> BBS 118 </t>
  </si>
  <si>
    <t>2451067.653 </t>
  </si>
  <si>
    <t>OEJV 0179</t>
  </si>
  <si>
    <t> 11.09.1998 03:40 </t>
  </si>
  <si>
    <t> R.Berg </t>
  </si>
  <si>
    <t>2451097.676 </t>
  </si>
  <si>
    <t> 11.10.1998 04:13 </t>
  </si>
  <si>
    <t>2451101.567 </t>
  </si>
  <si>
    <t> 15.10.1998 01:36 </t>
  </si>
  <si>
    <t>2451106.572 </t>
  </si>
  <si>
    <t> 20.10.1998 01:43 </t>
  </si>
  <si>
    <t>2451106.573 </t>
  </si>
  <si>
    <t> 20.10.1998 01:45 </t>
  </si>
  <si>
    <t>2451111.581 </t>
  </si>
  <si>
    <t> 25.10.1998 01:56 </t>
  </si>
  <si>
    <t>2451123.248 </t>
  </si>
  <si>
    <t> 05.11.1998 17:57 </t>
  </si>
  <si>
    <t> BBS 119 </t>
  </si>
  <si>
    <t>2451136.589 </t>
  </si>
  <si>
    <t> 19.11.1998 02:08 </t>
  </si>
  <si>
    <t> 0.002 </t>
  </si>
  <si>
    <t>2451349.537 </t>
  </si>
  <si>
    <t> 20.06.1999 00:53 </t>
  </si>
  <si>
    <t> 0.006 </t>
  </si>
  <si>
    <t> BBS 120 </t>
  </si>
  <si>
    <t>2451400.688 </t>
  </si>
  <si>
    <t> 10.08.1999 04:30 </t>
  </si>
  <si>
    <t>2451406.798 </t>
  </si>
  <si>
    <t> 16.08.1999 07:09 </t>
  </si>
  <si>
    <t> -0.000 </t>
  </si>
  <si>
    <t>2451420.705 </t>
  </si>
  <si>
    <t> 30.08.1999 04:55 </t>
  </si>
  <si>
    <t>2451426.821 </t>
  </si>
  <si>
    <t> 05.09.1999 07:42 </t>
  </si>
  <si>
    <t>2451427.374 </t>
  </si>
  <si>
    <t> 05.09.1999 20:58 </t>
  </si>
  <si>
    <t> BBS 121 </t>
  </si>
  <si>
    <t>2451434.6005 </t>
  </si>
  <si>
    <t> 13.09.1999 02:24 </t>
  </si>
  <si>
    <t> 0.0029 </t>
  </si>
  <si>
    <t>C </t>
  </si>
  <si>
    <t>ns</t>
  </si>
  <si>
    <t> A.Howell </t>
  </si>
  <si>
    <t>2451435.714 </t>
  </si>
  <si>
    <t> 14.09.1999 05:08 </t>
  </si>
  <si>
    <t>2451439.608 </t>
  </si>
  <si>
    <t> 18.09.1999 02:35 </t>
  </si>
  <si>
    <t>2451454.621 </t>
  </si>
  <si>
    <t> 03.10.1999 02:54 </t>
  </si>
  <si>
    <t>2451455.736 </t>
  </si>
  <si>
    <t> 04.10.1999 05:39 </t>
  </si>
  <si>
    <t>2451513.550 </t>
  </si>
  <si>
    <t> 01.12.1999 01:12 </t>
  </si>
  <si>
    <t>2451755.422 </t>
  </si>
  <si>
    <t> 29.07.2000 22:07 </t>
  </si>
  <si>
    <t>JAVSO 49, 108</t>
  </si>
  <si>
    <t>JAVSO 49, 256</t>
  </si>
  <si>
    <t>IBVS, 63, 6262</t>
  </si>
  <si>
    <t>JAVSO, 48, 87</t>
  </si>
  <si>
    <t>JAVSO, 48, 256</t>
  </si>
  <si>
    <t>JAVSO, 49, 265</t>
  </si>
  <si>
    <t>JAVSO, 49, 108</t>
  </si>
  <si>
    <t>VSB, 91</t>
  </si>
  <si>
    <t>JAVSO, 50, 133</t>
  </si>
  <si>
    <t>JAAVSO 51, 134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</si>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</sst>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"/>
    <numFmt numFmtId="167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20" borderId="0" applyNumberFormat="0" applyBorder="0" applyAlignment="0" applyProtection="0"/>
    <xf numFmtId="0" fontId="23" fillId="4" borderId="0" applyNumberFormat="0" applyBorder="0" applyAlignment="0" applyProtection="0"/>
    <xf numFmtId="0" fontId="24" fillId="21" borderId="1" applyNumberFormat="0" applyAlignment="0" applyProtection="0"/>
    <xf numFmtId="0" fontId="25" fillId="22" borderId="2" applyNumberFormat="0" applyAlignment="0" applyProtection="0"/>
    <xf numFmtId="3" fontId="5" fillId="2" borderId="0"/>
    <xf numFmtId="164" fontId="5" fillId="2" borderId="0"/>
    <xf numFmtId="0" fontId="5" fillId="2" borderId="0"/>
    <xf numFmtId="0" fontId="26" fillId="0" borderId="0" applyNumberFormat="0" applyFill="0" applyBorder="0" applyAlignment="0" applyProtection="0"/>
    <xf numFmtId="2" fontId="5" fillId="2" borderId="0"/>
    <xf numFmtId="0" fontId="27" fillId="5" borderId="0" applyNumberFormat="0" applyBorder="0" applyAlignment="0" applyProtection="0"/>
    <xf numFmtId="0" fontId="1" fillId="2" borderId="0"/>
    <xf numFmtId="0" fontId="2" fillId="2" borderId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8" borderId="1" applyNumberFormat="0" applyAlignment="0" applyProtection="0"/>
    <xf numFmtId="0" fontId="30" fillId="0" borderId="4" applyNumberFormat="0" applyFill="0" applyAlignment="0" applyProtection="0"/>
    <xf numFmtId="0" fontId="31" fillId="23" borderId="0" applyNumberFormat="0" applyBorder="0" applyAlignment="0" applyProtection="0"/>
    <xf numFmtId="0" fontId="7" fillId="0" borderId="0"/>
    <xf numFmtId="0" fontId="7" fillId="24" borderId="5" applyNumberFormat="0" applyFont="0" applyAlignment="0" applyProtection="0"/>
    <xf numFmtId="0" fontId="32" fillId="21" borderId="6" applyNumberFormat="0" applyAlignment="0" applyProtection="0"/>
    <xf numFmtId="0" fontId="33" fillId="0" borderId="0" applyNumberFormat="0" applyFill="0" applyBorder="0" applyAlignment="0" applyProtection="0"/>
    <xf numFmtId="0" fontId="5" fillId="2" borderId="7"/>
    <xf numFmtId="0" fontId="34" fillId="0" borderId="0" applyNumberFormat="0" applyFill="0" applyBorder="0" applyAlignment="0" applyProtection="0"/>
  </cellStyleXfs>
  <cellXfs count="115">
    <xf numFmtId="0" fontId="0" fillId="2" borderId="0" xfId="0" applyFill="1"/>
    <xf numFmtId="0" fontId="0" fillId="2" borderId="5" xfId="0" applyFill="1" applyBorder="1"/>
    <xf numFmtId="14" fontId="0" fillId="2" borderId="5" xfId="0" applyNumberFormat="1" applyFill="1" applyBorder="1"/>
    <xf numFmtId="0" fontId="0" fillId="2" borderId="8" xfId="0" applyFill="1" applyBorder="1"/>
    <xf numFmtId="0" fontId="0" fillId="2" borderId="9" xfId="0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6" fillId="2" borderId="9" xfId="0" applyFont="1" applyFill="1" applyBorder="1" applyAlignment="1">
      <alignment horizontal="center"/>
    </xf>
    <xf numFmtId="0" fontId="0" fillId="0" borderId="0" xfId="0"/>
    <xf numFmtId="0" fontId="6" fillId="0" borderId="0" xfId="0" applyFont="1"/>
    <xf numFmtId="0" fontId="4" fillId="0" borderId="0" xfId="0" applyFont="1"/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5" xfId="0" applyFill="1" applyBorder="1"/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8" fillId="2" borderId="5" xfId="0" applyFont="1" applyFill="1" applyBorder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3" fillId="2" borderId="5" xfId="0" applyFont="1" applyFill="1" applyBorder="1"/>
    <xf numFmtId="0" fontId="8" fillId="0" borderId="0" xfId="0" applyFont="1"/>
    <xf numFmtId="0" fontId="0" fillId="2" borderId="8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15" xfId="0" applyFont="1" applyBorder="1" applyAlignment="1">
      <alignment horizontal="left"/>
    </xf>
    <xf numFmtId="0" fontId="13" fillId="0" borderId="0" xfId="0" applyFont="1"/>
    <xf numFmtId="0" fontId="14" fillId="0" borderId="0" xfId="0" applyFont="1"/>
    <xf numFmtId="0" fontId="11" fillId="0" borderId="0" xfId="0" applyFont="1"/>
    <xf numFmtId="22" fontId="10" fillId="0" borderId="0" xfId="0" applyNumberFormat="1" applyFont="1"/>
    <xf numFmtId="0" fontId="0" fillId="0" borderId="16" xfId="0" applyBorder="1"/>
    <xf numFmtId="0" fontId="0" fillId="0" borderId="17" xfId="0" applyBorder="1"/>
    <xf numFmtId="0" fontId="10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6" fillId="2" borderId="5" xfId="0" applyFont="1" applyFill="1" applyBorder="1"/>
    <xf numFmtId="0" fontId="8" fillId="0" borderId="15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0" fillId="2" borderId="18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0" fillId="2" borderId="5" xfId="0" applyFont="1" applyFill="1" applyBorder="1"/>
    <xf numFmtId="0" fontId="8" fillId="2" borderId="0" xfId="0" applyFont="1" applyFill="1"/>
    <xf numFmtId="0" fontId="9" fillId="2" borderId="0" xfId="0" applyFont="1" applyFill="1"/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left"/>
    </xf>
    <xf numFmtId="0" fontId="8" fillId="0" borderId="15" xfId="0" applyFont="1" applyBorder="1" applyAlignment="1">
      <alignment horizontal="left" vertical="center"/>
    </xf>
    <xf numFmtId="0" fontId="8" fillId="2" borderId="5" xfId="0" applyFont="1" applyFill="1" applyBorder="1" applyAlignment="1">
      <alignment horizontal="left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19" fillId="0" borderId="0" xfId="38" applyAlignment="1" applyProtection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0" xfId="0" quotePrefix="1"/>
    <xf numFmtId="0" fontId="8" fillId="25" borderId="25" xfId="0" applyFont="1" applyFill="1" applyBorder="1" applyAlignment="1">
      <alignment horizontal="left" vertical="top" wrapText="1" indent="1"/>
    </xf>
    <xf numFmtId="0" fontId="8" fillId="25" borderId="25" xfId="0" applyFont="1" applyFill="1" applyBorder="1" applyAlignment="1">
      <alignment horizontal="center" vertical="top" wrapText="1"/>
    </xf>
    <xf numFmtId="0" fontId="8" fillId="25" borderId="25" xfId="0" applyFont="1" applyFill="1" applyBorder="1" applyAlignment="1">
      <alignment horizontal="right" vertical="top" wrapText="1"/>
    </xf>
    <xf numFmtId="0" fontId="19" fillId="25" borderId="25" xfId="38" applyFill="1" applyBorder="1" applyAlignment="1" applyProtection="1">
      <alignment horizontal="right" vertical="top" wrapText="1"/>
    </xf>
    <xf numFmtId="0" fontId="14" fillId="0" borderId="0" xfId="0" applyFont="1" applyAlignment="1">
      <alignment horizontal="center"/>
    </xf>
    <xf numFmtId="0" fontId="11" fillId="0" borderId="5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8" fillId="0" borderId="0" xfId="42" applyFont="1"/>
    <xf numFmtId="0" fontId="8" fillId="0" borderId="0" xfId="42" applyFont="1" applyAlignment="1">
      <alignment horizontal="center"/>
    </xf>
    <xf numFmtId="0" fontId="8" fillId="0" borderId="0" xfId="42" applyFont="1" applyAlignment="1">
      <alignment horizontal="left"/>
    </xf>
    <xf numFmtId="0" fontId="8" fillId="0" borderId="0" xfId="0" applyFont="1" applyAlignment="1">
      <alignment wrapText="1"/>
    </xf>
    <xf numFmtId="165" fontId="8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0" xfId="42" applyFont="1" applyAlignment="1">
      <alignment horizontal="left" vertical="center"/>
    </xf>
    <xf numFmtId="166" fontId="8" fillId="0" borderId="0" xfId="0" applyNumberFormat="1" applyFont="1" applyAlignment="1">
      <alignment horizontal="left" vertical="top"/>
    </xf>
    <xf numFmtId="0" fontId="35" fillId="0" borderId="0" xfId="0" applyFo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67" fontId="36" fillId="0" borderId="0" xfId="0" applyNumberFormat="1" applyFont="1" applyAlignment="1">
      <alignment vertical="center" wrapText="1"/>
    </xf>
    <xf numFmtId="0" fontId="36" fillId="0" borderId="0" xfId="0" applyFont="1" applyAlignment="1">
      <alignment horizontal="left" vertical="center" wrapText="1"/>
    </xf>
    <xf numFmtId="0" fontId="8" fillId="0" borderId="5" xfId="0" applyFont="1" applyBorder="1"/>
    <xf numFmtId="165" fontId="8" fillId="0" borderId="5" xfId="0" applyNumberFormat="1" applyFont="1" applyBorder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36" fillId="0" borderId="0" xfId="0" applyFont="1" applyAlignment="1" applyProtection="1">
      <alignment horizontal="center" vertical="center" wrapText="1"/>
      <protection locked="0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left"/>
      <protection locked="0"/>
    </xf>
    <xf numFmtId="0" fontId="36" fillId="0" borderId="0" xfId="0" applyFont="1" applyAlignment="1" applyProtection="1">
      <alignment horizontal="center"/>
      <protection locked="0"/>
    </xf>
    <xf numFmtId="167" fontId="36" fillId="0" borderId="0" xfId="0" applyNumberFormat="1" applyFont="1" applyAlignment="1" applyProtection="1">
      <alignment vertical="center" wrapText="1"/>
      <protection locked="0"/>
    </xf>
    <xf numFmtId="0" fontId="8" fillId="2" borderId="0" xfId="0" applyFont="1" applyFill="1" applyBorder="1" applyAlignment="1">
      <alignment horizontal="left"/>
    </xf>
    <xf numFmtId="0" fontId="36" fillId="0" borderId="5" xfId="0" applyFont="1" applyBorder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CX Aqr - O-C Diagr.</a:t>
            </a:r>
          </a:p>
        </c:rich>
      </c:tx>
      <c:layout>
        <c:manualLayout>
          <c:xMode val="edge"/>
          <c:yMode val="edge"/>
          <c:x val="0.38556132096391171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61006145902556"/>
          <c:y val="0.14545497589659059"/>
          <c:w val="0.79877231958693296"/>
          <c:h val="0.645456455541120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32251</c:v>
                </c:pt>
                <c:pt idx="328">
                  <c:v>32798</c:v>
                </c:pt>
                <c:pt idx="329">
                  <c:v>32932</c:v>
                </c:pt>
                <c:pt idx="330">
                  <c:v>32947</c:v>
                </c:pt>
                <c:pt idx="331">
                  <c:v>33528</c:v>
                </c:pt>
                <c:pt idx="332">
                  <c:v>34154</c:v>
                </c:pt>
                <c:pt idx="333">
                  <c:v>34913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36125.5</c:v>
                </c:pt>
                <c:pt idx="338">
                  <c:v>36172</c:v>
                </c:pt>
                <c:pt idx="339">
                  <c:v>36188</c:v>
                </c:pt>
                <c:pt idx="340">
                  <c:v>36188</c:v>
                </c:pt>
                <c:pt idx="341">
                  <c:v>36661.5</c:v>
                </c:pt>
                <c:pt idx="342">
                  <c:v>36773</c:v>
                </c:pt>
                <c:pt idx="343">
                  <c:v>36801.5</c:v>
                </c:pt>
                <c:pt idx="344">
                  <c:v>36801.5</c:v>
                </c:pt>
                <c:pt idx="345">
                  <c:v>37393</c:v>
                </c:pt>
                <c:pt idx="346">
                  <c:v>37406</c:v>
                </c:pt>
                <c:pt idx="347">
                  <c:v>37491.5</c:v>
                </c:pt>
                <c:pt idx="348">
                  <c:v>37530</c:v>
                </c:pt>
                <c:pt idx="349">
                  <c:v>37549</c:v>
                </c:pt>
                <c:pt idx="350">
                  <c:v>38050</c:v>
                </c:pt>
                <c:pt idx="351">
                  <c:v>38090</c:v>
                </c:pt>
                <c:pt idx="352">
                  <c:v>38090</c:v>
                </c:pt>
                <c:pt idx="353">
                  <c:v>38090</c:v>
                </c:pt>
                <c:pt idx="354">
                  <c:v>38154</c:v>
                </c:pt>
                <c:pt idx="355">
                  <c:v>38190</c:v>
                </c:pt>
                <c:pt idx="356">
                  <c:v>38780</c:v>
                </c:pt>
                <c:pt idx="357">
                  <c:v>38780.5</c:v>
                </c:pt>
                <c:pt idx="358">
                  <c:v>38780.5</c:v>
                </c:pt>
                <c:pt idx="359">
                  <c:v>38832</c:v>
                </c:pt>
                <c:pt idx="360">
                  <c:v>38875</c:v>
                </c:pt>
                <c:pt idx="361">
                  <c:v>38947</c:v>
                </c:pt>
                <c:pt idx="362">
                  <c:v>39431</c:v>
                </c:pt>
                <c:pt idx="363">
                  <c:v>39431</c:v>
                </c:pt>
                <c:pt idx="364">
                  <c:v>39433</c:v>
                </c:pt>
                <c:pt idx="365">
                  <c:v>39433</c:v>
                </c:pt>
                <c:pt idx="366">
                  <c:v>39492</c:v>
                </c:pt>
                <c:pt idx="367">
                  <c:v>39573</c:v>
                </c:pt>
                <c:pt idx="368">
                  <c:v>40059</c:v>
                </c:pt>
                <c:pt idx="369">
                  <c:v>40059</c:v>
                </c:pt>
                <c:pt idx="370">
                  <c:v>40106</c:v>
                </c:pt>
                <c:pt idx="371">
                  <c:v>40658</c:v>
                </c:pt>
                <c:pt idx="372">
                  <c:v>40658</c:v>
                </c:pt>
                <c:pt idx="373">
                  <c:v>40762</c:v>
                </c:pt>
                <c:pt idx="374">
                  <c:v>40762</c:v>
                </c:pt>
                <c:pt idx="375">
                  <c:v>40787</c:v>
                </c:pt>
                <c:pt idx="376">
                  <c:v>40787</c:v>
                </c:pt>
                <c:pt idx="377">
                  <c:v>40787</c:v>
                </c:pt>
                <c:pt idx="378">
                  <c:v>40841</c:v>
                </c:pt>
                <c:pt idx="379">
                  <c:v>41293.5</c:v>
                </c:pt>
                <c:pt idx="380">
                  <c:v>41293.5</c:v>
                </c:pt>
                <c:pt idx="381">
                  <c:v>41293.5</c:v>
                </c:pt>
                <c:pt idx="382">
                  <c:v>41388</c:v>
                </c:pt>
                <c:pt idx="383">
                  <c:v>41445</c:v>
                </c:pt>
                <c:pt idx="384">
                  <c:v>41546</c:v>
                </c:pt>
                <c:pt idx="385">
                  <c:v>41919.5</c:v>
                </c:pt>
                <c:pt idx="386">
                  <c:v>41953</c:v>
                </c:pt>
                <c:pt idx="387">
                  <c:v>41962.5</c:v>
                </c:pt>
                <c:pt idx="388">
                  <c:v>42061</c:v>
                </c:pt>
                <c:pt idx="389">
                  <c:v>42127</c:v>
                </c:pt>
                <c:pt idx="390">
                  <c:v>42150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2.2967999975662678E-3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C3-47DE-843B-F3FEE99CA77C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32251</c:v>
                </c:pt>
                <c:pt idx="328">
                  <c:v>32798</c:v>
                </c:pt>
                <c:pt idx="329">
                  <c:v>32932</c:v>
                </c:pt>
                <c:pt idx="330">
                  <c:v>32947</c:v>
                </c:pt>
                <c:pt idx="331">
                  <c:v>33528</c:v>
                </c:pt>
                <c:pt idx="332">
                  <c:v>34154</c:v>
                </c:pt>
                <c:pt idx="333">
                  <c:v>34913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36125.5</c:v>
                </c:pt>
                <c:pt idx="338">
                  <c:v>36172</c:v>
                </c:pt>
                <c:pt idx="339">
                  <c:v>36188</c:v>
                </c:pt>
                <c:pt idx="340">
                  <c:v>36188</c:v>
                </c:pt>
                <c:pt idx="341">
                  <c:v>36661.5</c:v>
                </c:pt>
                <c:pt idx="342">
                  <c:v>36773</c:v>
                </c:pt>
                <c:pt idx="343">
                  <c:v>36801.5</c:v>
                </c:pt>
                <c:pt idx="344">
                  <c:v>36801.5</c:v>
                </c:pt>
                <c:pt idx="345">
                  <c:v>37393</c:v>
                </c:pt>
                <c:pt idx="346">
                  <c:v>37406</c:v>
                </c:pt>
                <c:pt idx="347">
                  <c:v>37491.5</c:v>
                </c:pt>
                <c:pt idx="348">
                  <c:v>37530</c:v>
                </c:pt>
                <c:pt idx="349">
                  <c:v>37549</c:v>
                </c:pt>
                <c:pt idx="350">
                  <c:v>38050</c:v>
                </c:pt>
                <c:pt idx="351">
                  <c:v>38090</c:v>
                </c:pt>
                <c:pt idx="352">
                  <c:v>38090</c:v>
                </c:pt>
                <c:pt idx="353">
                  <c:v>38090</c:v>
                </c:pt>
                <c:pt idx="354">
                  <c:v>38154</c:v>
                </c:pt>
                <c:pt idx="355">
                  <c:v>38190</c:v>
                </c:pt>
                <c:pt idx="356">
                  <c:v>38780</c:v>
                </c:pt>
                <c:pt idx="357">
                  <c:v>38780.5</c:v>
                </c:pt>
                <c:pt idx="358">
                  <c:v>38780.5</c:v>
                </c:pt>
                <c:pt idx="359">
                  <c:v>38832</c:v>
                </c:pt>
                <c:pt idx="360">
                  <c:v>38875</c:v>
                </c:pt>
                <c:pt idx="361">
                  <c:v>38947</c:v>
                </c:pt>
                <c:pt idx="362">
                  <c:v>39431</c:v>
                </c:pt>
                <c:pt idx="363">
                  <c:v>39431</c:v>
                </c:pt>
                <c:pt idx="364">
                  <c:v>39433</c:v>
                </c:pt>
                <c:pt idx="365">
                  <c:v>39433</c:v>
                </c:pt>
                <c:pt idx="366">
                  <c:v>39492</c:v>
                </c:pt>
                <c:pt idx="367">
                  <c:v>39573</c:v>
                </c:pt>
                <c:pt idx="368">
                  <c:v>40059</c:v>
                </c:pt>
                <c:pt idx="369">
                  <c:v>40059</c:v>
                </c:pt>
                <c:pt idx="370">
                  <c:v>40106</c:v>
                </c:pt>
                <c:pt idx="371">
                  <c:v>40658</c:v>
                </c:pt>
                <c:pt idx="372">
                  <c:v>40658</c:v>
                </c:pt>
                <c:pt idx="373">
                  <c:v>40762</c:v>
                </c:pt>
                <c:pt idx="374">
                  <c:v>40762</c:v>
                </c:pt>
                <c:pt idx="375">
                  <c:v>40787</c:v>
                </c:pt>
                <c:pt idx="376">
                  <c:v>40787</c:v>
                </c:pt>
                <c:pt idx="377">
                  <c:v>40787</c:v>
                </c:pt>
                <c:pt idx="378">
                  <c:v>40841</c:v>
                </c:pt>
                <c:pt idx="379">
                  <c:v>41293.5</c:v>
                </c:pt>
                <c:pt idx="380">
                  <c:v>41293.5</c:v>
                </c:pt>
                <c:pt idx="381">
                  <c:v>41293.5</c:v>
                </c:pt>
                <c:pt idx="382">
                  <c:v>41388</c:v>
                </c:pt>
                <c:pt idx="383">
                  <c:v>41445</c:v>
                </c:pt>
                <c:pt idx="384">
                  <c:v>41546</c:v>
                </c:pt>
                <c:pt idx="385">
                  <c:v>41919.5</c:v>
                </c:pt>
                <c:pt idx="386">
                  <c:v>41953</c:v>
                </c:pt>
                <c:pt idx="387">
                  <c:v>41962.5</c:v>
                </c:pt>
                <c:pt idx="388">
                  <c:v>42061</c:v>
                </c:pt>
                <c:pt idx="389">
                  <c:v>42127</c:v>
                </c:pt>
                <c:pt idx="390">
                  <c:v>42150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0</c:v>
                </c:pt>
                <c:pt idx="2">
                  <c:v>1.3369599997531623E-2</c:v>
                </c:pt>
                <c:pt idx="3">
                  <c:v>-3.8851999997859821E-3</c:v>
                </c:pt>
                <c:pt idx="4">
                  <c:v>-8.8520000281278044E-4</c:v>
                </c:pt>
                <c:pt idx="5">
                  <c:v>-1.636799999687355E-3</c:v>
                </c:pt>
                <c:pt idx="6">
                  <c:v>-2.5402000028407201E-3</c:v>
                </c:pt>
                <c:pt idx="7">
                  <c:v>-5.5126000006566755E-3</c:v>
                </c:pt>
                <c:pt idx="8">
                  <c:v>9.1050000046379864E-3</c:v>
                </c:pt>
                <c:pt idx="9">
                  <c:v>-4.3982000061077997E-3</c:v>
                </c:pt>
                <c:pt idx="10">
                  <c:v>-5.2285999990999699E-3</c:v>
                </c:pt>
                <c:pt idx="11">
                  <c:v>-2.007800001592841E-3</c:v>
                </c:pt>
                <c:pt idx="12">
                  <c:v>-1.607599995622877E-3</c:v>
                </c:pt>
                <c:pt idx="13">
                  <c:v>-1.607599995622877E-3</c:v>
                </c:pt>
                <c:pt idx="14">
                  <c:v>-5.4833999965921976E-3</c:v>
                </c:pt>
                <c:pt idx="15">
                  <c:v>-1.4833999957772903E-3</c:v>
                </c:pt>
                <c:pt idx="16">
                  <c:v>-1.0142000028281473E-3</c:v>
                </c:pt>
                <c:pt idx="17">
                  <c:v>-9.8660000367090106E-4</c:v>
                </c:pt>
                <c:pt idx="18">
                  <c:v>-8.9000000298256055E-4</c:v>
                </c:pt>
                <c:pt idx="19">
                  <c:v>1.3762000016868114E-3</c:v>
                </c:pt>
                <c:pt idx="20">
                  <c:v>2.5003999980981462E-3</c:v>
                </c:pt>
                <c:pt idx="21">
                  <c:v>2.8453999984776601E-3</c:v>
                </c:pt>
                <c:pt idx="22">
                  <c:v>-4.7543999971821904E-3</c:v>
                </c:pt>
                <c:pt idx="23">
                  <c:v>-1.5399999974761158E-3</c:v>
                </c:pt>
                <c:pt idx="24">
                  <c:v>1.0947999980999157E-3</c:v>
                </c:pt>
                <c:pt idx="25">
                  <c:v>8.9079999452224001E-4</c:v>
                </c:pt>
                <c:pt idx="26">
                  <c:v>1.1115999950561672E-3</c:v>
                </c:pt>
                <c:pt idx="27">
                  <c:v>1.3920000492362306E-4</c:v>
                </c:pt>
                <c:pt idx="28">
                  <c:v>3.6000000545755029E-4</c:v>
                </c:pt>
                <c:pt idx="29">
                  <c:v>-1.6123999957926571E-3</c:v>
                </c:pt>
                <c:pt idx="30">
                  <c:v>2.164400000765454E-3</c:v>
                </c:pt>
                <c:pt idx="31">
                  <c:v>-4.4970000017201528E-3</c:v>
                </c:pt>
                <c:pt idx="32">
                  <c:v>-2.469400002155453E-3</c:v>
                </c:pt>
                <c:pt idx="33">
                  <c:v>1.1530599993420765E-2</c:v>
                </c:pt>
                <c:pt idx="34">
                  <c:v>-7.8759999960311688E-3</c:v>
                </c:pt>
                <c:pt idx="35">
                  <c:v>1.1240000021643937E-3</c:v>
                </c:pt>
                <c:pt idx="36">
                  <c:v>5.3383999984362163E-3</c:v>
                </c:pt>
                <c:pt idx="37">
                  <c:v>-1.2880400005087722E-2</c:v>
                </c:pt>
                <c:pt idx="38">
                  <c:v>1.7066000000340864E-3</c:v>
                </c:pt>
                <c:pt idx="39">
                  <c:v>-2.1692000009352341E-3</c:v>
                </c:pt>
                <c:pt idx="40">
                  <c:v>-2.1691998772439547E-3</c:v>
                </c:pt>
                <c:pt idx="41">
                  <c:v>-8.0789999992703088E-3</c:v>
                </c:pt>
                <c:pt idx="42">
                  <c:v>1.141799999459181E-3</c:v>
                </c:pt>
                <c:pt idx="43">
                  <c:v>4.1418000037083402E-3</c:v>
                </c:pt>
                <c:pt idx="44">
                  <c:v>1.1969999977736734E-3</c:v>
                </c:pt>
                <c:pt idx="45">
                  <c:v>4.0111999987857416E-3</c:v>
                </c:pt>
                <c:pt idx="46">
                  <c:v>-1.8922000017482787E-3</c:v>
                </c:pt>
                <c:pt idx="47">
                  <c:v>1.3562000021920539E-3</c:v>
                </c:pt>
                <c:pt idx="48">
                  <c:v>-4.8404000044683926E-3</c:v>
                </c:pt>
                <c:pt idx="49">
                  <c:v>2.3113999995985068E-3</c:v>
                </c:pt>
                <c:pt idx="50">
                  <c:v>3.3113999961642548E-3</c:v>
                </c:pt>
                <c:pt idx="51">
                  <c:v>-4.2193999979645014E-3</c:v>
                </c:pt>
                <c:pt idx="52">
                  <c:v>2.7805999998236075E-3</c:v>
                </c:pt>
                <c:pt idx="53">
                  <c:v>3.0289999995147809E-3</c:v>
                </c:pt>
                <c:pt idx="54">
                  <c:v>-6.2600000092061237E-4</c:v>
                </c:pt>
                <c:pt idx="55">
                  <c:v>-4.7419999464182183E-4</c:v>
                </c:pt>
                <c:pt idx="56">
                  <c:v>-3.3775999982026406E-3</c:v>
                </c:pt>
                <c:pt idx="57">
                  <c:v>-2.3775999943609349E-3</c:v>
                </c:pt>
                <c:pt idx="58">
                  <c:v>1.8707999988691881E-3</c:v>
                </c:pt>
                <c:pt idx="59">
                  <c:v>8.9840000146068633E-4</c:v>
                </c:pt>
                <c:pt idx="60">
                  <c:v>-2.0050000021001324E-3</c:v>
                </c:pt>
                <c:pt idx="61">
                  <c:v>-2.8807999988202937E-3</c:v>
                </c:pt>
                <c:pt idx="62">
                  <c:v>4.1467999981250614E-3</c:v>
                </c:pt>
                <c:pt idx="63">
                  <c:v>2.3399999990942888E-3</c:v>
                </c:pt>
                <c:pt idx="64">
                  <c:v>-3.2874000025913119E-3</c:v>
                </c:pt>
                <c:pt idx="65">
                  <c:v>5.8644000018830411E-3</c:v>
                </c:pt>
                <c:pt idx="66">
                  <c:v>1.9610000017564744E-3</c:v>
                </c:pt>
                <c:pt idx="67">
                  <c:v>-1.6663999995216727E-3</c:v>
                </c:pt>
                <c:pt idx="68">
                  <c:v>3.336000008857809E-4</c:v>
                </c:pt>
                <c:pt idx="69">
                  <c:v>1.3335999974515289E-3</c:v>
                </c:pt>
                <c:pt idx="70">
                  <c:v>4.2049999974551611E-3</c:v>
                </c:pt>
                <c:pt idx="71">
                  <c:v>1.2046799995005131E-2</c:v>
                </c:pt>
                <c:pt idx="72">
                  <c:v>5.0744000036502257E-3</c:v>
                </c:pt>
                <c:pt idx="73">
                  <c:v>-2.8013999981340021E-3</c:v>
                </c:pt>
                <c:pt idx="74">
                  <c:v>1.1295200005406514E-2</c:v>
                </c:pt>
                <c:pt idx="75">
                  <c:v>1.3228000025264919E-3</c:v>
                </c:pt>
                <c:pt idx="76">
                  <c:v>-1.08380000165198E-3</c:v>
                </c:pt>
                <c:pt idx="77">
                  <c:v>-2.7388000016799197E-3</c:v>
                </c:pt>
                <c:pt idx="78">
                  <c:v>6.6338000033283606E-3</c:v>
                </c:pt>
                <c:pt idx="79">
                  <c:v>2.9788000028929673E-3</c:v>
                </c:pt>
                <c:pt idx="80">
                  <c:v>2.2271999987424351E-3</c:v>
                </c:pt>
                <c:pt idx="81">
                  <c:v>-4.648599999200087E-3</c:v>
                </c:pt>
                <c:pt idx="82">
                  <c:v>-2.40019999910146E-3</c:v>
                </c:pt>
                <c:pt idx="83">
                  <c:v>-3.6550000004353933E-3</c:v>
                </c:pt>
                <c:pt idx="84">
                  <c:v>1.4711999974679202E-3</c:v>
                </c:pt>
                <c:pt idx="85">
                  <c:v>1.9680000041262247E-3</c:v>
                </c:pt>
                <c:pt idx="86">
                  <c:v>1.0922000001301058E-3</c:v>
                </c:pt>
                <c:pt idx="87">
                  <c:v>-2.9141999984858558E-3</c:v>
                </c:pt>
                <c:pt idx="88">
                  <c:v>-6.6933999987668358E-3</c:v>
                </c:pt>
                <c:pt idx="89">
                  <c:v>-2.97580000187736E-3</c:v>
                </c:pt>
                <c:pt idx="90">
                  <c:v>-9.7580000146990642E-4</c:v>
                </c:pt>
                <c:pt idx="91">
                  <c:v>3.1483999991905876E-3</c:v>
                </c:pt>
                <c:pt idx="92">
                  <c:v>6.3554000007570721E-3</c:v>
                </c:pt>
                <c:pt idx="93">
                  <c:v>1.9720000273082405E-4</c:v>
                </c:pt>
                <c:pt idx="94">
                  <c:v>-3.2645999963278882E-3</c:v>
                </c:pt>
                <c:pt idx="95">
                  <c:v>-2.2645999997621402E-3</c:v>
                </c:pt>
                <c:pt idx="96">
                  <c:v>-1.6799999866634607E-4</c:v>
                </c:pt>
                <c:pt idx="97">
                  <c:v>-1.7953999995370395E-3</c:v>
                </c:pt>
                <c:pt idx="98">
                  <c:v>1.7014000040944666E-3</c:v>
                </c:pt>
                <c:pt idx="99">
                  <c:v>-3.0502000008709729E-3</c:v>
                </c:pt>
                <c:pt idx="100">
                  <c:v>-1.0502000004635192E-3</c:v>
                </c:pt>
                <c:pt idx="101">
                  <c:v>3.8275999977486208E-3</c:v>
                </c:pt>
                <c:pt idx="102">
                  <c:v>1.2166200001956895E-2</c:v>
                </c:pt>
                <c:pt idx="104">
                  <c:v>1.8740000086836517E-4</c:v>
                </c:pt>
                <c:pt idx="105">
                  <c:v>-2.2468000024673529E-3</c:v>
                </c:pt>
                <c:pt idx="106">
                  <c:v>-2.749999999650754E-3</c:v>
                </c:pt>
                <c:pt idx="107">
                  <c:v>3.4659999801078811E-4</c:v>
                </c:pt>
                <c:pt idx="108">
                  <c:v>-2.5291999991168268E-3</c:v>
                </c:pt>
                <c:pt idx="109">
                  <c:v>5.0917999978992157E-3</c:v>
                </c:pt>
                <c:pt idx="110">
                  <c:v>-1.8115999992005527E-3</c:v>
                </c:pt>
                <c:pt idx="111">
                  <c:v>6.3125999949988909E-3</c:v>
                </c:pt>
                <c:pt idx="112">
                  <c:v>9.4304000012925826E-3</c:v>
                </c:pt>
                <c:pt idx="113">
                  <c:v>2.0874000038020313E-3</c:v>
                </c:pt>
                <c:pt idx="114">
                  <c:v>2.211600003647618E-3</c:v>
                </c:pt>
                <c:pt idx="115">
                  <c:v>-2.6642000011634082E-3</c:v>
                </c:pt>
                <c:pt idx="116">
                  <c:v>4.324000037740916E-4</c:v>
                </c:pt>
                <c:pt idx="117">
                  <c:v>3.5152000054949895E-3</c:v>
                </c:pt>
                <c:pt idx="118">
                  <c:v>4.5152000020607375E-3</c:v>
                </c:pt>
                <c:pt idx="119">
                  <c:v>3.1086000017239712E-3</c:v>
                </c:pt>
                <c:pt idx="120">
                  <c:v>4.1085999982897192E-3</c:v>
                </c:pt>
                <c:pt idx="121">
                  <c:v>1.3619999663205817E-4</c:v>
                </c:pt>
                <c:pt idx="122">
                  <c:v>1.3018000026931986E-3</c:v>
                </c:pt>
                <c:pt idx="123">
                  <c:v>1.3569999937317334E-3</c:v>
                </c:pt>
                <c:pt idx="124">
                  <c:v>4.3569999979808927E-3</c:v>
                </c:pt>
                <c:pt idx="125">
                  <c:v>-2.7039999986300245E-4</c:v>
                </c:pt>
                <c:pt idx="126">
                  <c:v>-2.2900000476511195E-4</c:v>
                </c:pt>
                <c:pt idx="127">
                  <c:v>6.7710000002989545E-3</c:v>
                </c:pt>
                <c:pt idx="128">
                  <c:v>3.2300000020768493E-4</c:v>
                </c:pt>
                <c:pt idx="129">
                  <c:v>-1.6079999986686744E-3</c:v>
                </c:pt>
                <c:pt idx="130">
                  <c:v>4.4748000000254251E-3</c:v>
                </c:pt>
                <c:pt idx="131">
                  <c:v>1.5713999964646064E-3</c:v>
                </c:pt>
                <c:pt idx="132">
                  <c:v>-4.3872000023839064E-3</c:v>
                </c:pt>
                <c:pt idx="133">
                  <c:v>6.4040000142995268E-4</c:v>
                </c:pt>
                <c:pt idx="134">
                  <c:v>6.6404000026523136E-3</c:v>
                </c:pt>
                <c:pt idx="135">
                  <c:v>-1.2800200005585793E-2</c:v>
                </c:pt>
                <c:pt idx="136">
                  <c:v>-1.2840000272262841E-4</c:v>
                </c:pt>
                <c:pt idx="137">
                  <c:v>8.7160000111907721E-4</c:v>
                </c:pt>
                <c:pt idx="138">
                  <c:v>5.8715999984997325E-3</c:v>
                </c:pt>
                <c:pt idx="139">
                  <c:v>-2.3832000006223097E-3</c:v>
                </c:pt>
                <c:pt idx="140">
                  <c:v>2.7134000047226436E-3</c:v>
                </c:pt>
                <c:pt idx="141">
                  <c:v>3.6199999885866418E-4</c:v>
                </c:pt>
                <c:pt idx="142">
                  <c:v>-1.0722000006353483E-3</c:v>
                </c:pt>
                <c:pt idx="143">
                  <c:v>2.9214000023785047E-3</c:v>
                </c:pt>
                <c:pt idx="144">
                  <c:v>3.2280000013997778E-3</c:v>
                </c:pt>
                <c:pt idx="145">
                  <c:v>1.4764000006834976E-3</c:v>
                </c:pt>
                <c:pt idx="146">
                  <c:v>1.1939999967580661E-3</c:v>
                </c:pt>
                <c:pt idx="147">
                  <c:v>3.1939999971655197E-3</c:v>
                </c:pt>
                <c:pt idx="148">
                  <c:v>1.2215999959153123E-3</c:v>
                </c:pt>
                <c:pt idx="149">
                  <c:v>3.3181999970111065E-3</c:v>
                </c:pt>
                <c:pt idx="150">
                  <c:v>8.149999994202517E-4</c:v>
                </c:pt>
                <c:pt idx="151">
                  <c:v>4.0357999969273806E-3</c:v>
                </c:pt>
                <c:pt idx="152">
                  <c:v>-6.8819999432889745E-4</c:v>
                </c:pt>
                <c:pt idx="153">
                  <c:v>-1.2189999979455024E-3</c:v>
                </c:pt>
                <c:pt idx="154">
                  <c:v>-1.8464000022504479E-3</c:v>
                </c:pt>
                <c:pt idx="155">
                  <c:v>6.8327999979373999E-3</c:v>
                </c:pt>
                <c:pt idx="156">
                  <c:v>-1.0153999974136241E-3</c:v>
                </c:pt>
                <c:pt idx="157">
                  <c:v>7.9879999975673854E-4</c:v>
                </c:pt>
                <c:pt idx="158">
                  <c:v>8.2639999891398475E-4</c:v>
                </c:pt>
                <c:pt idx="159">
                  <c:v>-1.0770000008051284E-3</c:v>
                </c:pt>
                <c:pt idx="160">
                  <c:v>-1.2075999984517694E-3</c:v>
                </c:pt>
                <c:pt idx="161">
                  <c:v>-3.6579999868990853E-4</c:v>
                </c:pt>
                <c:pt idx="162">
                  <c:v>6.0649999941233546E-3</c:v>
                </c:pt>
                <c:pt idx="163">
                  <c:v>6.0926000005565584E-3</c:v>
                </c:pt>
                <c:pt idx="164">
                  <c:v>4.7762000031070784E-3</c:v>
                </c:pt>
                <c:pt idx="165">
                  <c:v>4.2729999986477196E-3</c:v>
                </c:pt>
                <c:pt idx="166">
                  <c:v>1.7377999974996783E-3</c:v>
                </c:pt>
                <c:pt idx="167">
                  <c:v>1.6071999998530373E-3</c:v>
                </c:pt>
                <c:pt idx="168">
                  <c:v>2.9181999998399988E-3</c:v>
                </c:pt>
                <c:pt idx="169">
                  <c:v>2.0423999958438799E-3</c:v>
                </c:pt>
                <c:pt idx="170">
                  <c:v>1.3290800001414027E-2</c:v>
                </c:pt>
                <c:pt idx="171">
                  <c:v>3.1844000041019171E-3</c:v>
                </c:pt>
                <c:pt idx="172">
                  <c:v>-2.2286000021267682E-3</c:v>
                </c:pt>
                <c:pt idx="173">
                  <c:v>2.640799997607246E-3</c:v>
                </c:pt>
                <c:pt idx="174">
                  <c:v>-1.8445999958203174E-3</c:v>
                </c:pt>
                <c:pt idx="175">
                  <c:v>2.5798000060603954E-3</c:v>
                </c:pt>
                <c:pt idx="176">
                  <c:v>4.014999998616986E-3</c:v>
                </c:pt>
                <c:pt idx="177">
                  <c:v>4.1391999984625727E-3</c:v>
                </c:pt>
                <c:pt idx="178">
                  <c:v>2.3875999977462925E-3</c:v>
                </c:pt>
                <c:pt idx="179">
                  <c:v>3.3876000015879981E-3</c:v>
                </c:pt>
                <c:pt idx="180">
                  <c:v>4.8419999802717939E-4</c:v>
                </c:pt>
                <c:pt idx="181">
                  <c:v>-3.915999986929819E-4</c:v>
                </c:pt>
                <c:pt idx="182">
                  <c:v>1.5975999995134771E-3</c:v>
                </c:pt>
                <c:pt idx="183">
                  <c:v>1.908599995658733E-3</c:v>
                </c:pt>
                <c:pt idx="184">
                  <c:v>7.4053999996976927E-3</c:v>
                </c:pt>
                <c:pt idx="185">
                  <c:v>7.7800000144634396E-4</c:v>
                </c:pt>
                <c:pt idx="186">
                  <c:v>2.1230000056675635E-3</c:v>
                </c:pt>
                <c:pt idx="187">
                  <c:v>5.2748000016435981E-3</c:v>
                </c:pt>
                <c:pt idx="188">
                  <c:v>4.892400000244379E-3</c:v>
                </c:pt>
                <c:pt idx="189">
                  <c:v>1.9200000024284236E-3</c:v>
                </c:pt>
                <c:pt idx="190">
                  <c:v>3.3891999992192723E-3</c:v>
                </c:pt>
                <c:pt idx="191">
                  <c:v>6.5409999951953068E-3</c:v>
                </c:pt>
                <c:pt idx="192">
                  <c:v>6.3759999466128647E-4</c:v>
                </c:pt>
                <c:pt idx="193">
                  <c:v>2.8860000020358711E-3</c:v>
                </c:pt>
                <c:pt idx="194">
                  <c:v>7.6894000012543984E-3</c:v>
                </c:pt>
                <c:pt idx="195">
                  <c:v>2.8136000037193298E-3</c:v>
                </c:pt>
                <c:pt idx="196">
                  <c:v>3.7796000033267774E-3</c:v>
                </c:pt>
                <c:pt idx="197">
                  <c:v>4.4005999952787533E-3</c:v>
                </c:pt>
                <c:pt idx="198">
                  <c:v>3.8698000062140636E-3</c:v>
                </c:pt>
                <c:pt idx="199">
                  <c:v>5.8973999985028058E-3</c:v>
                </c:pt>
                <c:pt idx="200">
                  <c:v>5.8973999985028058E-3</c:v>
                </c:pt>
                <c:pt idx="201">
                  <c:v>6.6149999984190799E-3</c:v>
                </c:pt>
                <c:pt idx="202">
                  <c:v>5.6426000010105781E-3</c:v>
                </c:pt>
                <c:pt idx="203">
                  <c:v>4.4184000071254559E-3</c:v>
                </c:pt>
                <c:pt idx="204">
                  <c:v>4.0393999952357262E-3</c:v>
                </c:pt>
                <c:pt idx="205">
                  <c:v>7.2602000000188127E-3</c:v>
                </c:pt>
                <c:pt idx="206">
                  <c:v>3.6327999987406656E-3</c:v>
                </c:pt>
                <c:pt idx="207">
                  <c:v>-2.4299999495269731E-4</c:v>
                </c:pt>
                <c:pt idx="208">
                  <c:v>2.7570000020205043E-3</c:v>
                </c:pt>
                <c:pt idx="209">
                  <c:v>3.881199998431839E-3</c:v>
                </c:pt>
                <c:pt idx="210">
                  <c:v>2.9088000010233372E-3</c:v>
                </c:pt>
                <c:pt idx="211">
                  <c:v>-8.7039999925764278E-4</c:v>
                </c:pt>
                <c:pt idx="212">
                  <c:v>-1.7048000008799136E-3</c:v>
                </c:pt>
                <c:pt idx="213">
                  <c:v>-4.5805999980075285E-3</c:v>
                </c:pt>
                <c:pt idx="214">
                  <c:v>5.02200004120823E-4</c:v>
                </c:pt>
                <c:pt idx="215">
                  <c:v>-3.7359999987529591E-4</c:v>
                </c:pt>
                <c:pt idx="216">
                  <c:v>-2.4940000002970919E-4</c:v>
                </c:pt>
                <c:pt idx="217">
                  <c:v>4.9989999970421195E-3</c:v>
                </c:pt>
                <c:pt idx="218">
                  <c:v>-3.8768000013078563E-3</c:v>
                </c:pt>
                <c:pt idx="219">
                  <c:v>2.2198000006028451E-3</c:v>
                </c:pt>
                <c:pt idx="220">
                  <c:v>5.4638000001432374E-3</c:v>
                </c:pt>
                <c:pt idx="221">
                  <c:v>-2.604199995403178E-3</c:v>
                </c:pt>
                <c:pt idx="222">
                  <c:v>3.3958000058191828E-3</c:v>
                </c:pt>
                <c:pt idx="223">
                  <c:v>1.149240000086138E-2</c:v>
                </c:pt>
                <c:pt idx="224">
                  <c:v>-1.4799999989918433E-3</c:v>
                </c:pt>
                <c:pt idx="225">
                  <c:v>6.4420000126119703E-4</c:v>
                </c:pt>
                <c:pt idx="226">
                  <c:v>3.7407999989227392E-3</c:v>
                </c:pt>
                <c:pt idx="227">
                  <c:v>-4.8640000022714958E-4</c:v>
                </c:pt>
                <c:pt idx="228">
                  <c:v>-8.9300000399816781E-4</c:v>
                </c:pt>
                <c:pt idx="229">
                  <c:v>2.6037999996333383E-3</c:v>
                </c:pt>
                <c:pt idx="230">
                  <c:v>5.3140000090934336E-4</c:v>
                </c:pt>
                <c:pt idx="231">
                  <c:v>6.3455999988946132E-3</c:v>
                </c:pt>
                <c:pt idx="232">
                  <c:v>6.7181999984313734E-3</c:v>
                </c:pt>
                <c:pt idx="233">
                  <c:v>2.8423999974620529E-3</c:v>
                </c:pt>
                <c:pt idx="234">
                  <c:v>1.4633999962825328E-3</c:v>
                </c:pt>
                <c:pt idx="235">
                  <c:v>1.3008000023546629E-3</c:v>
                </c:pt>
                <c:pt idx="236">
                  <c:v>3.1702000051154755E-3</c:v>
                </c:pt>
                <c:pt idx="237">
                  <c:v>4.1702000016812235E-3</c:v>
                </c:pt>
                <c:pt idx="238">
                  <c:v>-9.4259999605128542E-4</c:v>
                </c:pt>
                <c:pt idx="239">
                  <c:v>-2.3492000036640093E-3</c:v>
                </c:pt>
                <c:pt idx="240">
                  <c:v>3.7749999974039383E-3</c:v>
                </c:pt>
                <c:pt idx="241">
                  <c:v>1.8715999976848252E-3</c:v>
                </c:pt>
                <c:pt idx="242">
                  <c:v>-7.3799999518087134E-4</c:v>
                </c:pt>
                <c:pt idx="243">
                  <c:v>3.2619999983580783E-3</c:v>
                </c:pt>
                <c:pt idx="244">
                  <c:v>-3.93000002077315E-4</c:v>
                </c:pt>
                <c:pt idx="245">
                  <c:v>3.6345999978948385E-3</c:v>
                </c:pt>
                <c:pt idx="246">
                  <c:v>4.7312000024248846E-3</c:v>
                </c:pt>
                <c:pt idx="247">
                  <c:v>9.7959999402519315E-4</c:v>
                </c:pt>
                <c:pt idx="248">
                  <c:v>3.9795999982743524E-3</c:v>
                </c:pt>
                <c:pt idx="249">
                  <c:v>4.9795999948401004E-3</c:v>
                </c:pt>
                <c:pt idx="250">
                  <c:v>-5.3092000016476959E-3</c:v>
                </c:pt>
                <c:pt idx="251">
                  <c:v>-7.5419999484438449E-4</c:v>
                </c:pt>
                <c:pt idx="252">
                  <c:v>3.7000000156695023E-4</c:v>
                </c:pt>
                <c:pt idx="253">
                  <c:v>6.3700000027893111E-3</c:v>
                </c:pt>
                <c:pt idx="254">
                  <c:v>3.3360000015818514E-3</c:v>
                </c:pt>
                <c:pt idx="255">
                  <c:v>-1.546200001030229E-3</c:v>
                </c:pt>
                <c:pt idx="256">
                  <c:v>5.7667999935802072E-3</c:v>
                </c:pt>
                <c:pt idx="257">
                  <c:v>6.7667999974219128E-3</c:v>
                </c:pt>
                <c:pt idx="258">
                  <c:v>1.076679999823682E-2</c:v>
                </c:pt>
                <c:pt idx="259">
                  <c:v>4.1539999801898375E-4</c:v>
                </c:pt>
                <c:pt idx="260">
                  <c:v>1.2571999977808446E-3</c:v>
                </c:pt>
                <c:pt idx="261">
                  <c:v>3.8140000106068328E-4</c:v>
                </c:pt>
                <c:pt idx="262">
                  <c:v>-2.0252000031177886E-3</c:v>
                </c:pt>
                <c:pt idx="263">
                  <c:v>4.9747999946703203E-3</c:v>
                </c:pt>
                <c:pt idx="264">
                  <c:v>-1.9699999975273386E-3</c:v>
                </c:pt>
                <c:pt idx="265">
                  <c:v>-2.5008000011439435E-3</c:v>
                </c:pt>
                <c:pt idx="266">
                  <c:v>-1.0656000013113953E-3</c:v>
                </c:pt>
                <c:pt idx="267">
                  <c:v>-4.6973999997135252E-3</c:v>
                </c:pt>
                <c:pt idx="268">
                  <c:v>2.8959999981452711E-3</c:v>
                </c:pt>
                <c:pt idx="269">
                  <c:v>3.0201999979908578E-3</c:v>
                </c:pt>
                <c:pt idx="271">
                  <c:v>6.5795999980764464E-3</c:v>
                </c:pt>
                <c:pt idx="272">
                  <c:v>-4.0478000009898096E-3</c:v>
                </c:pt>
                <c:pt idx="273">
                  <c:v>-3.0201999979908578E-3</c:v>
                </c:pt>
                <c:pt idx="274">
                  <c:v>-1.7839999782154337E-4</c:v>
                </c:pt>
                <c:pt idx="275">
                  <c:v>-5.6234000003314577E-3</c:v>
                </c:pt>
                <c:pt idx="276">
                  <c:v>-4.9920000310521573E-4</c:v>
                </c:pt>
                <c:pt idx="277">
                  <c:v>-4.4715999974869192E-3</c:v>
                </c:pt>
                <c:pt idx="279">
                  <c:v>-1.6060000052675605E-4</c:v>
                </c:pt>
                <c:pt idx="280">
                  <c:v>1.1991200000920799E-2</c:v>
                </c:pt>
                <c:pt idx="281">
                  <c:v>3.3086000039475039E-3</c:v>
                </c:pt>
                <c:pt idx="282">
                  <c:v>7.3300000076415017E-4</c:v>
                </c:pt>
                <c:pt idx="283">
                  <c:v>4.7819999599596485E-4</c:v>
                </c:pt>
                <c:pt idx="284">
                  <c:v>-4.2519999988144264E-4</c:v>
                </c:pt>
                <c:pt idx="285">
                  <c:v>6.9899999652989209E-4</c:v>
                </c:pt>
                <c:pt idx="286">
                  <c:v>1.6989999930956401E-3</c:v>
                </c:pt>
                <c:pt idx="287">
                  <c:v>5.8232000010320917E-3</c:v>
                </c:pt>
                <c:pt idx="288">
                  <c:v>-5.5558000021846965E-3</c:v>
                </c:pt>
                <c:pt idx="289">
                  <c:v>-7.9999881563708186E-7</c:v>
                </c:pt>
                <c:pt idx="290">
                  <c:v>-5.849000001035165E-3</c:v>
                </c:pt>
                <c:pt idx="291">
                  <c:v>1.4960000044084154E-3</c:v>
                </c:pt>
                <c:pt idx="292">
                  <c:v>1.6478000034112483E-3</c:v>
                </c:pt>
                <c:pt idx="293">
                  <c:v>-2.6589999979478307E-3</c:v>
                </c:pt>
                <c:pt idx="294">
                  <c:v>-1.1314000003039837E-3</c:v>
                </c:pt>
                <c:pt idx="295">
                  <c:v>9.6520000079181045E-4</c:v>
                </c:pt>
                <c:pt idx="296">
                  <c:v>2.3377999968943186E-3</c:v>
                </c:pt>
                <c:pt idx="297">
                  <c:v>5.3654000003007241E-3</c:v>
                </c:pt>
                <c:pt idx="298">
                  <c:v>-3.1993999946280383E-3</c:v>
                </c:pt>
                <c:pt idx="304">
                  <c:v>-6.6599999991012737E-4</c:v>
                </c:pt>
                <c:pt idx="305">
                  <c:v>1.7022000029101036E-3</c:v>
                </c:pt>
                <c:pt idx="310">
                  <c:v>9.7919999825535342E-4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C3-47DE-843B-F3FEE99CA77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Active!$D$21:$D$26</c:f>
                <c:numCache>
                  <c:formatCode>General</c:formatCode>
                  <c:ptCount val="6"/>
                  <c:pt idx="0">
                    <c:v>2E-3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Active!$D$21:$D$26</c:f>
                <c:numCache>
                  <c:formatCode>General</c:formatCode>
                  <c:ptCount val="6"/>
                  <c:pt idx="0">
                    <c:v>2E-3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32251</c:v>
                </c:pt>
                <c:pt idx="328">
                  <c:v>32798</c:v>
                </c:pt>
                <c:pt idx="329">
                  <c:v>32932</c:v>
                </c:pt>
                <c:pt idx="330">
                  <c:v>32947</c:v>
                </c:pt>
                <c:pt idx="331">
                  <c:v>33528</c:v>
                </c:pt>
                <c:pt idx="332">
                  <c:v>34154</c:v>
                </c:pt>
                <c:pt idx="333">
                  <c:v>34913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36125.5</c:v>
                </c:pt>
                <c:pt idx="338">
                  <c:v>36172</c:v>
                </c:pt>
                <c:pt idx="339">
                  <c:v>36188</c:v>
                </c:pt>
                <c:pt idx="340">
                  <c:v>36188</c:v>
                </c:pt>
                <c:pt idx="341">
                  <c:v>36661.5</c:v>
                </c:pt>
                <c:pt idx="342">
                  <c:v>36773</c:v>
                </c:pt>
                <c:pt idx="343">
                  <c:v>36801.5</c:v>
                </c:pt>
                <c:pt idx="344">
                  <c:v>36801.5</c:v>
                </c:pt>
                <c:pt idx="345">
                  <c:v>37393</c:v>
                </c:pt>
                <c:pt idx="346">
                  <c:v>37406</c:v>
                </c:pt>
                <c:pt idx="347">
                  <c:v>37491.5</c:v>
                </c:pt>
                <c:pt idx="348">
                  <c:v>37530</c:v>
                </c:pt>
                <c:pt idx="349">
                  <c:v>37549</c:v>
                </c:pt>
                <c:pt idx="350">
                  <c:v>38050</c:v>
                </c:pt>
                <c:pt idx="351">
                  <c:v>38090</c:v>
                </c:pt>
                <c:pt idx="352">
                  <c:v>38090</c:v>
                </c:pt>
                <c:pt idx="353">
                  <c:v>38090</c:v>
                </c:pt>
                <c:pt idx="354">
                  <c:v>38154</c:v>
                </c:pt>
                <c:pt idx="355">
                  <c:v>38190</c:v>
                </c:pt>
                <c:pt idx="356">
                  <c:v>38780</c:v>
                </c:pt>
                <c:pt idx="357">
                  <c:v>38780.5</c:v>
                </c:pt>
                <c:pt idx="358">
                  <c:v>38780.5</c:v>
                </c:pt>
                <c:pt idx="359">
                  <c:v>38832</c:v>
                </c:pt>
                <c:pt idx="360">
                  <c:v>38875</c:v>
                </c:pt>
                <c:pt idx="361">
                  <c:v>38947</c:v>
                </c:pt>
                <c:pt idx="362">
                  <c:v>39431</c:v>
                </c:pt>
                <c:pt idx="363">
                  <c:v>39431</c:v>
                </c:pt>
                <c:pt idx="364">
                  <c:v>39433</c:v>
                </c:pt>
                <c:pt idx="365">
                  <c:v>39433</c:v>
                </c:pt>
                <c:pt idx="366">
                  <c:v>39492</c:v>
                </c:pt>
                <c:pt idx="367">
                  <c:v>39573</c:v>
                </c:pt>
                <c:pt idx="368">
                  <c:v>40059</c:v>
                </c:pt>
                <c:pt idx="369">
                  <c:v>40059</c:v>
                </c:pt>
                <c:pt idx="370">
                  <c:v>40106</c:v>
                </c:pt>
                <c:pt idx="371">
                  <c:v>40658</c:v>
                </c:pt>
                <c:pt idx="372">
                  <c:v>40658</c:v>
                </c:pt>
                <c:pt idx="373">
                  <c:v>40762</c:v>
                </c:pt>
                <c:pt idx="374">
                  <c:v>40762</c:v>
                </c:pt>
                <c:pt idx="375">
                  <c:v>40787</c:v>
                </c:pt>
                <c:pt idx="376">
                  <c:v>40787</c:v>
                </c:pt>
                <c:pt idx="377">
                  <c:v>40787</c:v>
                </c:pt>
                <c:pt idx="378">
                  <c:v>40841</c:v>
                </c:pt>
                <c:pt idx="379">
                  <c:v>41293.5</c:v>
                </c:pt>
                <c:pt idx="380">
                  <c:v>41293.5</c:v>
                </c:pt>
                <c:pt idx="381">
                  <c:v>41293.5</c:v>
                </c:pt>
                <c:pt idx="382">
                  <c:v>41388</c:v>
                </c:pt>
                <c:pt idx="383">
                  <c:v>41445</c:v>
                </c:pt>
                <c:pt idx="384">
                  <c:v>41546</c:v>
                </c:pt>
                <c:pt idx="385">
                  <c:v>41919.5</c:v>
                </c:pt>
                <c:pt idx="386">
                  <c:v>41953</c:v>
                </c:pt>
                <c:pt idx="387">
                  <c:v>41962.5</c:v>
                </c:pt>
                <c:pt idx="388">
                  <c:v>42061</c:v>
                </c:pt>
                <c:pt idx="389">
                  <c:v>42127</c:v>
                </c:pt>
                <c:pt idx="390">
                  <c:v>42150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103">
                  <c:v>1.8740000086836517E-4</c:v>
                </c:pt>
                <c:pt idx="270">
                  <c:v>-7.998000000952743E-4</c:v>
                </c:pt>
                <c:pt idx="278">
                  <c:v>-1.4301999981398694E-3</c:v>
                </c:pt>
                <c:pt idx="322">
                  <c:v>2.8067999955965206E-3</c:v>
                </c:pt>
                <c:pt idx="323">
                  <c:v>7.616800008690916E-3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1C3-47DE-843B-F3FEE99CA77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32251</c:v>
                </c:pt>
                <c:pt idx="328">
                  <c:v>32798</c:v>
                </c:pt>
                <c:pt idx="329">
                  <c:v>32932</c:v>
                </c:pt>
                <c:pt idx="330">
                  <c:v>32947</c:v>
                </c:pt>
                <c:pt idx="331">
                  <c:v>33528</c:v>
                </c:pt>
                <c:pt idx="332">
                  <c:v>34154</c:v>
                </c:pt>
                <c:pt idx="333">
                  <c:v>34913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36125.5</c:v>
                </c:pt>
                <c:pt idx="338">
                  <c:v>36172</c:v>
                </c:pt>
                <c:pt idx="339">
                  <c:v>36188</c:v>
                </c:pt>
                <c:pt idx="340">
                  <c:v>36188</c:v>
                </c:pt>
                <c:pt idx="341">
                  <c:v>36661.5</c:v>
                </c:pt>
                <c:pt idx="342">
                  <c:v>36773</c:v>
                </c:pt>
                <c:pt idx="343">
                  <c:v>36801.5</c:v>
                </c:pt>
                <c:pt idx="344">
                  <c:v>36801.5</c:v>
                </c:pt>
                <c:pt idx="345">
                  <c:v>37393</c:v>
                </c:pt>
                <c:pt idx="346">
                  <c:v>37406</c:v>
                </c:pt>
                <c:pt idx="347">
                  <c:v>37491.5</c:v>
                </c:pt>
                <c:pt idx="348">
                  <c:v>37530</c:v>
                </c:pt>
                <c:pt idx="349">
                  <c:v>37549</c:v>
                </c:pt>
                <c:pt idx="350">
                  <c:v>38050</c:v>
                </c:pt>
                <c:pt idx="351">
                  <c:v>38090</c:v>
                </c:pt>
                <c:pt idx="352">
                  <c:v>38090</c:v>
                </c:pt>
                <c:pt idx="353">
                  <c:v>38090</c:v>
                </c:pt>
                <c:pt idx="354">
                  <c:v>38154</c:v>
                </c:pt>
                <c:pt idx="355">
                  <c:v>38190</c:v>
                </c:pt>
                <c:pt idx="356">
                  <c:v>38780</c:v>
                </c:pt>
                <c:pt idx="357">
                  <c:v>38780.5</c:v>
                </c:pt>
                <c:pt idx="358">
                  <c:v>38780.5</c:v>
                </c:pt>
                <c:pt idx="359">
                  <c:v>38832</c:v>
                </c:pt>
                <c:pt idx="360">
                  <c:v>38875</c:v>
                </c:pt>
                <c:pt idx="361">
                  <c:v>38947</c:v>
                </c:pt>
                <c:pt idx="362">
                  <c:v>39431</c:v>
                </c:pt>
                <c:pt idx="363">
                  <c:v>39431</c:v>
                </c:pt>
                <c:pt idx="364">
                  <c:v>39433</c:v>
                </c:pt>
                <c:pt idx="365">
                  <c:v>39433</c:v>
                </c:pt>
                <c:pt idx="366">
                  <c:v>39492</c:v>
                </c:pt>
                <c:pt idx="367">
                  <c:v>39573</c:v>
                </c:pt>
                <c:pt idx="368">
                  <c:v>40059</c:v>
                </c:pt>
                <c:pt idx="369">
                  <c:v>40059</c:v>
                </c:pt>
                <c:pt idx="370">
                  <c:v>40106</c:v>
                </c:pt>
                <c:pt idx="371">
                  <c:v>40658</c:v>
                </c:pt>
                <c:pt idx="372">
                  <c:v>40658</c:v>
                </c:pt>
                <c:pt idx="373">
                  <c:v>40762</c:v>
                </c:pt>
                <c:pt idx="374">
                  <c:v>40762</c:v>
                </c:pt>
                <c:pt idx="375">
                  <c:v>40787</c:v>
                </c:pt>
                <c:pt idx="376">
                  <c:v>40787</c:v>
                </c:pt>
                <c:pt idx="377">
                  <c:v>40787</c:v>
                </c:pt>
                <c:pt idx="378">
                  <c:v>40841</c:v>
                </c:pt>
                <c:pt idx="379">
                  <c:v>41293.5</c:v>
                </c:pt>
                <c:pt idx="380">
                  <c:v>41293.5</c:v>
                </c:pt>
                <c:pt idx="381">
                  <c:v>41293.5</c:v>
                </c:pt>
                <c:pt idx="382">
                  <c:v>41388</c:v>
                </c:pt>
                <c:pt idx="383">
                  <c:v>41445</c:v>
                </c:pt>
                <c:pt idx="384">
                  <c:v>41546</c:v>
                </c:pt>
                <c:pt idx="385">
                  <c:v>41919.5</c:v>
                </c:pt>
                <c:pt idx="386">
                  <c:v>41953</c:v>
                </c:pt>
                <c:pt idx="387">
                  <c:v>41962.5</c:v>
                </c:pt>
                <c:pt idx="388">
                  <c:v>42061</c:v>
                </c:pt>
                <c:pt idx="389">
                  <c:v>42127</c:v>
                </c:pt>
                <c:pt idx="390">
                  <c:v>42150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300">
                  <c:v>-9.1260000044712797E-4</c:v>
                </c:pt>
                <c:pt idx="301">
                  <c:v>-1.429600000847131E-3</c:v>
                </c:pt>
                <c:pt idx="303">
                  <c:v>-1.8836000017472543E-3</c:v>
                </c:pt>
                <c:pt idx="306">
                  <c:v>-3.4527999960118905E-3</c:v>
                </c:pt>
                <c:pt idx="307">
                  <c:v>1.3471999991452321E-3</c:v>
                </c:pt>
                <c:pt idx="308">
                  <c:v>2.7472000001580454E-3</c:v>
                </c:pt>
                <c:pt idx="309">
                  <c:v>4.1472000011708587E-3</c:v>
                </c:pt>
                <c:pt idx="311">
                  <c:v>-1.913800006150268E-3</c:v>
                </c:pt>
                <c:pt idx="312">
                  <c:v>8.3247999937157147E-3</c:v>
                </c:pt>
                <c:pt idx="314">
                  <c:v>4.8393999968538992E-3</c:v>
                </c:pt>
                <c:pt idx="315">
                  <c:v>4.946000044583343E-4</c:v>
                </c:pt>
                <c:pt idx="316">
                  <c:v>3.1187999993562698E-3</c:v>
                </c:pt>
                <c:pt idx="317">
                  <c:v>3.395000021555461E-4</c:v>
                </c:pt>
                <c:pt idx="318">
                  <c:v>4.684599996835459E-3</c:v>
                </c:pt>
                <c:pt idx="319">
                  <c:v>7.5122000052942894E-3</c:v>
                </c:pt>
                <c:pt idx="320">
                  <c:v>1.0047400006442331E-2</c:v>
                </c:pt>
                <c:pt idx="321">
                  <c:v>6.8858000013278797E-3</c:v>
                </c:pt>
                <c:pt idx="324">
                  <c:v>7.0381000041379593E-3</c:v>
                </c:pt>
                <c:pt idx="325">
                  <c:v>7.6864000002387911E-3</c:v>
                </c:pt>
                <c:pt idx="326">
                  <c:v>8.8277999966521747E-3</c:v>
                </c:pt>
                <c:pt idx="327">
                  <c:v>9.7638000006554648E-3</c:v>
                </c:pt>
                <c:pt idx="328">
                  <c:v>7.9124000039882958E-3</c:v>
                </c:pt>
                <c:pt idx="329">
                  <c:v>8.7916000047698617E-3</c:v>
                </c:pt>
                <c:pt idx="330">
                  <c:v>9.7685999935492873E-3</c:v>
                </c:pt>
                <c:pt idx="331">
                  <c:v>8.586399992054794E-3</c:v>
                </c:pt>
                <c:pt idx="332">
                  <c:v>1.0025200004747603E-2</c:v>
                </c:pt>
                <c:pt idx="333">
                  <c:v>1.2699400002020411E-2</c:v>
                </c:pt>
                <c:pt idx="334">
                  <c:v>1.2761999998474494E-2</c:v>
                </c:pt>
                <c:pt idx="335">
                  <c:v>1.2761999998474494E-2</c:v>
                </c:pt>
                <c:pt idx="336">
                  <c:v>1.1717400004272349E-2</c:v>
                </c:pt>
                <c:pt idx="337">
                  <c:v>1.3131899999279995E-2</c:v>
                </c:pt>
                <c:pt idx="338">
                  <c:v>1.2173600000096485E-2</c:v>
                </c:pt>
                <c:pt idx="339">
                  <c:v>1.2194400005682837E-2</c:v>
                </c:pt>
                <c:pt idx="340">
                  <c:v>1.2194400005682837E-2</c:v>
                </c:pt>
                <c:pt idx="342">
                  <c:v>1.3067399995634332E-2</c:v>
                </c:pt>
                <c:pt idx="343">
                  <c:v>1.3360700002522208E-2</c:v>
                </c:pt>
                <c:pt idx="344">
                  <c:v>1.3360700002522208E-2</c:v>
                </c:pt>
                <c:pt idx="345">
                  <c:v>1.395339999726275E-2</c:v>
                </c:pt>
                <c:pt idx="346">
                  <c:v>1.4102799999818671E-2</c:v>
                </c:pt>
                <c:pt idx="347">
                  <c:v>1.4482699996733572E-2</c:v>
                </c:pt>
                <c:pt idx="348">
                  <c:v>1.341399999364512E-2</c:v>
                </c:pt>
                <c:pt idx="349">
                  <c:v>1.4876200002618134E-2</c:v>
                </c:pt>
                <c:pt idx="350">
                  <c:v>1.5290000003005844E-2</c:v>
                </c:pt>
                <c:pt idx="351">
                  <c:v>1.474199999938719E-2</c:v>
                </c:pt>
                <c:pt idx="352">
                  <c:v>1.4841999996860977E-2</c:v>
                </c:pt>
                <c:pt idx="353">
                  <c:v>1.4942000001610722E-2</c:v>
                </c:pt>
                <c:pt idx="354">
                  <c:v>1.5025200002128258E-2</c:v>
                </c:pt>
                <c:pt idx="355">
                  <c:v>1.5522000001510605E-2</c:v>
                </c:pt>
                <c:pt idx="356">
                  <c:v>1.4164000000164378E-2</c:v>
                </c:pt>
                <c:pt idx="359">
                  <c:v>1.5981599994120188E-2</c:v>
                </c:pt>
                <c:pt idx="361">
                  <c:v>1.5568599999824073E-2</c:v>
                </c:pt>
                <c:pt idx="362">
                  <c:v>1.5247800001816358E-2</c:v>
                </c:pt>
                <c:pt idx="363">
                  <c:v>1.6047800003434531E-2</c:v>
                </c:pt>
                <c:pt idx="364">
                  <c:v>1.6475399999762885E-2</c:v>
                </c:pt>
                <c:pt idx="365">
                  <c:v>1.6475399999762885E-2</c:v>
                </c:pt>
                <c:pt idx="366">
                  <c:v>1.7189600002893712E-2</c:v>
                </c:pt>
                <c:pt idx="367">
                  <c:v>1.6507400003320072E-2</c:v>
                </c:pt>
                <c:pt idx="368">
                  <c:v>1.8714199999521952E-2</c:v>
                </c:pt>
                <c:pt idx="369">
                  <c:v>1.8714199999521952E-2</c:v>
                </c:pt>
                <c:pt idx="370">
                  <c:v>1.9462800002656877E-2</c:v>
                </c:pt>
                <c:pt idx="371">
                  <c:v>1.8980399996507913E-2</c:v>
                </c:pt>
                <c:pt idx="372">
                  <c:v>1.8980399996507913E-2</c:v>
                </c:pt>
                <c:pt idx="373">
                  <c:v>1.8815600000380073E-2</c:v>
                </c:pt>
                <c:pt idx="374">
                  <c:v>1.8815600000380073E-2</c:v>
                </c:pt>
                <c:pt idx="375">
                  <c:v>1.9160600000759587E-2</c:v>
                </c:pt>
                <c:pt idx="376">
                  <c:v>1.9160600000759587E-2</c:v>
                </c:pt>
                <c:pt idx="377">
                  <c:v>2.4860600002284627E-2</c:v>
                </c:pt>
                <c:pt idx="378">
                  <c:v>2.2605799997108988E-2</c:v>
                </c:pt>
                <c:pt idx="379">
                  <c:v>1.8650299818546046E-2</c:v>
                </c:pt>
                <c:pt idx="380">
                  <c:v>1.8650299818546046E-2</c:v>
                </c:pt>
                <c:pt idx="381">
                  <c:v>1.9650299982458819E-2</c:v>
                </c:pt>
                <c:pt idx="382">
                  <c:v>1.9654399999126326E-2</c:v>
                </c:pt>
                <c:pt idx="383">
                  <c:v>1.9240999994508456E-2</c:v>
                </c:pt>
                <c:pt idx="384">
                  <c:v>2.2334800072712824E-2</c:v>
                </c:pt>
                <c:pt idx="385">
                  <c:v>1.9589100193115883E-2</c:v>
                </c:pt>
                <c:pt idx="386">
                  <c:v>1.8751399999018759E-2</c:v>
                </c:pt>
                <c:pt idx="387">
                  <c:v>1.8682500231079757E-2</c:v>
                </c:pt>
                <c:pt idx="388">
                  <c:v>-0.10255820000020321</c:v>
                </c:pt>
                <c:pt idx="389">
                  <c:v>1.9152599998051301E-2</c:v>
                </c:pt>
                <c:pt idx="390">
                  <c:v>1.9069999994826503E-2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1C3-47DE-843B-F3FEE99CA77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32251</c:v>
                </c:pt>
                <c:pt idx="328">
                  <c:v>32798</c:v>
                </c:pt>
                <c:pt idx="329">
                  <c:v>32932</c:v>
                </c:pt>
                <c:pt idx="330">
                  <c:v>32947</c:v>
                </c:pt>
                <c:pt idx="331">
                  <c:v>33528</c:v>
                </c:pt>
                <c:pt idx="332">
                  <c:v>34154</c:v>
                </c:pt>
                <c:pt idx="333">
                  <c:v>34913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36125.5</c:v>
                </c:pt>
                <c:pt idx="338">
                  <c:v>36172</c:v>
                </c:pt>
                <c:pt idx="339">
                  <c:v>36188</c:v>
                </c:pt>
                <c:pt idx="340">
                  <c:v>36188</c:v>
                </c:pt>
                <c:pt idx="341">
                  <c:v>36661.5</c:v>
                </c:pt>
                <c:pt idx="342">
                  <c:v>36773</c:v>
                </c:pt>
                <c:pt idx="343">
                  <c:v>36801.5</c:v>
                </c:pt>
                <c:pt idx="344">
                  <c:v>36801.5</c:v>
                </c:pt>
                <c:pt idx="345">
                  <c:v>37393</c:v>
                </c:pt>
                <c:pt idx="346">
                  <c:v>37406</c:v>
                </c:pt>
                <c:pt idx="347">
                  <c:v>37491.5</c:v>
                </c:pt>
                <c:pt idx="348">
                  <c:v>37530</c:v>
                </c:pt>
                <c:pt idx="349">
                  <c:v>37549</c:v>
                </c:pt>
                <c:pt idx="350">
                  <c:v>38050</c:v>
                </c:pt>
                <c:pt idx="351">
                  <c:v>38090</c:v>
                </c:pt>
                <c:pt idx="352">
                  <c:v>38090</c:v>
                </c:pt>
                <c:pt idx="353">
                  <c:v>38090</c:v>
                </c:pt>
                <c:pt idx="354">
                  <c:v>38154</c:v>
                </c:pt>
                <c:pt idx="355">
                  <c:v>38190</c:v>
                </c:pt>
                <c:pt idx="356">
                  <c:v>38780</c:v>
                </c:pt>
                <c:pt idx="357">
                  <c:v>38780.5</c:v>
                </c:pt>
                <c:pt idx="358">
                  <c:v>38780.5</c:v>
                </c:pt>
                <c:pt idx="359">
                  <c:v>38832</c:v>
                </c:pt>
                <c:pt idx="360">
                  <c:v>38875</c:v>
                </c:pt>
                <c:pt idx="361">
                  <c:v>38947</c:v>
                </c:pt>
                <c:pt idx="362">
                  <c:v>39431</c:v>
                </c:pt>
                <c:pt idx="363">
                  <c:v>39431</c:v>
                </c:pt>
                <c:pt idx="364">
                  <c:v>39433</c:v>
                </c:pt>
                <c:pt idx="365">
                  <c:v>39433</c:v>
                </c:pt>
                <c:pt idx="366">
                  <c:v>39492</c:v>
                </c:pt>
                <c:pt idx="367">
                  <c:v>39573</c:v>
                </c:pt>
                <c:pt idx="368">
                  <c:v>40059</c:v>
                </c:pt>
                <c:pt idx="369">
                  <c:v>40059</c:v>
                </c:pt>
                <c:pt idx="370">
                  <c:v>40106</c:v>
                </c:pt>
                <c:pt idx="371">
                  <c:v>40658</c:v>
                </c:pt>
                <c:pt idx="372">
                  <c:v>40658</c:v>
                </c:pt>
                <c:pt idx="373">
                  <c:v>40762</c:v>
                </c:pt>
                <c:pt idx="374">
                  <c:v>40762</c:v>
                </c:pt>
                <c:pt idx="375">
                  <c:v>40787</c:v>
                </c:pt>
                <c:pt idx="376">
                  <c:v>40787</c:v>
                </c:pt>
                <c:pt idx="377">
                  <c:v>40787</c:v>
                </c:pt>
                <c:pt idx="378">
                  <c:v>40841</c:v>
                </c:pt>
                <c:pt idx="379">
                  <c:v>41293.5</c:v>
                </c:pt>
                <c:pt idx="380">
                  <c:v>41293.5</c:v>
                </c:pt>
                <c:pt idx="381">
                  <c:v>41293.5</c:v>
                </c:pt>
                <c:pt idx="382">
                  <c:v>41388</c:v>
                </c:pt>
                <c:pt idx="383">
                  <c:v>41445</c:v>
                </c:pt>
                <c:pt idx="384">
                  <c:v>41546</c:v>
                </c:pt>
                <c:pt idx="385">
                  <c:v>41919.5</c:v>
                </c:pt>
                <c:pt idx="386">
                  <c:v>41953</c:v>
                </c:pt>
                <c:pt idx="387">
                  <c:v>41962.5</c:v>
                </c:pt>
                <c:pt idx="388">
                  <c:v>42061</c:v>
                </c:pt>
                <c:pt idx="389">
                  <c:v>42127</c:v>
                </c:pt>
                <c:pt idx="390">
                  <c:v>42150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1C3-47DE-843B-F3FEE99CA77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Active!$D$21:$D$285</c:f>
                <c:numCache>
                  <c:formatCode>General</c:formatCode>
                  <c:ptCount val="265"/>
                  <c:pt idx="0">
                    <c:v>2E-3</c:v>
                  </c:pt>
                  <c:pt idx="1">
                    <c:v>0</c:v>
                  </c:pt>
                  <c:pt idx="13">
                    <c:v>0</c:v>
                  </c:pt>
                  <c:pt idx="24">
                    <c:v>3.0000000000000001E-3</c:v>
                  </c:pt>
                  <c:pt idx="39">
                    <c:v>2E-3</c:v>
                  </c:pt>
                  <c:pt idx="40">
                    <c:v>2E-3</c:v>
                  </c:pt>
                  <c:pt idx="49">
                    <c:v>2E-3</c:v>
                  </c:pt>
                  <c:pt idx="92">
                    <c:v>4.0000000000000001E-3</c:v>
                  </c:pt>
                  <c:pt idx="93">
                    <c:v>4.0000000000000001E-3</c:v>
                  </c:pt>
                  <c:pt idx="103">
                    <c:v>4.0000000000000001E-3</c:v>
                  </c:pt>
                  <c:pt idx="104">
                    <c:v>0</c:v>
                  </c:pt>
                </c:numCache>
              </c:numRef>
            </c:plus>
            <c:minus>
              <c:numRef>
                <c:f>Active!$D$21:$D$285</c:f>
                <c:numCache>
                  <c:formatCode>General</c:formatCode>
                  <c:ptCount val="265"/>
                  <c:pt idx="0">
                    <c:v>2E-3</c:v>
                  </c:pt>
                  <c:pt idx="1">
                    <c:v>0</c:v>
                  </c:pt>
                  <c:pt idx="13">
                    <c:v>0</c:v>
                  </c:pt>
                  <c:pt idx="24">
                    <c:v>3.0000000000000001E-3</c:v>
                  </c:pt>
                  <c:pt idx="39">
                    <c:v>2E-3</c:v>
                  </c:pt>
                  <c:pt idx="40">
                    <c:v>2E-3</c:v>
                  </c:pt>
                  <c:pt idx="49">
                    <c:v>2E-3</c:v>
                  </c:pt>
                  <c:pt idx="92">
                    <c:v>4.0000000000000001E-3</c:v>
                  </c:pt>
                  <c:pt idx="93">
                    <c:v>4.0000000000000001E-3</c:v>
                  </c:pt>
                  <c:pt idx="103">
                    <c:v>4.0000000000000001E-3</c:v>
                  </c:pt>
                  <c:pt idx="10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32251</c:v>
                </c:pt>
                <c:pt idx="328">
                  <c:v>32798</c:v>
                </c:pt>
                <c:pt idx="329">
                  <c:v>32932</c:v>
                </c:pt>
                <c:pt idx="330">
                  <c:v>32947</c:v>
                </c:pt>
                <c:pt idx="331">
                  <c:v>33528</c:v>
                </c:pt>
                <c:pt idx="332">
                  <c:v>34154</c:v>
                </c:pt>
                <c:pt idx="333">
                  <c:v>34913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36125.5</c:v>
                </c:pt>
                <c:pt idx="338">
                  <c:v>36172</c:v>
                </c:pt>
                <c:pt idx="339">
                  <c:v>36188</c:v>
                </c:pt>
                <c:pt idx="340">
                  <c:v>36188</c:v>
                </c:pt>
                <c:pt idx="341">
                  <c:v>36661.5</c:v>
                </c:pt>
                <c:pt idx="342">
                  <c:v>36773</c:v>
                </c:pt>
                <c:pt idx="343">
                  <c:v>36801.5</c:v>
                </c:pt>
                <c:pt idx="344">
                  <c:v>36801.5</c:v>
                </c:pt>
                <c:pt idx="345">
                  <c:v>37393</c:v>
                </c:pt>
                <c:pt idx="346">
                  <c:v>37406</c:v>
                </c:pt>
                <c:pt idx="347">
                  <c:v>37491.5</c:v>
                </c:pt>
                <c:pt idx="348">
                  <c:v>37530</c:v>
                </c:pt>
                <c:pt idx="349">
                  <c:v>37549</c:v>
                </c:pt>
                <c:pt idx="350">
                  <c:v>38050</c:v>
                </c:pt>
                <c:pt idx="351">
                  <c:v>38090</c:v>
                </c:pt>
                <c:pt idx="352">
                  <c:v>38090</c:v>
                </c:pt>
                <c:pt idx="353">
                  <c:v>38090</c:v>
                </c:pt>
                <c:pt idx="354">
                  <c:v>38154</c:v>
                </c:pt>
                <c:pt idx="355">
                  <c:v>38190</c:v>
                </c:pt>
                <c:pt idx="356">
                  <c:v>38780</c:v>
                </c:pt>
                <c:pt idx="357">
                  <c:v>38780.5</c:v>
                </c:pt>
                <c:pt idx="358">
                  <c:v>38780.5</c:v>
                </c:pt>
                <c:pt idx="359">
                  <c:v>38832</c:v>
                </c:pt>
                <c:pt idx="360">
                  <c:v>38875</c:v>
                </c:pt>
                <c:pt idx="361">
                  <c:v>38947</c:v>
                </c:pt>
                <c:pt idx="362">
                  <c:v>39431</c:v>
                </c:pt>
                <c:pt idx="363">
                  <c:v>39431</c:v>
                </c:pt>
                <c:pt idx="364">
                  <c:v>39433</c:v>
                </c:pt>
                <c:pt idx="365">
                  <c:v>39433</c:v>
                </c:pt>
                <c:pt idx="366">
                  <c:v>39492</c:v>
                </c:pt>
                <c:pt idx="367">
                  <c:v>39573</c:v>
                </c:pt>
                <c:pt idx="368">
                  <c:v>40059</c:v>
                </c:pt>
                <c:pt idx="369">
                  <c:v>40059</c:v>
                </c:pt>
                <c:pt idx="370">
                  <c:v>40106</c:v>
                </c:pt>
                <c:pt idx="371">
                  <c:v>40658</c:v>
                </c:pt>
                <c:pt idx="372">
                  <c:v>40658</c:v>
                </c:pt>
                <c:pt idx="373">
                  <c:v>40762</c:v>
                </c:pt>
                <c:pt idx="374">
                  <c:v>40762</c:v>
                </c:pt>
                <c:pt idx="375">
                  <c:v>40787</c:v>
                </c:pt>
                <c:pt idx="376">
                  <c:v>40787</c:v>
                </c:pt>
                <c:pt idx="377">
                  <c:v>40787</c:v>
                </c:pt>
                <c:pt idx="378">
                  <c:v>40841</c:v>
                </c:pt>
                <c:pt idx="379">
                  <c:v>41293.5</c:v>
                </c:pt>
                <c:pt idx="380">
                  <c:v>41293.5</c:v>
                </c:pt>
                <c:pt idx="381">
                  <c:v>41293.5</c:v>
                </c:pt>
                <c:pt idx="382">
                  <c:v>41388</c:v>
                </c:pt>
                <c:pt idx="383">
                  <c:v>41445</c:v>
                </c:pt>
                <c:pt idx="384">
                  <c:v>41546</c:v>
                </c:pt>
                <c:pt idx="385">
                  <c:v>41919.5</c:v>
                </c:pt>
                <c:pt idx="386">
                  <c:v>41953</c:v>
                </c:pt>
                <c:pt idx="387">
                  <c:v>41962.5</c:v>
                </c:pt>
                <c:pt idx="388">
                  <c:v>42061</c:v>
                </c:pt>
                <c:pt idx="389">
                  <c:v>42127</c:v>
                </c:pt>
                <c:pt idx="390">
                  <c:v>42150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1C3-47DE-843B-F3FEE99CA77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Active!$D$21:$D$29</c:f>
                <c:numCache>
                  <c:formatCode>General</c:formatCode>
                  <c:ptCount val="9"/>
                  <c:pt idx="0">
                    <c:v>2E-3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Active!$D$21:$D$29</c:f>
                <c:numCache>
                  <c:formatCode>General</c:formatCode>
                  <c:ptCount val="9"/>
                  <c:pt idx="0">
                    <c:v>2E-3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32251</c:v>
                </c:pt>
                <c:pt idx="328">
                  <c:v>32798</c:v>
                </c:pt>
                <c:pt idx="329">
                  <c:v>32932</c:v>
                </c:pt>
                <c:pt idx="330">
                  <c:v>32947</c:v>
                </c:pt>
                <c:pt idx="331">
                  <c:v>33528</c:v>
                </c:pt>
                <c:pt idx="332">
                  <c:v>34154</c:v>
                </c:pt>
                <c:pt idx="333">
                  <c:v>34913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36125.5</c:v>
                </c:pt>
                <c:pt idx="338">
                  <c:v>36172</c:v>
                </c:pt>
                <c:pt idx="339">
                  <c:v>36188</c:v>
                </c:pt>
                <c:pt idx="340">
                  <c:v>36188</c:v>
                </c:pt>
                <c:pt idx="341">
                  <c:v>36661.5</c:v>
                </c:pt>
                <c:pt idx="342">
                  <c:v>36773</c:v>
                </c:pt>
                <c:pt idx="343">
                  <c:v>36801.5</c:v>
                </c:pt>
                <c:pt idx="344">
                  <c:v>36801.5</c:v>
                </c:pt>
                <c:pt idx="345">
                  <c:v>37393</c:v>
                </c:pt>
                <c:pt idx="346">
                  <c:v>37406</c:v>
                </c:pt>
                <c:pt idx="347">
                  <c:v>37491.5</c:v>
                </c:pt>
                <c:pt idx="348">
                  <c:v>37530</c:v>
                </c:pt>
                <c:pt idx="349">
                  <c:v>37549</c:v>
                </c:pt>
                <c:pt idx="350">
                  <c:v>38050</c:v>
                </c:pt>
                <c:pt idx="351">
                  <c:v>38090</c:v>
                </c:pt>
                <c:pt idx="352">
                  <c:v>38090</c:v>
                </c:pt>
                <c:pt idx="353">
                  <c:v>38090</c:v>
                </c:pt>
                <c:pt idx="354">
                  <c:v>38154</c:v>
                </c:pt>
                <c:pt idx="355">
                  <c:v>38190</c:v>
                </c:pt>
                <c:pt idx="356">
                  <c:v>38780</c:v>
                </c:pt>
                <c:pt idx="357">
                  <c:v>38780.5</c:v>
                </c:pt>
                <c:pt idx="358">
                  <c:v>38780.5</c:v>
                </c:pt>
                <c:pt idx="359">
                  <c:v>38832</c:v>
                </c:pt>
                <c:pt idx="360">
                  <c:v>38875</c:v>
                </c:pt>
                <c:pt idx="361">
                  <c:v>38947</c:v>
                </c:pt>
                <c:pt idx="362">
                  <c:v>39431</c:v>
                </c:pt>
                <c:pt idx="363">
                  <c:v>39431</c:v>
                </c:pt>
                <c:pt idx="364">
                  <c:v>39433</c:v>
                </c:pt>
                <c:pt idx="365">
                  <c:v>39433</c:v>
                </c:pt>
                <c:pt idx="366">
                  <c:v>39492</c:v>
                </c:pt>
                <c:pt idx="367">
                  <c:v>39573</c:v>
                </c:pt>
                <c:pt idx="368">
                  <c:v>40059</c:v>
                </c:pt>
                <c:pt idx="369">
                  <c:v>40059</c:v>
                </c:pt>
                <c:pt idx="370">
                  <c:v>40106</c:v>
                </c:pt>
                <c:pt idx="371">
                  <c:v>40658</c:v>
                </c:pt>
                <c:pt idx="372">
                  <c:v>40658</c:v>
                </c:pt>
                <c:pt idx="373">
                  <c:v>40762</c:v>
                </c:pt>
                <c:pt idx="374">
                  <c:v>40762</c:v>
                </c:pt>
                <c:pt idx="375">
                  <c:v>40787</c:v>
                </c:pt>
                <c:pt idx="376">
                  <c:v>40787</c:v>
                </c:pt>
                <c:pt idx="377">
                  <c:v>40787</c:v>
                </c:pt>
                <c:pt idx="378">
                  <c:v>40841</c:v>
                </c:pt>
                <c:pt idx="379">
                  <c:v>41293.5</c:v>
                </c:pt>
                <c:pt idx="380">
                  <c:v>41293.5</c:v>
                </c:pt>
                <c:pt idx="381">
                  <c:v>41293.5</c:v>
                </c:pt>
                <c:pt idx="382">
                  <c:v>41388</c:v>
                </c:pt>
                <c:pt idx="383">
                  <c:v>41445</c:v>
                </c:pt>
                <c:pt idx="384">
                  <c:v>41546</c:v>
                </c:pt>
                <c:pt idx="385">
                  <c:v>41919.5</c:v>
                </c:pt>
                <c:pt idx="386">
                  <c:v>41953</c:v>
                </c:pt>
                <c:pt idx="387">
                  <c:v>41962.5</c:v>
                </c:pt>
                <c:pt idx="388">
                  <c:v>42061</c:v>
                </c:pt>
                <c:pt idx="389">
                  <c:v>42127</c:v>
                </c:pt>
                <c:pt idx="390">
                  <c:v>42150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1C3-47DE-843B-F3FEE99CA77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s8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32251</c:v>
                </c:pt>
                <c:pt idx="328">
                  <c:v>32798</c:v>
                </c:pt>
                <c:pt idx="329">
                  <c:v>32932</c:v>
                </c:pt>
                <c:pt idx="330">
                  <c:v>32947</c:v>
                </c:pt>
                <c:pt idx="331">
                  <c:v>33528</c:v>
                </c:pt>
                <c:pt idx="332">
                  <c:v>34154</c:v>
                </c:pt>
                <c:pt idx="333">
                  <c:v>34913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36125.5</c:v>
                </c:pt>
                <c:pt idx="338">
                  <c:v>36172</c:v>
                </c:pt>
                <c:pt idx="339">
                  <c:v>36188</c:v>
                </c:pt>
                <c:pt idx="340">
                  <c:v>36188</c:v>
                </c:pt>
                <c:pt idx="341">
                  <c:v>36661.5</c:v>
                </c:pt>
                <c:pt idx="342">
                  <c:v>36773</c:v>
                </c:pt>
                <c:pt idx="343">
                  <c:v>36801.5</c:v>
                </c:pt>
                <c:pt idx="344">
                  <c:v>36801.5</c:v>
                </c:pt>
                <c:pt idx="345">
                  <c:v>37393</c:v>
                </c:pt>
                <c:pt idx="346">
                  <c:v>37406</c:v>
                </c:pt>
                <c:pt idx="347">
                  <c:v>37491.5</c:v>
                </c:pt>
                <c:pt idx="348">
                  <c:v>37530</c:v>
                </c:pt>
                <c:pt idx="349">
                  <c:v>37549</c:v>
                </c:pt>
                <c:pt idx="350">
                  <c:v>38050</c:v>
                </c:pt>
                <c:pt idx="351">
                  <c:v>38090</c:v>
                </c:pt>
                <c:pt idx="352">
                  <c:v>38090</c:v>
                </c:pt>
                <c:pt idx="353">
                  <c:v>38090</c:v>
                </c:pt>
                <c:pt idx="354">
                  <c:v>38154</c:v>
                </c:pt>
                <c:pt idx="355">
                  <c:v>38190</c:v>
                </c:pt>
                <c:pt idx="356">
                  <c:v>38780</c:v>
                </c:pt>
                <c:pt idx="357">
                  <c:v>38780.5</c:v>
                </c:pt>
                <c:pt idx="358">
                  <c:v>38780.5</c:v>
                </c:pt>
                <c:pt idx="359">
                  <c:v>38832</c:v>
                </c:pt>
                <c:pt idx="360">
                  <c:v>38875</c:v>
                </c:pt>
                <c:pt idx="361">
                  <c:v>38947</c:v>
                </c:pt>
                <c:pt idx="362">
                  <c:v>39431</c:v>
                </c:pt>
                <c:pt idx="363">
                  <c:v>39431</c:v>
                </c:pt>
                <c:pt idx="364">
                  <c:v>39433</c:v>
                </c:pt>
                <c:pt idx="365">
                  <c:v>39433</c:v>
                </c:pt>
                <c:pt idx="366">
                  <c:v>39492</c:v>
                </c:pt>
                <c:pt idx="367">
                  <c:v>39573</c:v>
                </c:pt>
                <c:pt idx="368">
                  <c:v>40059</c:v>
                </c:pt>
                <c:pt idx="369">
                  <c:v>40059</c:v>
                </c:pt>
                <c:pt idx="370">
                  <c:v>40106</c:v>
                </c:pt>
                <c:pt idx="371">
                  <c:v>40658</c:v>
                </c:pt>
                <c:pt idx="372">
                  <c:v>40658</c:v>
                </c:pt>
                <c:pt idx="373">
                  <c:v>40762</c:v>
                </c:pt>
                <c:pt idx="374">
                  <c:v>40762</c:v>
                </c:pt>
                <c:pt idx="375">
                  <c:v>40787</c:v>
                </c:pt>
                <c:pt idx="376">
                  <c:v>40787</c:v>
                </c:pt>
                <c:pt idx="377">
                  <c:v>40787</c:v>
                </c:pt>
                <c:pt idx="378">
                  <c:v>40841</c:v>
                </c:pt>
                <c:pt idx="379">
                  <c:v>41293.5</c:v>
                </c:pt>
                <c:pt idx="380">
                  <c:v>41293.5</c:v>
                </c:pt>
                <c:pt idx="381">
                  <c:v>41293.5</c:v>
                </c:pt>
                <c:pt idx="382">
                  <c:v>41388</c:v>
                </c:pt>
                <c:pt idx="383">
                  <c:v>41445</c:v>
                </c:pt>
                <c:pt idx="384">
                  <c:v>41546</c:v>
                </c:pt>
                <c:pt idx="385">
                  <c:v>41919.5</c:v>
                </c:pt>
                <c:pt idx="386">
                  <c:v>41953</c:v>
                </c:pt>
                <c:pt idx="387">
                  <c:v>41962.5</c:v>
                </c:pt>
                <c:pt idx="388">
                  <c:v>42061</c:v>
                </c:pt>
                <c:pt idx="389">
                  <c:v>42127</c:v>
                </c:pt>
                <c:pt idx="390">
                  <c:v>42150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1C3-47DE-843B-F3FEE99CA77C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32251</c:v>
                </c:pt>
                <c:pt idx="328">
                  <c:v>32798</c:v>
                </c:pt>
                <c:pt idx="329">
                  <c:v>32932</c:v>
                </c:pt>
                <c:pt idx="330">
                  <c:v>32947</c:v>
                </c:pt>
                <c:pt idx="331">
                  <c:v>33528</c:v>
                </c:pt>
                <c:pt idx="332">
                  <c:v>34154</c:v>
                </c:pt>
                <c:pt idx="333">
                  <c:v>34913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36125.5</c:v>
                </c:pt>
                <c:pt idx="338">
                  <c:v>36172</c:v>
                </c:pt>
                <c:pt idx="339">
                  <c:v>36188</c:v>
                </c:pt>
                <c:pt idx="340">
                  <c:v>36188</c:v>
                </c:pt>
                <c:pt idx="341">
                  <c:v>36661.5</c:v>
                </c:pt>
                <c:pt idx="342">
                  <c:v>36773</c:v>
                </c:pt>
                <c:pt idx="343">
                  <c:v>36801.5</c:v>
                </c:pt>
                <c:pt idx="344">
                  <c:v>36801.5</c:v>
                </c:pt>
                <c:pt idx="345">
                  <c:v>37393</c:v>
                </c:pt>
                <c:pt idx="346">
                  <c:v>37406</c:v>
                </c:pt>
                <c:pt idx="347">
                  <c:v>37491.5</c:v>
                </c:pt>
                <c:pt idx="348">
                  <c:v>37530</c:v>
                </c:pt>
                <c:pt idx="349">
                  <c:v>37549</c:v>
                </c:pt>
                <c:pt idx="350">
                  <c:v>38050</c:v>
                </c:pt>
                <c:pt idx="351">
                  <c:v>38090</c:v>
                </c:pt>
                <c:pt idx="352">
                  <c:v>38090</c:v>
                </c:pt>
                <c:pt idx="353">
                  <c:v>38090</c:v>
                </c:pt>
                <c:pt idx="354">
                  <c:v>38154</c:v>
                </c:pt>
                <c:pt idx="355">
                  <c:v>38190</c:v>
                </c:pt>
                <c:pt idx="356">
                  <c:v>38780</c:v>
                </c:pt>
                <c:pt idx="357">
                  <c:v>38780.5</c:v>
                </c:pt>
                <c:pt idx="358">
                  <c:v>38780.5</c:v>
                </c:pt>
                <c:pt idx="359">
                  <c:v>38832</c:v>
                </c:pt>
                <c:pt idx="360">
                  <c:v>38875</c:v>
                </c:pt>
                <c:pt idx="361">
                  <c:v>38947</c:v>
                </c:pt>
                <c:pt idx="362">
                  <c:v>39431</c:v>
                </c:pt>
                <c:pt idx="363">
                  <c:v>39431</c:v>
                </c:pt>
                <c:pt idx="364">
                  <c:v>39433</c:v>
                </c:pt>
                <c:pt idx="365">
                  <c:v>39433</c:v>
                </c:pt>
                <c:pt idx="366">
                  <c:v>39492</c:v>
                </c:pt>
                <c:pt idx="367">
                  <c:v>39573</c:v>
                </c:pt>
                <c:pt idx="368">
                  <c:v>40059</c:v>
                </c:pt>
                <c:pt idx="369">
                  <c:v>40059</c:v>
                </c:pt>
                <c:pt idx="370">
                  <c:v>40106</c:v>
                </c:pt>
                <c:pt idx="371">
                  <c:v>40658</c:v>
                </c:pt>
                <c:pt idx="372">
                  <c:v>40658</c:v>
                </c:pt>
                <c:pt idx="373">
                  <c:v>40762</c:v>
                </c:pt>
                <c:pt idx="374">
                  <c:v>40762</c:v>
                </c:pt>
                <c:pt idx="375">
                  <c:v>40787</c:v>
                </c:pt>
                <c:pt idx="376">
                  <c:v>40787</c:v>
                </c:pt>
                <c:pt idx="377">
                  <c:v>40787</c:v>
                </c:pt>
                <c:pt idx="378">
                  <c:v>40841</c:v>
                </c:pt>
                <c:pt idx="379">
                  <c:v>41293.5</c:v>
                </c:pt>
                <c:pt idx="380">
                  <c:v>41293.5</c:v>
                </c:pt>
                <c:pt idx="381">
                  <c:v>41293.5</c:v>
                </c:pt>
                <c:pt idx="382">
                  <c:v>41388</c:v>
                </c:pt>
                <c:pt idx="383">
                  <c:v>41445</c:v>
                </c:pt>
                <c:pt idx="384">
                  <c:v>41546</c:v>
                </c:pt>
                <c:pt idx="385">
                  <c:v>41919.5</c:v>
                </c:pt>
                <c:pt idx="386">
                  <c:v>41953</c:v>
                </c:pt>
                <c:pt idx="387">
                  <c:v>41962.5</c:v>
                </c:pt>
                <c:pt idx="388">
                  <c:v>42061</c:v>
                </c:pt>
                <c:pt idx="389">
                  <c:v>42127</c:v>
                </c:pt>
                <c:pt idx="390">
                  <c:v>42150</c:v>
                </c:pt>
              </c:numCache>
            </c:numRef>
          </c:xVal>
          <c:yVal>
            <c:numRef>
              <c:f>Active!$P$21:$P$998</c:f>
              <c:numCache>
                <c:formatCode>General</c:formatCode>
                <c:ptCount val="978"/>
                <c:pt idx="288">
                  <c:v>1.422636683659299E-2</c:v>
                </c:pt>
                <c:pt idx="289">
                  <c:v>1.4223213956174563E-2</c:v>
                </c:pt>
                <c:pt idx="290">
                  <c:v>1.4223140942101715E-2</c:v>
                </c:pt>
                <c:pt idx="291">
                  <c:v>1.4222975001027061E-2</c:v>
                </c:pt>
                <c:pt idx="292">
                  <c:v>1.4222901986954214E-2</c:v>
                </c:pt>
                <c:pt idx="293">
                  <c:v>1.4222809059952407E-2</c:v>
                </c:pt>
                <c:pt idx="294">
                  <c:v>1.4222795784666436E-2</c:v>
                </c:pt>
                <c:pt idx="295">
                  <c:v>1.4222749321165531E-2</c:v>
                </c:pt>
                <c:pt idx="296">
                  <c:v>1.4222570104804906E-2</c:v>
                </c:pt>
                <c:pt idx="297">
                  <c:v>1.4222556829518933E-2</c:v>
                </c:pt>
                <c:pt idx="298">
                  <c:v>1.4221866514648372E-2</c:v>
                </c:pt>
                <c:pt idx="299">
                  <c:v>1.4218979139949392E-2</c:v>
                </c:pt>
                <c:pt idx="300">
                  <c:v>1.4217976855858482E-2</c:v>
                </c:pt>
                <c:pt idx="301">
                  <c:v>1.4214425716860884E-2</c:v>
                </c:pt>
                <c:pt idx="302">
                  <c:v>1.4213297317553237E-2</c:v>
                </c:pt>
                <c:pt idx="303">
                  <c:v>1.4213297317553237E-2</c:v>
                </c:pt>
                <c:pt idx="304">
                  <c:v>1.4212952160117956E-2</c:v>
                </c:pt>
                <c:pt idx="305">
                  <c:v>1.421037011699634E-2</c:v>
                </c:pt>
                <c:pt idx="306">
                  <c:v>1.4210204175921686E-2</c:v>
                </c:pt>
                <c:pt idx="307">
                  <c:v>1.4210204175921686E-2</c:v>
                </c:pt>
                <c:pt idx="308">
                  <c:v>1.4210204175921686E-2</c:v>
                </c:pt>
                <c:pt idx="309">
                  <c:v>1.4210204175921686E-2</c:v>
                </c:pt>
                <c:pt idx="310">
                  <c:v>1.4209274905903624E-2</c:v>
                </c:pt>
                <c:pt idx="311">
                  <c:v>1.4205856519765751E-2</c:v>
                </c:pt>
                <c:pt idx="312">
                  <c:v>1.4201893846903011E-2</c:v>
                </c:pt>
                <c:pt idx="313">
                  <c:v>1.4201249995533353E-2</c:v>
                </c:pt>
                <c:pt idx="314">
                  <c:v>1.420111724267363E-2</c:v>
                </c:pt>
                <c:pt idx="315">
                  <c:v>1.4201090692101686E-2</c:v>
                </c:pt>
                <c:pt idx="316">
                  <c:v>1.4201030953314811E-2</c:v>
                </c:pt>
                <c:pt idx="317">
                  <c:v>1.4201020996850331E-2</c:v>
                </c:pt>
                <c:pt idx="318">
                  <c:v>1.4200758809952377E-2</c:v>
                </c:pt>
                <c:pt idx="319">
                  <c:v>1.4200745534666406E-2</c:v>
                </c:pt>
                <c:pt idx="320">
                  <c:v>1.4196736398302764E-2</c:v>
                </c:pt>
                <c:pt idx="321">
                  <c:v>1.4196285038579705E-2</c:v>
                </c:pt>
                <c:pt idx="322">
                  <c:v>1.4195986344645327E-2</c:v>
                </c:pt>
                <c:pt idx="323">
                  <c:v>1.4192999405301554E-2</c:v>
                </c:pt>
                <c:pt idx="324">
                  <c:v>1.4192411973897279E-2</c:v>
                </c:pt>
                <c:pt idx="325">
                  <c:v>1.4192388742146827E-2</c:v>
                </c:pt>
                <c:pt idx="326">
                  <c:v>1.4192368829217868E-2</c:v>
                </c:pt>
                <c:pt idx="327">
                  <c:v>1.4187589726267833E-2</c:v>
                </c:pt>
                <c:pt idx="328">
                  <c:v>1.4183958935554401E-2</c:v>
                </c:pt>
                <c:pt idx="329">
                  <c:v>1.4183069491394256E-2</c:v>
                </c:pt>
                <c:pt idx="330">
                  <c:v>1.4182969926749464E-2</c:v>
                </c:pt>
                <c:pt idx="331">
                  <c:v>1.4179113456174503E-2</c:v>
                </c:pt>
                <c:pt idx="332">
                  <c:v>1.4174958291665166E-2</c:v>
                </c:pt>
                <c:pt idx="333">
                  <c:v>1.4169920320638669E-2</c:v>
                </c:pt>
                <c:pt idx="334">
                  <c:v>1.4169409222128735E-2</c:v>
                </c:pt>
                <c:pt idx="335">
                  <c:v>1.4169409222128735E-2</c:v>
                </c:pt>
                <c:pt idx="336">
                  <c:v>1.416255253692403E-2</c:v>
                </c:pt>
                <c:pt idx="337">
                  <c:v>1.4161872178517948E-2</c:v>
                </c:pt>
                <c:pt idx="338">
                  <c:v>1.416156352811909E-2</c:v>
                </c:pt>
                <c:pt idx="339">
                  <c:v>1.4161457325831312E-2</c:v>
                </c:pt>
                <c:pt idx="340">
                  <c:v>1.4161457325831312E-2</c:v>
                </c:pt>
                <c:pt idx="341">
                  <c:v>1.4158314401877365E-2</c:v>
                </c:pt>
                <c:pt idx="342">
                  <c:v>1.4157574304684407E-2</c:v>
                </c:pt>
                <c:pt idx="343">
                  <c:v>1.4157385131859303E-2</c:v>
                </c:pt>
                <c:pt idx="344">
                  <c:v>1.4157385131859303E-2</c:v>
                </c:pt>
                <c:pt idx="345">
                  <c:v>1.4153458966032987E-2</c:v>
                </c:pt>
                <c:pt idx="346">
                  <c:v>1.4153372676674167E-2</c:v>
                </c:pt>
                <c:pt idx="347">
                  <c:v>1.4152805158198851E-2</c:v>
                </c:pt>
                <c:pt idx="348">
                  <c:v>1.4152549608943884E-2</c:v>
                </c:pt>
                <c:pt idx="349">
                  <c:v>1.4152423493727147E-2</c:v>
                </c:pt>
                <c:pt idx="350">
                  <c:v>1.4149098034591079E-2</c:v>
                </c:pt>
                <c:pt idx="351">
                  <c:v>1.4148832528871632E-2</c:v>
                </c:pt>
                <c:pt idx="352">
                  <c:v>1.4148832528871632E-2</c:v>
                </c:pt>
                <c:pt idx="353">
                  <c:v>1.4148832528871632E-2</c:v>
                </c:pt>
                <c:pt idx="354">
                  <c:v>1.4148407719720518E-2</c:v>
                </c:pt>
                <c:pt idx="355">
                  <c:v>1.4148168764573017E-2</c:v>
                </c:pt>
                <c:pt idx="356">
                  <c:v>1.414425255521118E-2</c:v>
                </c:pt>
                <c:pt idx="357">
                  <c:v>1.4144249236389688E-2</c:v>
                </c:pt>
                <c:pt idx="358">
                  <c:v>1.4144249236389688E-2</c:v>
                </c:pt>
                <c:pt idx="359">
                  <c:v>1.41439073977759E-2</c:v>
                </c:pt>
                <c:pt idx="360">
                  <c:v>1.4143621979127495E-2</c:v>
                </c:pt>
                <c:pt idx="361">
                  <c:v>1.4143144068832492E-2</c:v>
                </c:pt>
                <c:pt idx="362">
                  <c:v>1.4139931449627189E-2</c:v>
                </c:pt>
                <c:pt idx="363">
                  <c:v>1.4139931449627189E-2</c:v>
                </c:pt>
                <c:pt idx="364">
                  <c:v>1.4139918174341216E-2</c:v>
                </c:pt>
                <c:pt idx="365">
                  <c:v>1.4139918174341216E-2</c:v>
                </c:pt>
                <c:pt idx="366">
                  <c:v>1.4139526553405033E-2</c:v>
                </c:pt>
                <c:pt idx="367">
                  <c:v>1.4138988904323154E-2</c:v>
                </c:pt>
                <c:pt idx="368">
                  <c:v>1.4135763009831879E-2</c:v>
                </c:pt>
                <c:pt idx="369">
                  <c:v>1.4135763009831879E-2</c:v>
                </c:pt>
                <c:pt idx="370">
                  <c:v>1.413545104061153E-2</c:v>
                </c:pt>
                <c:pt idx="371">
                  <c:v>1.4131787061683169E-2</c:v>
                </c:pt>
                <c:pt idx="372">
                  <c:v>1.4131787061683169E-2</c:v>
                </c:pt>
                <c:pt idx="373">
                  <c:v>1.4131096746812608E-2</c:v>
                </c:pt>
                <c:pt idx="374">
                  <c:v>1.4131096746812608E-2</c:v>
                </c:pt>
                <c:pt idx="375">
                  <c:v>1.4130930805737954E-2</c:v>
                </c:pt>
                <c:pt idx="376">
                  <c:v>1.4130930805737954E-2</c:v>
                </c:pt>
                <c:pt idx="377">
                  <c:v>1.4130930805737954E-2</c:v>
                </c:pt>
                <c:pt idx="378">
                  <c:v>1.4130572373016702E-2</c:v>
                </c:pt>
                <c:pt idx="379">
                  <c:v>1.4127568839565462E-2</c:v>
                </c:pt>
                <c:pt idx="380">
                  <c:v>1.4127568839565462E-2</c:v>
                </c:pt>
                <c:pt idx="381">
                  <c:v>1.4127568839565462E-2</c:v>
                </c:pt>
                <c:pt idx="382">
                  <c:v>1.412694158230327E-2</c:v>
                </c:pt>
                <c:pt idx="383">
                  <c:v>1.412656323665306E-2</c:v>
                </c:pt>
                <c:pt idx="384">
                  <c:v>1.4125892834711457E-2</c:v>
                </c:pt>
                <c:pt idx="385">
                  <c:v>1.4123413675056125E-2</c:v>
                </c:pt>
                <c:pt idx="386">
                  <c:v>1.4123191314016089E-2</c:v>
                </c:pt>
                <c:pt idx="387">
                  <c:v>1.412312825640772E-2</c:v>
                </c:pt>
                <c:pt idx="388">
                  <c:v>1.4122474448573584E-2</c:v>
                </c:pt>
                <c:pt idx="389">
                  <c:v>1.4122036364136496E-2</c:v>
                </c:pt>
                <c:pt idx="390">
                  <c:v>1.4121883698347815E-2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1C3-47DE-843B-F3FEE99CA77C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32251</c:v>
                </c:pt>
                <c:pt idx="328">
                  <c:v>32798</c:v>
                </c:pt>
                <c:pt idx="329">
                  <c:v>32932</c:v>
                </c:pt>
                <c:pt idx="330">
                  <c:v>32947</c:v>
                </c:pt>
                <c:pt idx="331">
                  <c:v>33528</c:v>
                </c:pt>
                <c:pt idx="332">
                  <c:v>34154</c:v>
                </c:pt>
                <c:pt idx="333">
                  <c:v>34913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36125.5</c:v>
                </c:pt>
                <c:pt idx="338">
                  <c:v>36172</c:v>
                </c:pt>
                <c:pt idx="339">
                  <c:v>36188</c:v>
                </c:pt>
                <c:pt idx="340">
                  <c:v>36188</c:v>
                </c:pt>
                <c:pt idx="341">
                  <c:v>36661.5</c:v>
                </c:pt>
                <c:pt idx="342">
                  <c:v>36773</c:v>
                </c:pt>
                <c:pt idx="343">
                  <c:v>36801.5</c:v>
                </c:pt>
                <c:pt idx="344">
                  <c:v>36801.5</c:v>
                </c:pt>
                <c:pt idx="345">
                  <c:v>37393</c:v>
                </c:pt>
                <c:pt idx="346">
                  <c:v>37406</c:v>
                </c:pt>
                <c:pt idx="347">
                  <c:v>37491.5</c:v>
                </c:pt>
                <c:pt idx="348">
                  <c:v>37530</c:v>
                </c:pt>
                <c:pt idx="349">
                  <c:v>37549</c:v>
                </c:pt>
                <c:pt idx="350">
                  <c:v>38050</c:v>
                </c:pt>
                <c:pt idx="351">
                  <c:v>38090</c:v>
                </c:pt>
                <c:pt idx="352">
                  <c:v>38090</c:v>
                </c:pt>
                <c:pt idx="353">
                  <c:v>38090</c:v>
                </c:pt>
                <c:pt idx="354">
                  <c:v>38154</c:v>
                </c:pt>
                <c:pt idx="355">
                  <c:v>38190</c:v>
                </c:pt>
                <c:pt idx="356">
                  <c:v>38780</c:v>
                </c:pt>
                <c:pt idx="357">
                  <c:v>38780.5</c:v>
                </c:pt>
                <c:pt idx="358">
                  <c:v>38780.5</c:v>
                </c:pt>
                <c:pt idx="359">
                  <c:v>38832</c:v>
                </c:pt>
                <c:pt idx="360">
                  <c:v>38875</c:v>
                </c:pt>
                <c:pt idx="361">
                  <c:v>38947</c:v>
                </c:pt>
                <c:pt idx="362">
                  <c:v>39431</c:v>
                </c:pt>
                <c:pt idx="363">
                  <c:v>39431</c:v>
                </c:pt>
                <c:pt idx="364">
                  <c:v>39433</c:v>
                </c:pt>
                <c:pt idx="365">
                  <c:v>39433</c:v>
                </c:pt>
                <c:pt idx="366">
                  <c:v>39492</c:v>
                </c:pt>
                <c:pt idx="367">
                  <c:v>39573</c:v>
                </c:pt>
                <c:pt idx="368">
                  <c:v>40059</c:v>
                </c:pt>
                <c:pt idx="369">
                  <c:v>40059</c:v>
                </c:pt>
                <c:pt idx="370">
                  <c:v>40106</c:v>
                </c:pt>
                <c:pt idx="371">
                  <c:v>40658</c:v>
                </c:pt>
                <c:pt idx="372">
                  <c:v>40658</c:v>
                </c:pt>
                <c:pt idx="373">
                  <c:v>40762</c:v>
                </c:pt>
                <c:pt idx="374">
                  <c:v>40762</c:v>
                </c:pt>
                <c:pt idx="375">
                  <c:v>40787</c:v>
                </c:pt>
                <c:pt idx="376">
                  <c:v>40787</c:v>
                </c:pt>
                <c:pt idx="377">
                  <c:v>40787</c:v>
                </c:pt>
                <c:pt idx="378">
                  <c:v>40841</c:v>
                </c:pt>
                <c:pt idx="379">
                  <c:v>41293.5</c:v>
                </c:pt>
                <c:pt idx="380">
                  <c:v>41293.5</c:v>
                </c:pt>
                <c:pt idx="381">
                  <c:v>41293.5</c:v>
                </c:pt>
                <c:pt idx="382">
                  <c:v>41388</c:v>
                </c:pt>
                <c:pt idx="383">
                  <c:v>41445</c:v>
                </c:pt>
                <c:pt idx="384">
                  <c:v>41546</c:v>
                </c:pt>
                <c:pt idx="385">
                  <c:v>41919.5</c:v>
                </c:pt>
                <c:pt idx="386">
                  <c:v>41953</c:v>
                </c:pt>
                <c:pt idx="387">
                  <c:v>41962.5</c:v>
                </c:pt>
                <c:pt idx="388">
                  <c:v>42061</c:v>
                </c:pt>
                <c:pt idx="389">
                  <c:v>42127</c:v>
                </c:pt>
                <c:pt idx="390">
                  <c:v>42150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299">
                  <c:v>1.5603599997120909E-2</c:v>
                </c:pt>
                <c:pt idx="302">
                  <c:v>-6.783600001654122E-3</c:v>
                </c:pt>
                <c:pt idx="313">
                  <c:v>-4.626599999028258E-3</c:v>
                </c:pt>
                <c:pt idx="341">
                  <c:v>-4.1112999970209785E-3</c:v>
                </c:pt>
                <c:pt idx="356">
                  <c:v>1.4164000000164378E-2</c:v>
                </c:pt>
                <c:pt idx="357">
                  <c:v>1.9070900001679547E-2</c:v>
                </c:pt>
                <c:pt idx="359">
                  <c:v>1.5981599994120188E-2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1C3-47DE-843B-F3FEE99CA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952176"/>
        <c:axId val="1"/>
      </c:scatterChart>
      <c:valAx>
        <c:axId val="853952176"/>
        <c:scaling>
          <c:orientation val="minMax"/>
          <c:max val="45000"/>
          <c:min val="3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763521495296962"/>
              <c:y val="0.851517696651554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371897061254438E-2"/>
              <c:y val="0.375758530183727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952176"/>
        <c:crosses val="autoZero"/>
        <c:crossBetween val="midCat"/>
        <c:minorUnit val="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589894005184835"/>
          <c:y val="0.92121498449057504"/>
          <c:w val="0.79262785700174576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 copies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CX Aqr - O-C Diagr.</a:t>
            </a:r>
          </a:p>
        </c:rich>
      </c:tx>
      <c:layout>
        <c:manualLayout>
          <c:xMode val="edge"/>
          <c:yMode val="edge"/>
          <c:x val="0.38496964719900806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37434799051894"/>
          <c:y val="0.14501531966242162"/>
          <c:w val="0.79601286607079336"/>
          <c:h val="0.6465266334949629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32251</c:v>
                </c:pt>
                <c:pt idx="328">
                  <c:v>32798</c:v>
                </c:pt>
                <c:pt idx="329">
                  <c:v>32932</c:v>
                </c:pt>
                <c:pt idx="330">
                  <c:v>32947</c:v>
                </c:pt>
                <c:pt idx="331">
                  <c:v>33528</c:v>
                </c:pt>
                <c:pt idx="332">
                  <c:v>34154</c:v>
                </c:pt>
                <c:pt idx="333">
                  <c:v>34913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36125.5</c:v>
                </c:pt>
                <c:pt idx="338">
                  <c:v>36172</c:v>
                </c:pt>
                <c:pt idx="339">
                  <c:v>36188</c:v>
                </c:pt>
                <c:pt idx="340">
                  <c:v>36188</c:v>
                </c:pt>
                <c:pt idx="341">
                  <c:v>36661.5</c:v>
                </c:pt>
                <c:pt idx="342">
                  <c:v>36773</c:v>
                </c:pt>
                <c:pt idx="343">
                  <c:v>36801.5</c:v>
                </c:pt>
                <c:pt idx="344">
                  <c:v>36801.5</c:v>
                </c:pt>
                <c:pt idx="345">
                  <c:v>37393</c:v>
                </c:pt>
                <c:pt idx="346">
                  <c:v>37406</c:v>
                </c:pt>
                <c:pt idx="347">
                  <c:v>37491.5</c:v>
                </c:pt>
                <c:pt idx="348">
                  <c:v>37530</c:v>
                </c:pt>
                <c:pt idx="349">
                  <c:v>37549</c:v>
                </c:pt>
                <c:pt idx="350">
                  <c:v>38050</c:v>
                </c:pt>
                <c:pt idx="351">
                  <c:v>38090</c:v>
                </c:pt>
                <c:pt idx="352">
                  <c:v>38090</c:v>
                </c:pt>
                <c:pt idx="353">
                  <c:v>38090</c:v>
                </c:pt>
                <c:pt idx="354">
                  <c:v>38154</c:v>
                </c:pt>
                <c:pt idx="355">
                  <c:v>38190</c:v>
                </c:pt>
                <c:pt idx="356">
                  <c:v>38780</c:v>
                </c:pt>
                <c:pt idx="357">
                  <c:v>38780.5</c:v>
                </c:pt>
                <c:pt idx="358">
                  <c:v>38780.5</c:v>
                </c:pt>
                <c:pt idx="359">
                  <c:v>38832</c:v>
                </c:pt>
                <c:pt idx="360">
                  <c:v>38875</c:v>
                </c:pt>
                <c:pt idx="361">
                  <c:v>38947</c:v>
                </c:pt>
                <c:pt idx="362">
                  <c:v>39431</c:v>
                </c:pt>
                <c:pt idx="363">
                  <c:v>39431</c:v>
                </c:pt>
                <c:pt idx="364">
                  <c:v>39433</c:v>
                </c:pt>
                <c:pt idx="365">
                  <c:v>39433</c:v>
                </c:pt>
                <c:pt idx="366">
                  <c:v>39492</c:v>
                </c:pt>
                <c:pt idx="367">
                  <c:v>39573</c:v>
                </c:pt>
                <c:pt idx="368">
                  <c:v>40059</c:v>
                </c:pt>
                <c:pt idx="369">
                  <c:v>40059</c:v>
                </c:pt>
                <c:pt idx="370">
                  <c:v>40106</c:v>
                </c:pt>
                <c:pt idx="371">
                  <c:v>40658</c:v>
                </c:pt>
                <c:pt idx="372">
                  <c:v>40658</c:v>
                </c:pt>
                <c:pt idx="373">
                  <c:v>40762</c:v>
                </c:pt>
                <c:pt idx="374">
                  <c:v>40762</c:v>
                </c:pt>
                <c:pt idx="375">
                  <c:v>40787</c:v>
                </c:pt>
                <c:pt idx="376">
                  <c:v>40787</c:v>
                </c:pt>
                <c:pt idx="377">
                  <c:v>40787</c:v>
                </c:pt>
                <c:pt idx="378">
                  <c:v>40841</c:v>
                </c:pt>
                <c:pt idx="379">
                  <c:v>41293.5</c:v>
                </c:pt>
                <c:pt idx="380">
                  <c:v>41293.5</c:v>
                </c:pt>
                <c:pt idx="381">
                  <c:v>41293.5</c:v>
                </c:pt>
                <c:pt idx="382">
                  <c:v>41388</c:v>
                </c:pt>
                <c:pt idx="383">
                  <c:v>41445</c:v>
                </c:pt>
                <c:pt idx="384">
                  <c:v>41546</c:v>
                </c:pt>
                <c:pt idx="385">
                  <c:v>41919.5</c:v>
                </c:pt>
                <c:pt idx="386">
                  <c:v>41953</c:v>
                </c:pt>
                <c:pt idx="387">
                  <c:v>41962.5</c:v>
                </c:pt>
                <c:pt idx="388">
                  <c:v>42061</c:v>
                </c:pt>
                <c:pt idx="389">
                  <c:v>42127</c:v>
                </c:pt>
                <c:pt idx="390">
                  <c:v>42150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2.2967999975662678E-3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60-47C4-9869-6FB2DE750705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32251</c:v>
                </c:pt>
                <c:pt idx="328">
                  <c:v>32798</c:v>
                </c:pt>
                <c:pt idx="329">
                  <c:v>32932</c:v>
                </c:pt>
                <c:pt idx="330">
                  <c:v>32947</c:v>
                </c:pt>
                <c:pt idx="331">
                  <c:v>33528</c:v>
                </c:pt>
                <c:pt idx="332">
                  <c:v>34154</c:v>
                </c:pt>
                <c:pt idx="333">
                  <c:v>34913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36125.5</c:v>
                </c:pt>
                <c:pt idx="338">
                  <c:v>36172</c:v>
                </c:pt>
                <c:pt idx="339">
                  <c:v>36188</c:v>
                </c:pt>
                <c:pt idx="340">
                  <c:v>36188</c:v>
                </c:pt>
                <c:pt idx="341">
                  <c:v>36661.5</c:v>
                </c:pt>
                <c:pt idx="342">
                  <c:v>36773</c:v>
                </c:pt>
                <c:pt idx="343">
                  <c:v>36801.5</c:v>
                </c:pt>
                <c:pt idx="344">
                  <c:v>36801.5</c:v>
                </c:pt>
                <c:pt idx="345">
                  <c:v>37393</c:v>
                </c:pt>
                <c:pt idx="346">
                  <c:v>37406</c:v>
                </c:pt>
                <c:pt idx="347">
                  <c:v>37491.5</c:v>
                </c:pt>
                <c:pt idx="348">
                  <c:v>37530</c:v>
                </c:pt>
                <c:pt idx="349">
                  <c:v>37549</c:v>
                </c:pt>
                <c:pt idx="350">
                  <c:v>38050</c:v>
                </c:pt>
                <c:pt idx="351">
                  <c:v>38090</c:v>
                </c:pt>
                <c:pt idx="352">
                  <c:v>38090</c:v>
                </c:pt>
                <c:pt idx="353">
                  <c:v>38090</c:v>
                </c:pt>
                <c:pt idx="354">
                  <c:v>38154</c:v>
                </c:pt>
                <c:pt idx="355">
                  <c:v>38190</c:v>
                </c:pt>
                <c:pt idx="356">
                  <c:v>38780</c:v>
                </c:pt>
                <c:pt idx="357">
                  <c:v>38780.5</c:v>
                </c:pt>
                <c:pt idx="358">
                  <c:v>38780.5</c:v>
                </c:pt>
                <c:pt idx="359">
                  <c:v>38832</c:v>
                </c:pt>
                <c:pt idx="360">
                  <c:v>38875</c:v>
                </c:pt>
                <c:pt idx="361">
                  <c:v>38947</c:v>
                </c:pt>
                <c:pt idx="362">
                  <c:v>39431</c:v>
                </c:pt>
                <c:pt idx="363">
                  <c:v>39431</c:v>
                </c:pt>
                <c:pt idx="364">
                  <c:v>39433</c:v>
                </c:pt>
                <c:pt idx="365">
                  <c:v>39433</c:v>
                </c:pt>
                <c:pt idx="366">
                  <c:v>39492</c:v>
                </c:pt>
                <c:pt idx="367">
                  <c:v>39573</c:v>
                </c:pt>
                <c:pt idx="368">
                  <c:v>40059</c:v>
                </c:pt>
                <c:pt idx="369">
                  <c:v>40059</c:v>
                </c:pt>
                <c:pt idx="370">
                  <c:v>40106</c:v>
                </c:pt>
                <c:pt idx="371">
                  <c:v>40658</c:v>
                </c:pt>
                <c:pt idx="372">
                  <c:v>40658</c:v>
                </c:pt>
                <c:pt idx="373">
                  <c:v>40762</c:v>
                </c:pt>
                <c:pt idx="374">
                  <c:v>40762</c:v>
                </c:pt>
                <c:pt idx="375">
                  <c:v>40787</c:v>
                </c:pt>
                <c:pt idx="376">
                  <c:v>40787</c:v>
                </c:pt>
                <c:pt idx="377">
                  <c:v>40787</c:v>
                </c:pt>
                <c:pt idx="378">
                  <c:v>40841</c:v>
                </c:pt>
                <c:pt idx="379">
                  <c:v>41293.5</c:v>
                </c:pt>
                <c:pt idx="380">
                  <c:v>41293.5</c:v>
                </c:pt>
                <c:pt idx="381">
                  <c:v>41293.5</c:v>
                </c:pt>
                <c:pt idx="382">
                  <c:v>41388</c:v>
                </c:pt>
                <c:pt idx="383">
                  <c:v>41445</c:v>
                </c:pt>
                <c:pt idx="384">
                  <c:v>41546</c:v>
                </c:pt>
                <c:pt idx="385">
                  <c:v>41919.5</c:v>
                </c:pt>
                <c:pt idx="386">
                  <c:v>41953</c:v>
                </c:pt>
                <c:pt idx="387">
                  <c:v>41962.5</c:v>
                </c:pt>
                <c:pt idx="388">
                  <c:v>42061</c:v>
                </c:pt>
                <c:pt idx="389">
                  <c:v>42127</c:v>
                </c:pt>
                <c:pt idx="390">
                  <c:v>42150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0</c:v>
                </c:pt>
                <c:pt idx="2">
                  <c:v>1.3369599997531623E-2</c:v>
                </c:pt>
                <c:pt idx="3">
                  <c:v>-3.8851999997859821E-3</c:v>
                </c:pt>
                <c:pt idx="4">
                  <c:v>-8.8520000281278044E-4</c:v>
                </c:pt>
                <c:pt idx="5">
                  <c:v>-1.636799999687355E-3</c:v>
                </c:pt>
                <c:pt idx="6">
                  <c:v>-2.5402000028407201E-3</c:v>
                </c:pt>
                <c:pt idx="7">
                  <c:v>-5.5126000006566755E-3</c:v>
                </c:pt>
                <c:pt idx="8">
                  <c:v>9.1050000046379864E-3</c:v>
                </c:pt>
                <c:pt idx="9">
                  <c:v>-4.3982000061077997E-3</c:v>
                </c:pt>
                <c:pt idx="10">
                  <c:v>-5.2285999990999699E-3</c:v>
                </c:pt>
                <c:pt idx="11">
                  <c:v>-2.007800001592841E-3</c:v>
                </c:pt>
                <c:pt idx="12">
                  <c:v>-1.607599995622877E-3</c:v>
                </c:pt>
                <c:pt idx="13">
                  <c:v>-1.607599995622877E-3</c:v>
                </c:pt>
                <c:pt idx="14">
                  <c:v>-5.4833999965921976E-3</c:v>
                </c:pt>
                <c:pt idx="15">
                  <c:v>-1.4833999957772903E-3</c:v>
                </c:pt>
                <c:pt idx="16">
                  <c:v>-1.0142000028281473E-3</c:v>
                </c:pt>
                <c:pt idx="17">
                  <c:v>-9.8660000367090106E-4</c:v>
                </c:pt>
                <c:pt idx="18">
                  <c:v>-8.9000000298256055E-4</c:v>
                </c:pt>
                <c:pt idx="19">
                  <c:v>1.3762000016868114E-3</c:v>
                </c:pt>
                <c:pt idx="20">
                  <c:v>2.5003999980981462E-3</c:v>
                </c:pt>
                <c:pt idx="21">
                  <c:v>2.8453999984776601E-3</c:v>
                </c:pt>
                <c:pt idx="22">
                  <c:v>-4.7543999971821904E-3</c:v>
                </c:pt>
                <c:pt idx="23">
                  <c:v>-1.5399999974761158E-3</c:v>
                </c:pt>
                <c:pt idx="24">
                  <c:v>1.0947999980999157E-3</c:v>
                </c:pt>
                <c:pt idx="25">
                  <c:v>8.9079999452224001E-4</c:v>
                </c:pt>
                <c:pt idx="26">
                  <c:v>1.1115999950561672E-3</c:v>
                </c:pt>
                <c:pt idx="27">
                  <c:v>1.3920000492362306E-4</c:v>
                </c:pt>
                <c:pt idx="28">
                  <c:v>3.6000000545755029E-4</c:v>
                </c:pt>
                <c:pt idx="29">
                  <c:v>-1.6123999957926571E-3</c:v>
                </c:pt>
                <c:pt idx="30">
                  <c:v>2.164400000765454E-3</c:v>
                </c:pt>
                <c:pt idx="31">
                  <c:v>-4.4970000017201528E-3</c:v>
                </c:pt>
                <c:pt idx="32">
                  <c:v>-2.469400002155453E-3</c:v>
                </c:pt>
                <c:pt idx="33">
                  <c:v>1.1530599993420765E-2</c:v>
                </c:pt>
                <c:pt idx="34">
                  <c:v>-7.8759999960311688E-3</c:v>
                </c:pt>
                <c:pt idx="35">
                  <c:v>1.1240000021643937E-3</c:v>
                </c:pt>
                <c:pt idx="36">
                  <c:v>5.3383999984362163E-3</c:v>
                </c:pt>
                <c:pt idx="37">
                  <c:v>-1.2880400005087722E-2</c:v>
                </c:pt>
                <c:pt idx="38">
                  <c:v>1.7066000000340864E-3</c:v>
                </c:pt>
                <c:pt idx="39">
                  <c:v>-2.1692000009352341E-3</c:v>
                </c:pt>
                <c:pt idx="40">
                  <c:v>-2.1691998772439547E-3</c:v>
                </c:pt>
                <c:pt idx="41">
                  <c:v>-8.0789999992703088E-3</c:v>
                </c:pt>
                <c:pt idx="42">
                  <c:v>1.141799999459181E-3</c:v>
                </c:pt>
                <c:pt idx="43">
                  <c:v>4.1418000037083402E-3</c:v>
                </c:pt>
                <c:pt idx="44">
                  <c:v>1.1969999977736734E-3</c:v>
                </c:pt>
                <c:pt idx="45">
                  <c:v>4.0111999987857416E-3</c:v>
                </c:pt>
                <c:pt idx="46">
                  <c:v>-1.8922000017482787E-3</c:v>
                </c:pt>
                <c:pt idx="47">
                  <c:v>1.3562000021920539E-3</c:v>
                </c:pt>
                <c:pt idx="48">
                  <c:v>-4.8404000044683926E-3</c:v>
                </c:pt>
                <c:pt idx="49">
                  <c:v>2.3113999995985068E-3</c:v>
                </c:pt>
                <c:pt idx="50">
                  <c:v>3.3113999961642548E-3</c:v>
                </c:pt>
                <c:pt idx="51">
                  <c:v>-4.2193999979645014E-3</c:v>
                </c:pt>
                <c:pt idx="52">
                  <c:v>2.7805999998236075E-3</c:v>
                </c:pt>
                <c:pt idx="53">
                  <c:v>3.0289999995147809E-3</c:v>
                </c:pt>
                <c:pt idx="54">
                  <c:v>-6.2600000092061237E-4</c:v>
                </c:pt>
                <c:pt idx="55">
                  <c:v>-4.7419999464182183E-4</c:v>
                </c:pt>
                <c:pt idx="56">
                  <c:v>-3.3775999982026406E-3</c:v>
                </c:pt>
                <c:pt idx="57">
                  <c:v>-2.3775999943609349E-3</c:v>
                </c:pt>
                <c:pt idx="58">
                  <c:v>1.8707999988691881E-3</c:v>
                </c:pt>
                <c:pt idx="59">
                  <c:v>8.9840000146068633E-4</c:v>
                </c:pt>
                <c:pt idx="60">
                  <c:v>-2.0050000021001324E-3</c:v>
                </c:pt>
                <c:pt idx="61">
                  <c:v>-2.8807999988202937E-3</c:v>
                </c:pt>
                <c:pt idx="62">
                  <c:v>4.1467999981250614E-3</c:v>
                </c:pt>
                <c:pt idx="63">
                  <c:v>2.3399999990942888E-3</c:v>
                </c:pt>
                <c:pt idx="64">
                  <c:v>-3.2874000025913119E-3</c:v>
                </c:pt>
                <c:pt idx="65">
                  <c:v>5.8644000018830411E-3</c:v>
                </c:pt>
                <c:pt idx="66">
                  <c:v>1.9610000017564744E-3</c:v>
                </c:pt>
                <c:pt idx="67">
                  <c:v>-1.6663999995216727E-3</c:v>
                </c:pt>
                <c:pt idx="68">
                  <c:v>3.336000008857809E-4</c:v>
                </c:pt>
                <c:pt idx="69">
                  <c:v>1.3335999974515289E-3</c:v>
                </c:pt>
                <c:pt idx="70">
                  <c:v>4.2049999974551611E-3</c:v>
                </c:pt>
                <c:pt idx="71">
                  <c:v>1.2046799995005131E-2</c:v>
                </c:pt>
                <c:pt idx="72">
                  <c:v>5.0744000036502257E-3</c:v>
                </c:pt>
                <c:pt idx="73">
                  <c:v>-2.8013999981340021E-3</c:v>
                </c:pt>
                <c:pt idx="74">
                  <c:v>1.1295200005406514E-2</c:v>
                </c:pt>
                <c:pt idx="75">
                  <c:v>1.3228000025264919E-3</c:v>
                </c:pt>
                <c:pt idx="76">
                  <c:v>-1.08380000165198E-3</c:v>
                </c:pt>
                <c:pt idx="77">
                  <c:v>-2.7388000016799197E-3</c:v>
                </c:pt>
                <c:pt idx="78">
                  <c:v>6.6338000033283606E-3</c:v>
                </c:pt>
                <c:pt idx="79">
                  <c:v>2.9788000028929673E-3</c:v>
                </c:pt>
                <c:pt idx="80">
                  <c:v>2.2271999987424351E-3</c:v>
                </c:pt>
                <c:pt idx="81">
                  <c:v>-4.648599999200087E-3</c:v>
                </c:pt>
                <c:pt idx="82">
                  <c:v>-2.40019999910146E-3</c:v>
                </c:pt>
                <c:pt idx="83">
                  <c:v>-3.6550000004353933E-3</c:v>
                </c:pt>
                <c:pt idx="84">
                  <c:v>1.4711999974679202E-3</c:v>
                </c:pt>
                <c:pt idx="85">
                  <c:v>1.9680000041262247E-3</c:v>
                </c:pt>
                <c:pt idx="86">
                  <c:v>1.0922000001301058E-3</c:v>
                </c:pt>
                <c:pt idx="87">
                  <c:v>-2.9141999984858558E-3</c:v>
                </c:pt>
                <c:pt idx="88">
                  <c:v>-6.6933999987668358E-3</c:v>
                </c:pt>
                <c:pt idx="89">
                  <c:v>-2.97580000187736E-3</c:v>
                </c:pt>
                <c:pt idx="90">
                  <c:v>-9.7580000146990642E-4</c:v>
                </c:pt>
                <c:pt idx="91">
                  <c:v>3.1483999991905876E-3</c:v>
                </c:pt>
                <c:pt idx="92">
                  <c:v>6.3554000007570721E-3</c:v>
                </c:pt>
                <c:pt idx="93">
                  <c:v>1.9720000273082405E-4</c:v>
                </c:pt>
                <c:pt idx="94">
                  <c:v>-3.2645999963278882E-3</c:v>
                </c:pt>
                <c:pt idx="95">
                  <c:v>-2.2645999997621402E-3</c:v>
                </c:pt>
                <c:pt idx="96">
                  <c:v>-1.6799999866634607E-4</c:v>
                </c:pt>
                <c:pt idx="97">
                  <c:v>-1.7953999995370395E-3</c:v>
                </c:pt>
                <c:pt idx="98">
                  <c:v>1.7014000040944666E-3</c:v>
                </c:pt>
                <c:pt idx="99">
                  <c:v>-3.0502000008709729E-3</c:v>
                </c:pt>
                <c:pt idx="100">
                  <c:v>-1.0502000004635192E-3</c:v>
                </c:pt>
                <c:pt idx="101">
                  <c:v>3.8275999977486208E-3</c:v>
                </c:pt>
                <c:pt idx="102">
                  <c:v>1.2166200001956895E-2</c:v>
                </c:pt>
                <c:pt idx="104">
                  <c:v>1.8740000086836517E-4</c:v>
                </c:pt>
                <c:pt idx="105">
                  <c:v>-2.2468000024673529E-3</c:v>
                </c:pt>
                <c:pt idx="106">
                  <c:v>-2.749999999650754E-3</c:v>
                </c:pt>
                <c:pt idx="107">
                  <c:v>3.4659999801078811E-4</c:v>
                </c:pt>
                <c:pt idx="108">
                  <c:v>-2.5291999991168268E-3</c:v>
                </c:pt>
                <c:pt idx="109">
                  <c:v>5.0917999978992157E-3</c:v>
                </c:pt>
                <c:pt idx="110">
                  <c:v>-1.8115999992005527E-3</c:v>
                </c:pt>
                <c:pt idx="111">
                  <c:v>6.3125999949988909E-3</c:v>
                </c:pt>
                <c:pt idx="112">
                  <c:v>9.4304000012925826E-3</c:v>
                </c:pt>
                <c:pt idx="113">
                  <c:v>2.0874000038020313E-3</c:v>
                </c:pt>
                <c:pt idx="114">
                  <c:v>2.211600003647618E-3</c:v>
                </c:pt>
                <c:pt idx="115">
                  <c:v>-2.6642000011634082E-3</c:v>
                </c:pt>
                <c:pt idx="116">
                  <c:v>4.324000037740916E-4</c:v>
                </c:pt>
                <c:pt idx="117">
                  <c:v>3.5152000054949895E-3</c:v>
                </c:pt>
                <c:pt idx="118">
                  <c:v>4.5152000020607375E-3</c:v>
                </c:pt>
                <c:pt idx="119">
                  <c:v>3.1086000017239712E-3</c:v>
                </c:pt>
                <c:pt idx="120">
                  <c:v>4.1085999982897192E-3</c:v>
                </c:pt>
                <c:pt idx="121">
                  <c:v>1.3619999663205817E-4</c:v>
                </c:pt>
                <c:pt idx="122">
                  <c:v>1.3018000026931986E-3</c:v>
                </c:pt>
                <c:pt idx="123">
                  <c:v>1.3569999937317334E-3</c:v>
                </c:pt>
                <c:pt idx="124">
                  <c:v>4.3569999979808927E-3</c:v>
                </c:pt>
                <c:pt idx="125">
                  <c:v>-2.7039999986300245E-4</c:v>
                </c:pt>
                <c:pt idx="126">
                  <c:v>-2.2900000476511195E-4</c:v>
                </c:pt>
                <c:pt idx="127">
                  <c:v>6.7710000002989545E-3</c:v>
                </c:pt>
                <c:pt idx="128">
                  <c:v>3.2300000020768493E-4</c:v>
                </c:pt>
                <c:pt idx="129">
                  <c:v>-1.6079999986686744E-3</c:v>
                </c:pt>
                <c:pt idx="130">
                  <c:v>4.4748000000254251E-3</c:v>
                </c:pt>
                <c:pt idx="131">
                  <c:v>1.5713999964646064E-3</c:v>
                </c:pt>
                <c:pt idx="132">
                  <c:v>-4.3872000023839064E-3</c:v>
                </c:pt>
                <c:pt idx="133">
                  <c:v>6.4040000142995268E-4</c:v>
                </c:pt>
                <c:pt idx="134">
                  <c:v>6.6404000026523136E-3</c:v>
                </c:pt>
                <c:pt idx="135">
                  <c:v>-1.2800200005585793E-2</c:v>
                </c:pt>
                <c:pt idx="136">
                  <c:v>-1.2840000272262841E-4</c:v>
                </c:pt>
                <c:pt idx="137">
                  <c:v>8.7160000111907721E-4</c:v>
                </c:pt>
                <c:pt idx="138">
                  <c:v>5.8715999984997325E-3</c:v>
                </c:pt>
                <c:pt idx="139">
                  <c:v>-2.3832000006223097E-3</c:v>
                </c:pt>
                <c:pt idx="140">
                  <c:v>2.7134000047226436E-3</c:v>
                </c:pt>
                <c:pt idx="141">
                  <c:v>3.6199999885866418E-4</c:v>
                </c:pt>
                <c:pt idx="142">
                  <c:v>-1.0722000006353483E-3</c:v>
                </c:pt>
                <c:pt idx="143">
                  <c:v>2.9214000023785047E-3</c:v>
                </c:pt>
                <c:pt idx="144">
                  <c:v>3.2280000013997778E-3</c:v>
                </c:pt>
                <c:pt idx="145">
                  <c:v>1.4764000006834976E-3</c:v>
                </c:pt>
                <c:pt idx="146">
                  <c:v>1.1939999967580661E-3</c:v>
                </c:pt>
                <c:pt idx="147">
                  <c:v>3.1939999971655197E-3</c:v>
                </c:pt>
                <c:pt idx="148">
                  <c:v>1.2215999959153123E-3</c:v>
                </c:pt>
                <c:pt idx="149">
                  <c:v>3.3181999970111065E-3</c:v>
                </c:pt>
                <c:pt idx="150">
                  <c:v>8.149999994202517E-4</c:v>
                </c:pt>
                <c:pt idx="151">
                  <c:v>4.0357999969273806E-3</c:v>
                </c:pt>
                <c:pt idx="152">
                  <c:v>-6.8819999432889745E-4</c:v>
                </c:pt>
                <c:pt idx="153">
                  <c:v>-1.2189999979455024E-3</c:v>
                </c:pt>
                <c:pt idx="154">
                  <c:v>-1.8464000022504479E-3</c:v>
                </c:pt>
                <c:pt idx="155">
                  <c:v>6.8327999979373999E-3</c:v>
                </c:pt>
                <c:pt idx="156">
                  <c:v>-1.0153999974136241E-3</c:v>
                </c:pt>
                <c:pt idx="157">
                  <c:v>7.9879999975673854E-4</c:v>
                </c:pt>
                <c:pt idx="158">
                  <c:v>8.2639999891398475E-4</c:v>
                </c:pt>
                <c:pt idx="159">
                  <c:v>-1.0770000008051284E-3</c:v>
                </c:pt>
                <c:pt idx="160">
                  <c:v>-1.2075999984517694E-3</c:v>
                </c:pt>
                <c:pt idx="161">
                  <c:v>-3.6579999868990853E-4</c:v>
                </c:pt>
                <c:pt idx="162">
                  <c:v>6.0649999941233546E-3</c:v>
                </c:pt>
                <c:pt idx="163">
                  <c:v>6.0926000005565584E-3</c:v>
                </c:pt>
                <c:pt idx="164">
                  <c:v>4.7762000031070784E-3</c:v>
                </c:pt>
                <c:pt idx="165">
                  <c:v>4.2729999986477196E-3</c:v>
                </c:pt>
                <c:pt idx="166">
                  <c:v>1.7377999974996783E-3</c:v>
                </c:pt>
                <c:pt idx="167">
                  <c:v>1.6071999998530373E-3</c:v>
                </c:pt>
                <c:pt idx="168">
                  <c:v>2.9181999998399988E-3</c:v>
                </c:pt>
                <c:pt idx="169">
                  <c:v>2.0423999958438799E-3</c:v>
                </c:pt>
                <c:pt idx="170">
                  <c:v>1.3290800001414027E-2</c:v>
                </c:pt>
                <c:pt idx="171">
                  <c:v>3.1844000041019171E-3</c:v>
                </c:pt>
                <c:pt idx="172">
                  <c:v>-2.2286000021267682E-3</c:v>
                </c:pt>
                <c:pt idx="173">
                  <c:v>2.640799997607246E-3</c:v>
                </c:pt>
                <c:pt idx="174">
                  <c:v>-1.8445999958203174E-3</c:v>
                </c:pt>
                <c:pt idx="175">
                  <c:v>2.5798000060603954E-3</c:v>
                </c:pt>
                <c:pt idx="176">
                  <c:v>4.014999998616986E-3</c:v>
                </c:pt>
                <c:pt idx="177">
                  <c:v>4.1391999984625727E-3</c:v>
                </c:pt>
                <c:pt idx="178">
                  <c:v>2.3875999977462925E-3</c:v>
                </c:pt>
                <c:pt idx="179">
                  <c:v>3.3876000015879981E-3</c:v>
                </c:pt>
                <c:pt idx="180">
                  <c:v>4.8419999802717939E-4</c:v>
                </c:pt>
                <c:pt idx="181">
                  <c:v>-3.915999986929819E-4</c:v>
                </c:pt>
                <c:pt idx="182">
                  <c:v>1.5975999995134771E-3</c:v>
                </c:pt>
                <c:pt idx="183">
                  <c:v>1.908599995658733E-3</c:v>
                </c:pt>
                <c:pt idx="184">
                  <c:v>7.4053999996976927E-3</c:v>
                </c:pt>
                <c:pt idx="185">
                  <c:v>7.7800000144634396E-4</c:v>
                </c:pt>
                <c:pt idx="186">
                  <c:v>2.1230000056675635E-3</c:v>
                </c:pt>
                <c:pt idx="187">
                  <c:v>5.2748000016435981E-3</c:v>
                </c:pt>
                <c:pt idx="188">
                  <c:v>4.892400000244379E-3</c:v>
                </c:pt>
                <c:pt idx="189">
                  <c:v>1.9200000024284236E-3</c:v>
                </c:pt>
                <c:pt idx="190">
                  <c:v>3.3891999992192723E-3</c:v>
                </c:pt>
                <c:pt idx="191">
                  <c:v>6.5409999951953068E-3</c:v>
                </c:pt>
                <c:pt idx="192">
                  <c:v>6.3759999466128647E-4</c:v>
                </c:pt>
                <c:pt idx="193">
                  <c:v>2.8860000020358711E-3</c:v>
                </c:pt>
                <c:pt idx="194">
                  <c:v>7.6894000012543984E-3</c:v>
                </c:pt>
                <c:pt idx="195">
                  <c:v>2.8136000037193298E-3</c:v>
                </c:pt>
                <c:pt idx="196">
                  <c:v>3.7796000033267774E-3</c:v>
                </c:pt>
                <c:pt idx="197">
                  <c:v>4.4005999952787533E-3</c:v>
                </c:pt>
                <c:pt idx="198">
                  <c:v>3.8698000062140636E-3</c:v>
                </c:pt>
                <c:pt idx="199">
                  <c:v>5.8973999985028058E-3</c:v>
                </c:pt>
                <c:pt idx="200">
                  <c:v>5.8973999985028058E-3</c:v>
                </c:pt>
                <c:pt idx="201">
                  <c:v>6.6149999984190799E-3</c:v>
                </c:pt>
                <c:pt idx="202">
                  <c:v>5.6426000010105781E-3</c:v>
                </c:pt>
                <c:pt idx="203">
                  <c:v>4.4184000071254559E-3</c:v>
                </c:pt>
                <c:pt idx="204">
                  <c:v>4.0393999952357262E-3</c:v>
                </c:pt>
                <c:pt idx="205">
                  <c:v>7.2602000000188127E-3</c:v>
                </c:pt>
                <c:pt idx="206">
                  <c:v>3.6327999987406656E-3</c:v>
                </c:pt>
                <c:pt idx="207">
                  <c:v>-2.4299999495269731E-4</c:v>
                </c:pt>
                <c:pt idx="208">
                  <c:v>2.7570000020205043E-3</c:v>
                </c:pt>
                <c:pt idx="209">
                  <c:v>3.881199998431839E-3</c:v>
                </c:pt>
                <c:pt idx="210">
                  <c:v>2.9088000010233372E-3</c:v>
                </c:pt>
                <c:pt idx="211">
                  <c:v>-8.7039999925764278E-4</c:v>
                </c:pt>
                <c:pt idx="212">
                  <c:v>-1.7048000008799136E-3</c:v>
                </c:pt>
                <c:pt idx="213">
                  <c:v>-4.5805999980075285E-3</c:v>
                </c:pt>
                <c:pt idx="214">
                  <c:v>5.02200004120823E-4</c:v>
                </c:pt>
                <c:pt idx="215">
                  <c:v>-3.7359999987529591E-4</c:v>
                </c:pt>
                <c:pt idx="216">
                  <c:v>-2.4940000002970919E-4</c:v>
                </c:pt>
                <c:pt idx="217">
                  <c:v>4.9989999970421195E-3</c:v>
                </c:pt>
                <c:pt idx="218">
                  <c:v>-3.8768000013078563E-3</c:v>
                </c:pt>
                <c:pt idx="219">
                  <c:v>2.2198000006028451E-3</c:v>
                </c:pt>
                <c:pt idx="220">
                  <c:v>5.4638000001432374E-3</c:v>
                </c:pt>
                <c:pt idx="221">
                  <c:v>-2.604199995403178E-3</c:v>
                </c:pt>
                <c:pt idx="222">
                  <c:v>3.3958000058191828E-3</c:v>
                </c:pt>
                <c:pt idx="223">
                  <c:v>1.149240000086138E-2</c:v>
                </c:pt>
                <c:pt idx="224">
                  <c:v>-1.4799999989918433E-3</c:v>
                </c:pt>
                <c:pt idx="225">
                  <c:v>6.4420000126119703E-4</c:v>
                </c:pt>
                <c:pt idx="226">
                  <c:v>3.7407999989227392E-3</c:v>
                </c:pt>
                <c:pt idx="227">
                  <c:v>-4.8640000022714958E-4</c:v>
                </c:pt>
                <c:pt idx="228">
                  <c:v>-8.9300000399816781E-4</c:v>
                </c:pt>
                <c:pt idx="229">
                  <c:v>2.6037999996333383E-3</c:v>
                </c:pt>
                <c:pt idx="230">
                  <c:v>5.3140000090934336E-4</c:v>
                </c:pt>
                <c:pt idx="231">
                  <c:v>6.3455999988946132E-3</c:v>
                </c:pt>
                <c:pt idx="232">
                  <c:v>6.7181999984313734E-3</c:v>
                </c:pt>
                <c:pt idx="233">
                  <c:v>2.8423999974620529E-3</c:v>
                </c:pt>
                <c:pt idx="234">
                  <c:v>1.4633999962825328E-3</c:v>
                </c:pt>
                <c:pt idx="235">
                  <c:v>1.3008000023546629E-3</c:v>
                </c:pt>
                <c:pt idx="236">
                  <c:v>3.1702000051154755E-3</c:v>
                </c:pt>
                <c:pt idx="237">
                  <c:v>4.1702000016812235E-3</c:v>
                </c:pt>
                <c:pt idx="238">
                  <c:v>-9.4259999605128542E-4</c:v>
                </c:pt>
                <c:pt idx="239">
                  <c:v>-2.3492000036640093E-3</c:v>
                </c:pt>
                <c:pt idx="240">
                  <c:v>3.7749999974039383E-3</c:v>
                </c:pt>
                <c:pt idx="241">
                  <c:v>1.8715999976848252E-3</c:v>
                </c:pt>
                <c:pt idx="242">
                  <c:v>-7.3799999518087134E-4</c:v>
                </c:pt>
                <c:pt idx="243">
                  <c:v>3.2619999983580783E-3</c:v>
                </c:pt>
                <c:pt idx="244">
                  <c:v>-3.93000002077315E-4</c:v>
                </c:pt>
                <c:pt idx="245">
                  <c:v>3.6345999978948385E-3</c:v>
                </c:pt>
                <c:pt idx="246">
                  <c:v>4.7312000024248846E-3</c:v>
                </c:pt>
                <c:pt idx="247">
                  <c:v>9.7959999402519315E-4</c:v>
                </c:pt>
                <c:pt idx="248">
                  <c:v>3.9795999982743524E-3</c:v>
                </c:pt>
                <c:pt idx="249">
                  <c:v>4.9795999948401004E-3</c:v>
                </c:pt>
                <c:pt idx="250">
                  <c:v>-5.3092000016476959E-3</c:v>
                </c:pt>
                <c:pt idx="251">
                  <c:v>-7.5419999484438449E-4</c:v>
                </c:pt>
                <c:pt idx="252">
                  <c:v>3.7000000156695023E-4</c:v>
                </c:pt>
                <c:pt idx="253">
                  <c:v>6.3700000027893111E-3</c:v>
                </c:pt>
                <c:pt idx="254">
                  <c:v>3.3360000015818514E-3</c:v>
                </c:pt>
                <c:pt idx="255">
                  <c:v>-1.546200001030229E-3</c:v>
                </c:pt>
                <c:pt idx="256">
                  <c:v>5.7667999935802072E-3</c:v>
                </c:pt>
                <c:pt idx="257">
                  <c:v>6.7667999974219128E-3</c:v>
                </c:pt>
                <c:pt idx="258">
                  <c:v>1.076679999823682E-2</c:v>
                </c:pt>
                <c:pt idx="259">
                  <c:v>4.1539999801898375E-4</c:v>
                </c:pt>
                <c:pt idx="260">
                  <c:v>1.2571999977808446E-3</c:v>
                </c:pt>
                <c:pt idx="261">
                  <c:v>3.8140000106068328E-4</c:v>
                </c:pt>
                <c:pt idx="262">
                  <c:v>-2.0252000031177886E-3</c:v>
                </c:pt>
                <c:pt idx="263">
                  <c:v>4.9747999946703203E-3</c:v>
                </c:pt>
                <c:pt idx="264">
                  <c:v>-1.9699999975273386E-3</c:v>
                </c:pt>
                <c:pt idx="265">
                  <c:v>-2.5008000011439435E-3</c:v>
                </c:pt>
                <c:pt idx="266">
                  <c:v>-1.0656000013113953E-3</c:v>
                </c:pt>
                <c:pt idx="267">
                  <c:v>-4.6973999997135252E-3</c:v>
                </c:pt>
                <c:pt idx="268">
                  <c:v>2.8959999981452711E-3</c:v>
                </c:pt>
                <c:pt idx="269">
                  <c:v>3.0201999979908578E-3</c:v>
                </c:pt>
                <c:pt idx="271">
                  <c:v>6.5795999980764464E-3</c:v>
                </c:pt>
                <c:pt idx="272">
                  <c:v>-4.0478000009898096E-3</c:v>
                </c:pt>
                <c:pt idx="273">
                  <c:v>-3.0201999979908578E-3</c:v>
                </c:pt>
                <c:pt idx="274">
                  <c:v>-1.7839999782154337E-4</c:v>
                </c:pt>
                <c:pt idx="275">
                  <c:v>-5.6234000003314577E-3</c:v>
                </c:pt>
                <c:pt idx="276">
                  <c:v>-4.9920000310521573E-4</c:v>
                </c:pt>
                <c:pt idx="277">
                  <c:v>-4.4715999974869192E-3</c:v>
                </c:pt>
                <c:pt idx="279">
                  <c:v>-1.6060000052675605E-4</c:v>
                </c:pt>
                <c:pt idx="280">
                  <c:v>1.1991200000920799E-2</c:v>
                </c:pt>
                <c:pt idx="281">
                  <c:v>3.3086000039475039E-3</c:v>
                </c:pt>
                <c:pt idx="282">
                  <c:v>7.3300000076415017E-4</c:v>
                </c:pt>
                <c:pt idx="283">
                  <c:v>4.7819999599596485E-4</c:v>
                </c:pt>
                <c:pt idx="284">
                  <c:v>-4.2519999988144264E-4</c:v>
                </c:pt>
                <c:pt idx="285">
                  <c:v>6.9899999652989209E-4</c:v>
                </c:pt>
                <c:pt idx="286">
                  <c:v>1.6989999930956401E-3</c:v>
                </c:pt>
                <c:pt idx="287">
                  <c:v>5.8232000010320917E-3</c:v>
                </c:pt>
                <c:pt idx="288">
                  <c:v>-5.5558000021846965E-3</c:v>
                </c:pt>
                <c:pt idx="289">
                  <c:v>-7.9999881563708186E-7</c:v>
                </c:pt>
                <c:pt idx="290">
                  <c:v>-5.849000001035165E-3</c:v>
                </c:pt>
                <c:pt idx="291">
                  <c:v>1.4960000044084154E-3</c:v>
                </c:pt>
                <c:pt idx="292">
                  <c:v>1.6478000034112483E-3</c:v>
                </c:pt>
                <c:pt idx="293">
                  <c:v>-2.6589999979478307E-3</c:v>
                </c:pt>
                <c:pt idx="294">
                  <c:v>-1.1314000003039837E-3</c:v>
                </c:pt>
                <c:pt idx="295">
                  <c:v>9.6520000079181045E-4</c:v>
                </c:pt>
                <c:pt idx="296">
                  <c:v>2.3377999968943186E-3</c:v>
                </c:pt>
                <c:pt idx="297">
                  <c:v>5.3654000003007241E-3</c:v>
                </c:pt>
                <c:pt idx="298">
                  <c:v>-3.1993999946280383E-3</c:v>
                </c:pt>
                <c:pt idx="304">
                  <c:v>-6.6599999991012737E-4</c:v>
                </c:pt>
                <c:pt idx="305">
                  <c:v>1.7022000029101036E-3</c:v>
                </c:pt>
                <c:pt idx="310">
                  <c:v>9.7919999825535342E-4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60-47C4-9869-6FB2DE750705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Active!$D$21:$D$26</c:f>
                <c:numCache>
                  <c:formatCode>General</c:formatCode>
                  <c:ptCount val="6"/>
                  <c:pt idx="0">
                    <c:v>2E-3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Active!$D$21:$D$26</c:f>
                <c:numCache>
                  <c:formatCode>General</c:formatCode>
                  <c:ptCount val="6"/>
                  <c:pt idx="0">
                    <c:v>2E-3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32251</c:v>
                </c:pt>
                <c:pt idx="328">
                  <c:v>32798</c:v>
                </c:pt>
                <c:pt idx="329">
                  <c:v>32932</c:v>
                </c:pt>
                <c:pt idx="330">
                  <c:v>32947</c:v>
                </c:pt>
                <c:pt idx="331">
                  <c:v>33528</c:v>
                </c:pt>
                <c:pt idx="332">
                  <c:v>34154</c:v>
                </c:pt>
                <c:pt idx="333">
                  <c:v>34913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36125.5</c:v>
                </c:pt>
                <c:pt idx="338">
                  <c:v>36172</c:v>
                </c:pt>
                <c:pt idx="339">
                  <c:v>36188</c:v>
                </c:pt>
                <c:pt idx="340">
                  <c:v>36188</c:v>
                </c:pt>
                <c:pt idx="341">
                  <c:v>36661.5</c:v>
                </c:pt>
                <c:pt idx="342">
                  <c:v>36773</c:v>
                </c:pt>
                <c:pt idx="343">
                  <c:v>36801.5</c:v>
                </c:pt>
                <c:pt idx="344">
                  <c:v>36801.5</c:v>
                </c:pt>
                <c:pt idx="345">
                  <c:v>37393</c:v>
                </c:pt>
                <c:pt idx="346">
                  <c:v>37406</c:v>
                </c:pt>
                <c:pt idx="347">
                  <c:v>37491.5</c:v>
                </c:pt>
                <c:pt idx="348">
                  <c:v>37530</c:v>
                </c:pt>
                <c:pt idx="349">
                  <c:v>37549</c:v>
                </c:pt>
                <c:pt idx="350">
                  <c:v>38050</c:v>
                </c:pt>
                <c:pt idx="351">
                  <c:v>38090</c:v>
                </c:pt>
                <c:pt idx="352">
                  <c:v>38090</c:v>
                </c:pt>
                <c:pt idx="353">
                  <c:v>38090</c:v>
                </c:pt>
                <c:pt idx="354">
                  <c:v>38154</c:v>
                </c:pt>
                <c:pt idx="355">
                  <c:v>38190</c:v>
                </c:pt>
                <c:pt idx="356">
                  <c:v>38780</c:v>
                </c:pt>
                <c:pt idx="357">
                  <c:v>38780.5</c:v>
                </c:pt>
                <c:pt idx="358">
                  <c:v>38780.5</c:v>
                </c:pt>
                <c:pt idx="359">
                  <c:v>38832</c:v>
                </c:pt>
                <c:pt idx="360">
                  <c:v>38875</c:v>
                </c:pt>
                <c:pt idx="361">
                  <c:v>38947</c:v>
                </c:pt>
                <c:pt idx="362">
                  <c:v>39431</c:v>
                </c:pt>
                <c:pt idx="363">
                  <c:v>39431</c:v>
                </c:pt>
                <c:pt idx="364">
                  <c:v>39433</c:v>
                </c:pt>
                <c:pt idx="365">
                  <c:v>39433</c:v>
                </c:pt>
                <c:pt idx="366">
                  <c:v>39492</c:v>
                </c:pt>
                <c:pt idx="367">
                  <c:v>39573</c:v>
                </c:pt>
                <c:pt idx="368">
                  <c:v>40059</c:v>
                </c:pt>
                <c:pt idx="369">
                  <c:v>40059</c:v>
                </c:pt>
                <c:pt idx="370">
                  <c:v>40106</c:v>
                </c:pt>
                <c:pt idx="371">
                  <c:v>40658</c:v>
                </c:pt>
                <c:pt idx="372">
                  <c:v>40658</c:v>
                </c:pt>
                <c:pt idx="373">
                  <c:v>40762</c:v>
                </c:pt>
                <c:pt idx="374">
                  <c:v>40762</c:v>
                </c:pt>
                <c:pt idx="375">
                  <c:v>40787</c:v>
                </c:pt>
                <c:pt idx="376">
                  <c:v>40787</c:v>
                </c:pt>
                <c:pt idx="377">
                  <c:v>40787</c:v>
                </c:pt>
                <c:pt idx="378">
                  <c:v>40841</c:v>
                </c:pt>
                <c:pt idx="379">
                  <c:v>41293.5</c:v>
                </c:pt>
                <c:pt idx="380">
                  <c:v>41293.5</c:v>
                </c:pt>
                <c:pt idx="381">
                  <c:v>41293.5</c:v>
                </c:pt>
                <c:pt idx="382">
                  <c:v>41388</c:v>
                </c:pt>
                <c:pt idx="383">
                  <c:v>41445</c:v>
                </c:pt>
                <c:pt idx="384">
                  <c:v>41546</c:v>
                </c:pt>
                <c:pt idx="385">
                  <c:v>41919.5</c:v>
                </c:pt>
                <c:pt idx="386">
                  <c:v>41953</c:v>
                </c:pt>
                <c:pt idx="387">
                  <c:v>41962.5</c:v>
                </c:pt>
                <c:pt idx="388">
                  <c:v>42061</c:v>
                </c:pt>
                <c:pt idx="389">
                  <c:v>42127</c:v>
                </c:pt>
                <c:pt idx="390">
                  <c:v>42150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103">
                  <c:v>1.8740000086836517E-4</c:v>
                </c:pt>
                <c:pt idx="270">
                  <c:v>-7.998000000952743E-4</c:v>
                </c:pt>
                <c:pt idx="278">
                  <c:v>-1.4301999981398694E-3</c:v>
                </c:pt>
                <c:pt idx="322">
                  <c:v>2.8067999955965206E-3</c:v>
                </c:pt>
                <c:pt idx="323">
                  <c:v>7.616800008690916E-3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60-47C4-9869-6FB2DE750705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32251</c:v>
                </c:pt>
                <c:pt idx="328">
                  <c:v>32798</c:v>
                </c:pt>
                <c:pt idx="329">
                  <c:v>32932</c:v>
                </c:pt>
                <c:pt idx="330">
                  <c:v>32947</c:v>
                </c:pt>
                <c:pt idx="331">
                  <c:v>33528</c:v>
                </c:pt>
                <c:pt idx="332">
                  <c:v>34154</c:v>
                </c:pt>
                <c:pt idx="333">
                  <c:v>34913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36125.5</c:v>
                </c:pt>
                <c:pt idx="338">
                  <c:v>36172</c:v>
                </c:pt>
                <c:pt idx="339">
                  <c:v>36188</c:v>
                </c:pt>
                <c:pt idx="340">
                  <c:v>36188</c:v>
                </c:pt>
                <c:pt idx="341">
                  <c:v>36661.5</c:v>
                </c:pt>
                <c:pt idx="342">
                  <c:v>36773</c:v>
                </c:pt>
                <c:pt idx="343">
                  <c:v>36801.5</c:v>
                </c:pt>
                <c:pt idx="344">
                  <c:v>36801.5</c:v>
                </c:pt>
                <c:pt idx="345">
                  <c:v>37393</c:v>
                </c:pt>
                <c:pt idx="346">
                  <c:v>37406</c:v>
                </c:pt>
                <c:pt idx="347">
                  <c:v>37491.5</c:v>
                </c:pt>
                <c:pt idx="348">
                  <c:v>37530</c:v>
                </c:pt>
                <c:pt idx="349">
                  <c:v>37549</c:v>
                </c:pt>
                <c:pt idx="350">
                  <c:v>38050</c:v>
                </c:pt>
                <c:pt idx="351">
                  <c:v>38090</c:v>
                </c:pt>
                <c:pt idx="352">
                  <c:v>38090</c:v>
                </c:pt>
                <c:pt idx="353">
                  <c:v>38090</c:v>
                </c:pt>
                <c:pt idx="354">
                  <c:v>38154</c:v>
                </c:pt>
                <c:pt idx="355">
                  <c:v>38190</c:v>
                </c:pt>
                <c:pt idx="356">
                  <c:v>38780</c:v>
                </c:pt>
                <c:pt idx="357">
                  <c:v>38780.5</c:v>
                </c:pt>
                <c:pt idx="358">
                  <c:v>38780.5</c:v>
                </c:pt>
                <c:pt idx="359">
                  <c:v>38832</c:v>
                </c:pt>
                <c:pt idx="360">
                  <c:v>38875</c:v>
                </c:pt>
                <c:pt idx="361">
                  <c:v>38947</c:v>
                </c:pt>
                <c:pt idx="362">
                  <c:v>39431</c:v>
                </c:pt>
                <c:pt idx="363">
                  <c:v>39431</c:v>
                </c:pt>
                <c:pt idx="364">
                  <c:v>39433</c:v>
                </c:pt>
                <c:pt idx="365">
                  <c:v>39433</c:v>
                </c:pt>
                <c:pt idx="366">
                  <c:v>39492</c:v>
                </c:pt>
                <c:pt idx="367">
                  <c:v>39573</c:v>
                </c:pt>
                <c:pt idx="368">
                  <c:v>40059</c:v>
                </c:pt>
                <c:pt idx="369">
                  <c:v>40059</c:v>
                </c:pt>
                <c:pt idx="370">
                  <c:v>40106</c:v>
                </c:pt>
                <c:pt idx="371">
                  <c:v>40658</c:v>
                </c:pt>
                <c:pt idx="372">
                  <c:v>40658</c:v>
                </c:pt>
                <c:pt idx="373">
                  <c:v>40762</c:v>
                </c:pt>
                <c:pt idx="374">
                  <c:v>40762</c:v>
                </c:pt>
                <c:pt idx="375">
                  <c:v>40787</c:v>
                </c:pt>
                <c:pt idx="376">
                  <c:v>40787</c:v>
                </c:pt>
                <c:pt idx="377">
                  <c:v>40787</c:v>
                </c:pt>
                <c:pt idx="378">
                  <c:v>40841</c:v>
                </c:pt>
                <c:pt idx="379">
                  <c:v>41293.5</c:v>
                </c:pt>
                <c:pt idx="380">
                  <c:v>41293.5</c:v>
                </c:pt>
                <c:pt idx="381">
                  <c:v>41293.5</c:v>
                </c:pt>
                <c:pt idx="382">
                  <c:v>41388</c:v>
                </c:pt>
                <c:pt idx="383">
                  <c:v>41445</c:v>
                </c:pt>
                <c:pt idx="384">
                  <c:v>41546</c:v>
                </c:pt>
                <c:pt idx="385">
                  <c:v>41919.5</c:v>
                </c:pt>
                <c:pt idx="386">
                  <c:v>41953</c:v>
                </c:pt>
                <c:pt idx="387">
                  <c:v>41962.5</c:v>
                </c:pt>
                <c:pt idx="388">
                  <c:v>42061</c:v>
                </c:pt>
                <c:pt idx="389">
                  <c:v>42127</c:v>
                </c:pt>
                <c:pt idx="390">
                  <c:v>42150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300">
                  <c:v>-9.1260000044712797E-4</c:v>
                </c:pt>
                <c:pt idx="301">
                  <c:v>-1.429600000847131E-3</c:v>
                </c:pt>
                <c:pt idx="303">
                  <c:v>-1.8836000017472543E-3</c:v>
                </c:pt>
                <c:pt idx="306">
                  <c:v>-3.4527999960118905E-3</c:v>
                </c:pt>
                <c:pt idx="307">
                  <c:v>1.3471999991452321E-3</c:v>
                </c:pt>
                <c:pt idx="308">
                  <c:v>2.7472000001580454E-3</c:v>
                </c:pt>
                <c:pt idx="309">
                  <c:v>4.1472000011708587E-3</c:v>
                </c:pt>
                <c:pt idx="311">
                  <c:v>-1.913800006150268E-3</c:v>
                </c:pt>
                <c:pt idx="312">
                  <c:v>8.3247999937157147E-3</c:v>
                </c:pt>
                <c:pt idx="314">
                  <c:v>4.8393999968538992E-3</c:v>
                </c:pt>
                <c:pt idx="315">
                  <c:v>4.946000044583343E-4</c:v>
                </c:pt>
                <c:pt idx="316">
                  <c:v>3.1187999993562698E-3</c:v>
                </c:pt>
                <c:pt idx="317">
                  <c:v>3.395000021555461E-4</c:v>
                </c:pt>
                <c:pt idx="318">
                  <c:v>4.684599996835459E-3</c:v>
                </c:pt>
                <c:pt idx="319">
                  <c:v>7.5122000052942894E-3</c:v>
                </c:pt>
                <c:pt idx="320">
                  <c:v>1.0047400006442331E-2</c:v>
                </c:pt>
                <c:pt idx="321">
                  <c:v>6.8858000013278797E-3</c:v>
                </c:pt>
                <c:pt idx="324">
                  <c:v>7.0381000041379593E-3</c:v>
                </c:pt>
                <c:pt idx="325">
                  <c:v>7.6864000002387911E-3</c:v>
                </c:pt>
                <c:pt idx="326">
                  <c:v>8.8277999966521747E-3</c:v>
                </c:pt>
                <c:pt idx="327">
                  <c:v>9.7638000006554648E-3</c:v>
                </c:pt>
                <c:pt idx="328">
                  <c:v>7.9124000039882958E-3</c:v>
                </c:pt>
                <c:pt idx="329">
                  <c:v>8.7916000047698617E-3</c:v>
                </c:pt>
                <c:pt idx="330">
                  <c:v>9.7685999935492873E-3</c:v>
                </c:pt>
                <c:pt idx="331">
                  <c:v>8.586399992054794E-3</c:v>
                </c:pt>
                <c:pt idx="332">
                  <c:v>1.0025200004747603E-2</c:v>
                </c:pt>
                <c:pt idx="333">
                  <c:v>1.2699400002020411E-2</c:v>
                </c:pt>
                <c:pt idx="334">
                  <c:v>1.2761999998474494E-2</c:v>
                </c:pt>
                <c:pt idx="335">
                  <c:v>1.2761999998474494E-2</c:v>
                </c:pt>
                <c:pt idx="336">
                  <c:v>1.1717400004272349E-2</c:v>
                </c:pt>
                <c:pt idx="337">
                  <c:v>1.3131899999279995E-2</c:v>
                </c:pt>
                <c:pt idx="338">
                  <c:v>1.2173600000096485E-2</c:v>
                </c:pt>
                <c:pt idx="339">
                  <c:v>1.2194400005682837E-2</c:v>
                </c:pt>
                <c:pt idx="340">
                  <c:v>1.2194400005682837E-2</c:v>
                </c:pt>
                <c:pt idx="342">
                  <c:v>1.3067399995634332E-2</c:v>
                </c:pt>
                <c:pt idx="343">
                  <c:v>1.3360700002522208E-2</c:v>
                </c:pt>
                <c:pt idx="344">
                  <c:v>1.3360700002522208E-2</c:v>
                </c:pt>
                <c:pt idx="345">
                  <c:v>1.395339999726275E-2</c:v>
                </c:pt>
                <c:pt idx="346">
                  <c:v>1.4102799999818671E-2</c:v>
                </c:pt>
                <c:pt idx="347">
                  <c:v>1.4482699996733572E-2</c:v>
                </c:pt>
                <c:pt idx="348">
                  <c:v>1.341399999364512E-2</c:v>
                </c:pt>
                <c:pt idx="349">
                  <c:v>1.4876200002618134E-2</c:v>
                </c:pt>
                <c:pt idx="350">
                  <c:v>1.5290000003005844E-2</c:v>
                </c:pt>
                <c:pt idx="351">
                  <c:v>1.474199999938719E-2</c:v>
                </c:pt>
                <c:pt idx="352">
                  <c:v>1.4841999996860977E-2</c:v>
                </c:pt>
                <c:pt idx="353">
                  <c:v>1.4942000001610722E-2</c:v>
                </c:pt>
                <c:pt idx="354">
                  <c:v>1.5025200002128258E-2</c:v>
                </c:pt>
                <c:pt idx="355">
                  <c:v>1.5522000001510605E-2</c:v>
                </c:pt>
                <c:pt idx="356">
                  <c:v>1.4164000000164378E-2</c:v>
                </c:pt>
                <c:pt idx="359">
                  <c:v>1.5981599994120188E-2</c:v>
                </c:pt>
                <c:pt idx="361">
                  <c:v>1.5568599999824073E-2</c:v>
                </c:pt>
                <c:pt idx="362">
                  <c:v>1.5247800001816358E-2</c:v>
                </c:pt>
                <c:pt idx="363">
                  <c:v>1.6047800003434531E-2</c:v>
                </c:pt>
                <c:pt idx="364">
                  <c:v>1.6475399999762885E-2</c:v>
                </c:pt>
                <c:pt idx="365">
                  <c:v>1.6475399999762885E-2</c:v>
                </c:pt>
                <c:pt idx="366">
                  <c:v>1.7189600002893712E-2</c:v>
                </c:pt>
                <c:pt idx="367">
                  <c:v>1.6507400003320072E-2</c:v>
                </c:pt>
                <c:pt idx="368">
                  <c:v>1.8714199999521952E-2</c:v>
                </c:pt>
                <c:pt idx="369">
                  <c:v>1.8714199999521952E-2</c:v>
                </c:pt>
                <c:pt idx="370">
                  <c:v>1.9462800002656877E-2</c:v>
                </c:pt>
                <c:pt idx="371">
                  <c:v>1.8980399996507913E-2</c:v>
                </c:pt>
                <c:pt idx="372">
                  <c:v>1.8980399996507913E-2</c:v>
                </c:pt>
                <c:pt idx="373">
                  <c:v>1.8815600000380073E-2</c:v>
                </c:pt>
                <c:pt idx="374">
                  <c:v>1.8815600000380073E-2</c:v>
                </c:pt>
                <c:pt idx="375">
                  <c:v>1.9160600000759587E-2</c:v>
                </c:pt>
                <c:pt idx="376">
                  <c:v>1.9160600000759587E-2</c:v>
                </c:pt>
                <c:pt idx="377">
                  <c:v>2.4860600002284627E-2</c:v>
                </c:pt>
                <c:pt idx="378">
                  <c:v>2.2605799997108988E-2</c:v>
                </c:pt>
                <c:pt idx="379">
                  <c:v>1.8650299818546046E-2</c:v>
                </c:pt>
                <c:pt idx="380">
                  <c:v>1.8650299818546046E-2</c:v>
                </c:pt>
                <c:pt idx="381">
                  <c:v>1.9650299982458819E-2</c:v>
                </c:pt>
                <c:pt idx="382">
                  <c:v>1.9654399999126326E-2</c:v>
                </c:pt>
                <c:pt idx="383">
                  <c:v>1.9240999994508456E-2</c:v>
                </c:pt>
                <c:pt idx="384">
                  <c:v>2.2334800072712824E-2</c:v>
                </c:pt>
                <c:pt idx="385">
                  <c:v>1.9589100193115883E-2</c:v>
                </c:pt>
                <c:pt idx="386">
                  <c:v>1.8751399999018759E-2</c:v>
                </c:pt>
                <c:pt idx="387">
                  <c:v>1.8682500231079757E-2</c:v>
                </c:pt>
                <c:pt idx="388">
                  <c:v>-0.10255820000020321</c:v>
                </c:pt>
                <c:pt idx="389">
                  <c:v>1.9152599998051301E-2</c:v>
                </c:pt>
                <c:pt idx="390">
                  <c:v>1.9069999994826503E-2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860-47C4-9869-6FB2DE750705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32251</c:v>
                </c:pt>
                <c:pt idx="328">
                  <c:v>32798</c:v>
                </c:pt>
                <c:pt idx="329">
                  <c:v>32932</c:v>
                </c:pt>
                <c:pt idx="330">
                  <c:v>32947</c:v>
                </c:pt>
                <c:pt idx="331">
                  <c:v>33528</c:v>
                </c:pt>
                <c:pt idx="332">
                  <c:v>34154</c:v>
                </c:pt>
                <c:pt idx="333">
                  <c:v>34913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36125.5</c:v>
                </c:pt>
                <c:pt idx="338">
                  <c:v>36172</c:v>
                </c:pt>
                <c:pt idx="339">
                  <c:v>36188</c:v>
                </c:pt>
                <c:pt idx="340">
                  <c:v>36188</c:v>
                </c:pt>
                <c:pt idx="341">
                  <c:v>36661.5</c:v>
                </c:pt>
                <c:pt idx="342">
                  <c:v>36773</c:v>
                </c:pt>
                <c:pt idx="343">
                  <c:v>36801.5</c:v>
                </c:pt>
                <c:pt idx="344">
                  <c:v>36801.5</c:v>
                </c:pt>
                <c:pt idx="345">
                  <c:v>37393</c:v>
                </c:pt>
                <c:pt idx="346">
                  <c:v>37406</c:v>
                </c:pt>
                <c:pt idx="347">
                  <c:v>37491.5</c:v>
                </c:pt>
                <c:pt idx="348">
                  <c:v>37530</c:v>
                </c:pt>
                <c:pt idx="349">
                  <c:v>37549</c:v>
                </c:pt>
                <c:pt idx="350">
                  <c:v>38050</c:v>
                </c:pt>
                <c:pt idx="351">
                  <c:v>38090</c:v>
                </c:pt>
                <c:pt idx="352">
                  <c:v>38090</c:v>
                </c:pt>
                <c:pt idx="353">
                  <c:v>38090</c:v>
                </c:pt>
                <c:pt idx="354">
                  <c:v>38154</c:v>
                </c:pt>
                <c:pt idx="355">
                  <c:v>38190</c:v>
                </c:pt>
                <c:pt idx="356">
                  <c:v>38780</c:v>
                </c:pt>
                <c:pt idx="357">
                  <c:v>38780.5</c:v>
                </c:pt>
                <c:pt idx="358">
                  <c:v>38780.5</c:v>
                </c:pt>
                <c:pt idx="359">
                  <c:v>38832</c:v>
                </c:pt>
                <c:pt idx="360">
                  <c:v>38875</c:v>
                </c:pt>
                <c:pt idx="361">
                  <c:v>38947</c:v>
                </c:pt>
                <c:pt idx="362">
                  <c:v>39431</c:v>
                </c:pt>
                <c:pt idx="363">
                  <c:v>39431</c:v>
                </c:pt>
                <c:pt idx="364">
                  <c:v>39433</c:v>
                </c:pt>
                <c:pt idx="365">
                  <c:v>39433</c:v>
                </c:pt>
                <c:pt idx="366">
                  <c:v>39492</c:v>
                </c:pt>
                <c:pt idx="367">
                  <c:v>39573</c:v>
                </c:pt>
                <c:pt idx="368">
                  <c:v>40059</c:v>
                </c:pt>
                <c:pt idx="369">
                  <c:v>40059</c:v>
                </c:pt>
                <c:pt idx="370">
                  <c:v>40106</c:v>
                </c:pt>
                <c:pt idx="371">
                  <c:v>40658</c:v>
                </c:pt>
                <c:pt idx="372">
                  <c:v>40658</c:v>
                </c:pt>
                <c:pt idx="373">
                  <c:v>40762</c:v>
                </c:pt>
                <c:pt idx="374">
                  <c:v>40762</c:v>
                </c:pt>
                <c:pt idx="375">
                  <c:v>40787</c:v>
                </c:pt>
                <c:pt idx="376">
                  <c:v>40787</c:v>
                </c:pt>
                <c:pt idx="377">
                  <c:v>40787</c:v>
                </c:pt>
                <c:pt idx="378">
                  <c:v>40841</c:v>
                </c:pt>
                <c:pt idx="379">
                  <c:v>41293.5</c:v>
                </c:pt>
                <c:pt idx="380">
                  <c:v>41293.5</c:v>
                </c:pt>
                <c:pt idx="381">
                  <c:v>41293.5</c:v>
                </c:pt>
                <c:pt idx="382">
                  <c:v>41388</c:v>
                </c:pt>
                <c:pt idx="383">
                  <c:v>41445</c:v>
                </c:pt>
                <c:pt idx="384">
                  <c:v>41546</c:v>
                </c:pt>
                <c:pt idx="385">
                  <c:v>41919.5</c:v>
                </c:pt>
                <c:pt idx="386">
                  <c:v>41953</c:v>
                </c:pt>
                <c:pt idx="387">
                  <c:v>41962.5</c:v>
                </c:pt>
                <c:pt idx="388">
                  <c:v>42061</c:v>
                </c:pt>
                <c:pt idx="389">
                  <c:v>42127</c:v>
                </c:pt>
                <c:pt idx="390">
                  <c:v>42150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860-47C4-9869-6FB2DE75070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Active!$D$21:$D$285</c:f>
                <c:numCache>
                  <c:formatCode>General</c:formatCode>
                  <c:ptCount val="265"/>
                  <c:pt idx="0">
                    <c:v>2E-3</c:v>
                  </c:pt>
                  <c:pt idx="1">
                    <c:v>0</c:v>
                  </c:pt>
                  <c:pt idx="13">
                    <c:v>0</c:v>
                  </c:pt>
                  <c:pt idx="24">
                    <c:v>3.0000000000000001E-3</c:v>
                  </c:pt>
                  <c:pt idx="39">
                    <c:v>2E-3</c:v>
                  </c:pt>
                  <c:pt idx="40">
                    <c:v>2E-3</c:v>
                  </c:pt>
                  <c:pt idx="49">
                    <c:v>2E-3</c:v>
                  </c:pt>
                  <c:pt idx="92">
                    <c:v>4.0000000000000001E-3</c:v>
                  </c:pt>
                  <c:pt idx="93">
                    <c:v>4.0000000000000001E-3</c:v>
                  </c:pt>
                  <c:pt idx="103">
                    <c:v>4.0000000000000001E-3</c:v>
                  </c:pt>
                  <c:pt idx="104">
                    <c:v>0</c:v>
                  </c:pt>
                </c:numCache>
              </c:numRef>
            </c:plus>
            <c:minus>
              <c:numRef>
                <c:f>Active!$D$21:$D$285</c:f>
                <c:numCache>
                  <c:formatCode>General</c:formatCode>
                  <c:ptCount val="265"/>
                  <c:pt idx="0">
                    <c:v>2E-3</c:v>
                  </c:pt>
                  <c:pt idx="1">
                    <c:v>0</c:v>
                  </c:pt>
                  <c:pt idx="13">
                    <c:v>0</c:v>
                  </c:pt>
                  <c:pt idx="24">
                    <c:v>3.0000000000000001E-3</c:v>
                  </c:pt>
                  <c:pt idx="39">
                    <c:v>2E-3</c:v>
                  </c:pt>
                  <c:pt idx="40">
                    <c:v>2E-3</c:v>
                  </c:pt>
                  <c:pt idx="49">
                    <c:v>2E-3</c:v>
                  </c:pt>
                  <c:pt idx="92">
                    <c:v>4.0000000000000001E-3</c:v>
                  </c:pt>
                  <c:pt idx="93">
                    <c:v>4.0000000000000001E-3</c:v>
                  </c:pt>
                  <c:pt idx="103">
                    <c:v>4.0000000000000001E-3</c:v>
                  </c:pt>
                  <c:pt idx="10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32251</c:v>
                </c:pt>
                <c:pt idx="328">
                  <c:v>32798</c:v>
                </c:pt>
                <c:pt idx="329">
                  <c:v>32932</c:v>
                </c:pt>
                <c:pt idx="330">
                  <c:v>32947</c:v>
                </c:pt>
                <c:pt idx="331">
                  <c:v>33528</c:v>
                </c:pt>
                <c:pt idx="332">
                  <c:v>34154</c:v>
                </c:pt>
                <c:pt idx="333">
                  <c:v>34913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36125.5</c:v>
                </c:pt>
                <c:pt idx="338">
                  <c:v>36172</c:v>
                </c:pt>
                <c:pt idx="339">
                  <c:v>36188</c:v>
                </c:pt>
                <c:pt idx="340">
                  <c:v>36188</c:v>
                </c:pt>
                <c:pt idx="341">
                  <c:v>36661.5</c:v>
                </c:pt>
                <c:pt idx="342">
                  <c:v>36773</c:v>
                </c:pt>
                <c:pt idx="343">
                  <c:v>36801.5</c:v>
                </c:pt>
                <c:pt idx="344">
                  <c:v>36801.5</c:v>
                </c:pt>
                <c:pt idx="345">
                  <c:v>37393</c:v>
                </c:pt>
                <c:pt idx="346">
                  <c:v>37406</c:v>
                </c:pt>
                <c:pt idx="347">
                  <c:v>37491.5</c:v>
                </c:pt>
                <c:pt idx="348">
                  <c:v>37530</c:v>
                </c:pt>
                <c:pt idx="349">
                  <c:v>37549</c:v>
                </c:pt>
                <c:pt idx="350">
                  <c:v>38050</c:v>
                </c:pt>
                <c:pt idx="351">
                  <c:v>38090</c:v>
                </c:pt>
                <c:pt idx="352">
                  <c:v>38090</c:v>
                </c:pt>
                <c:pt idx="353">
                  <c:v>38090</c:v>
                </c:pt>
                <c:pt idx="354">
                  <c:v>38154</c:v>
                </c:pt>
                <c:pt idx="355">
                  <c:v>38190</c:v>
                </c:pt>
                <c:pt idx="356">
                  <c:v>38780</c:v>
                </c:pt>
                <c:pt idx="357">
                  <c:v>38780.5</c:v>
                </c:pt>
                <c:pt idx="358">
                  <c:v>38780.5</c:v>
                </c:pt>
                <c:pt idx="359">
                  <c:v>38832</c:v>
                </c:pt>
                <c:pt idx="360">
                  <c:v>38875</c:v>
                </c:pt>
                <c:pt idx="361">
                  <c:v>38947</c:v>
                </c:pt>
                <c:pt idx="362">
                  <c:v>39431</c:v>
                </c:pt>
                <c:pt idx="363">
                  <c:v>39431</c:v>
                </c:pt>
                <c:pt idx="364">
                  <c:v>39433</c:v>
                </c:pt>
                <c:pt idx="365">
                  <c:v>39433</c:v>
                </c:pt>
                <c:pt idx="366">
                  <c:v>39492</c:v>
                </c:pt>
                <c:pt idx="367">
                  <c:v>39573</c:v>
                </c:pt>
                <c:pt idx="368">
                  <c:v>40059</c:v>
                </c:pt>
                <c:pt idx="369">
                  <c:v>40059</c:v>
                </c:pt>
                <c:pt idx="370">
                  <c:v>40106</c:v>
                </c:pt>
                <c:pt idx="371">
                  <c:v>40658</c:v>
                </c:pt>
                <c:pt idx="372">
                  <c:v>40658</c:v>
                </c:pt>
                <c:pt idx="373">
                  <c:v>40762</c:v>
                </c:pt>
                <c:pt idx="374">
                  <c:v>40762</c:v>
                </c:pt>
                <c:pt idx="375">
                  <c:v>40787</c:v>
                </c:pt>
                <c:pt idx="376">
                  <c:v>40787</c:v>
                </c:pt>
                <c:pt idx="377">
                  <c:v>40787</c:v>
                </c:pt>
                <c:pt idx="378">
                  <c:v>40841</c:v>
                </c:pt>
                <c:pt idx="379">
                  <c:v>41293.5</c:v>
                </c:pt>
                <c:pt idx="380">
                  <c:v>41293.5</c:v>
                </c:pt>
                <c:pt idx="381">
                  <c:v>41293.5</c:v>
                </c:pt>
                <c:pt idx="382">
                  <c:v>41388</c:v>
                </c:pt>
                <c:pt idx="383">
                  <c:v>41445</c:v>
                </c:pt>
                <c:pt idx="384">
                  <c:v>41546</c:v>
                </c:pt>
                <c:pt idx="385">
                  <c:v>41919.5</c:v>
                </c:pt>
                <c:pt idx="386">
                  <c:v>41953</c:v>
                </c:pt>
                <c:pt idx="387">
                  <c:v>41962.5</c:v>
                </c:pt>
                <c:pt idx="388">
                  <c:v>42061</c:v>
                </c:pt>
                <c:pt idx="389">
                  <c:v>42127</c:v>
                </c:pt>
                <c:pt idx="390">
                  <c:v>42150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860-47C4-9869-6FB2DE75070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Active!$D$21:$D$29</c:f>
                <c:numCache>
                  <c:formatCode>General</c:formatCode>
                  <c:ptCount val="9"/>
                  <c:pt idx="0">
                    <c:v>2E-3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Active!$D$21:$D$29</c:f>
                <c:numCache>
                  <c:formatCode>General</c:formatCode>
                  <c:ptCount val="9"/>
                  <c:pt idx="0">
                    <c:v>2E-3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32251</c:v>
                </c:pt>
                <c:pt idx="328">
                  <c:v>32798</c:v>
                </c:pt>
                <c:pt idx="329">
                  <c:v>32932</c:v>
                </c:pt>
                <c:pt idx="330">
                  <c:v>32947</c:v>
                </c:pt>
                <c:pt idx="331">
                  <c:v>33528</c:v>
                </c:pt>
                <c:pt idx="332">
                  <c:v>34154</c:v>
                </c:pt>
                <c:pt idx="333">
                  <c:v>34913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36125.5</c:v>
                </c:pt>
                <c:pt idx="338">
                  <c:v>36172</c:v>
                </c:pt>
                <c:pt idx="339">
                  <c:v>36188</c:v>
                </c:pt>
                <c:pt idx="340">
                  <c:v>36188</c:v>
                </c:pt>
                <c:pt idx="341">
                  <c:v>36661.5</c:v>
                </c:pt>
                <c:pt idx="342">
                  <c:v>36773</c:v>
                </c:pt>
                <c:pt idx="343">
                  <c:v>36801.5</c:v>
                </c:pt>
                <c:pt idx="344">
                  <c:v>36801.5</c:v>
                </c:pt>
                <c:pt idx="345">
                  <c:v>37393</c:v>
                </c:pt>
                <c:pt idx="346">
                  <c:v>37406</c:v>
                </c:pt>
                <c:pt idx="347">
                  <c:v>37491.5</c:v>
                </c:pt>
                <c:pt idx="348">
                  <c:v>37530</c:v>
                </c:pt>
                <c:pt idx="349">
                  <c:v>37549</c:v>
                </c:pt>
                <c:pt idx="350">
                  <c:v>38050</c:v>
                </c:pt>
                <c:pt idx="351">
                  <c:v>38090</c:v>
                </c:pt>
                <c:pt idx="352">
                  <c:v>38090</c:v>
                </c:pt>
                <c:pt idx="353">
                  <c:v>38090</c:v>
                </c:pt>
                <c:pt idx="354">
                  <c:v>38154</c:v>
                </c:pt>
                <c:pt idx="355">
                  <c:v>38190</c:v>
                </c:pt>
                <c:pt idx="356">
                  <c:v>38780</c:v>
                </c:pt>
                <c:pt idx="357">
                  <c:v>38780.5</c:v>
                </c:pt>
                <c:pt idx="358">
                  <c:v>38780.5</c:v>
                </c:pt>
                <c:pt idx="359">
                  <c:v>38832</c:v>
                </c:pt>
                <c:pt idx="360">
                  <c:v>38875</c:v>
                </c:pt>
                <c:pt idx="361">
                  <c:v>38947</c:v>
                </c:pt>
                <c:pt idx="362">
                  <c:v>39431</c:v>
                </c:pt>
                <c:pt idx="363">
                  <c:v>39431</c:v>
                </c:pt>
                <c:pt idx="364">
                  <c:v>39433</c:v>
                </c:pt>
                <c:pt idx="365">
                  <c:v>39433</c:v>
                </c:pt>
                <c:pt idx="366">
                  <c:v>39492</c:v>
                </c:pt>
                <c:pt idx="367">
                  <c:v>39573</c:v>
                </c:pt>
                <c:pt idx="368">
                  <c:v>40059</c:v>
                </c:pt>
                <c:pt idx="369">
                  <c:v>40059</c:v>
                </c:pt>
                <c:pt idx="370">
                  <c:v>40106</c:v>
                </c:pt>
                <c:pt idx="371">
                  <c:v>40658</c:v>
                </c:pt>
                <c:pt idx="372">
                  <c:v>40658</c:v>
                </c:pt>
                <c:pt idx="373">
                  <c:v>40762</c:v>
                </c:pt>
                <c:pt idx="374">
                  <c:v>40762</c:v>
                </c:pt>
                <c:pt idx="375">
                  <c:v>40787</c:v>
                </c:pt>
                <c:pt idx="376">
                  <c:v>40787</c:v>
                </c:pt>
                <c:pt idx="377">
                  <c:v>40787</c:v>
                </c:pt>
                <c:pt idx="378">
                  <c:v>40841</c:v>
                </c:pt>
                <c:pt idx="379">
                  <c:v>41293.5</c:v>
                </c:pt>
                <c:pt idx="380">
                  <c:v>41293.5</c:v>
                </c:pt>
                <c:pt idx="381">
                  <c:v>41293.5</c:v>
                </c:pt>
                <c:pt idx="382">
                  <c:v>41388</c:v>
                </c:pt>
                <c:pt idx="383">
                  <c:v>41445</c:v>
                </c:pt>
                <c:pt idx="384">
                  <c:v>41546</c:v>
                </c:pt>
                <c:pt idx="385">
                  <c:v>41919.5</c:v>
                </c:pt>
                <c:pt idx="386">
                  <c:v>41953</c:v>
                </c:pt>
                <c:pt idx="387">
                  <c:v>41962.5</c:v>
                </c:pt>
                <c:pt idx="388">
                  <c:v>42061</c:v>
                </c:pt>
                <c:pt idx="389">
                  <c:v>42127</c:v>
                </c:pt>
                <c:pt idx="390">
                  <c:v>42150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860-47C4-9869-6FB2DE75070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s8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32251</c:v>
                </c:pt>
                <c:pt idx="328">
                  <c:v>32798</c:v>
                </c:pt>
                <c:pt idx="329">
                  <c:v>32932</c:v>
                </c:pt>
                <c:pt idx="330">
                  <c:v>32947</c:v>
                </c:pt>
                <c:pt idx="331">
                  <c:v>33528</c:v>
                </c:pt>
                <c:pt idx="332">
                  <c:v>34154</c:v>
                </c:pt>
                <c:pt idx="333">
                  <c:v>34913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36125.5</c:v>
                </c:pt>
                <c:pt idx="338">
                  <c:v>36172</c:v>
                </c:pt>
                <c:pt idx="339">
                  <c:v>36188</c:v>
                </c:pt>
                <c:pt idx="340">
                  <c:v>36188</c:v>
                </c:pt>
                <c:pt idx="341">
                  <c:v>36661.5</c:v>
                </c:pt>
                <c:pt idx="342">
                  <c:v>36773</c:v>
                </c:pt>
                <c:pt idx="343">
                  <c:v>36801.5</c:v>
                </c:pt>
                <c:pt idx="344">
                  <c:v>36801.5</c:v>
                </c:pt>
                <c:pt idx="345">
                  <c:v>37393</c:v>
                </c:pt>
                <c:pt idx="346">
                  <c:v>37406</c:v>
                </c:pt>
                <c:pt idx="347">
                  <c:v>37491.5</c:v>
                </c:pt>
                <c:pt idx="348">
                  <c:v>37530</c:v>
                </c:pt>
                <c:pt idx="349">
                  <c:v>37549</c:v>
                </c:pt>
                <c:pt idx="350">
                  <c:v>38050</c:v>
                </c:pt>
                <c:pt idx="351">
                  <c:v>38090</c:v>
                </c:pt>
                <c:pt idx="352">
                  <c:v>38090</c:v>
                </c:pt>
                <c:pt idx="353">
                  <c:v>38090</c:v>
                </c:pt>
                <c:pt idx="354">
                  <c:v>38154</c:v>
                </c:pt>
                <c:pt idx="355">
                  <c:v>38190</c:v>
                </c:pt>
                <c:pt idx="356">
                  <c:v>38780</c:v>
                </c:pt>
                <c:pt idx="357">
                  <c:v>38780.5</c:v>
                </c:pt>
                <c:pt idx="358">
                  <c:v>38780.5</c:v>
                </c:pt>
                <c:pt idx="359">
                  <c:v>38832</c:v>
                </c:pt>
                <c:pt idx="360">
                  <c:v>38875</c:v>
                </c:pt>
                <c:pt idx="361">
                  <c:v>38947</c:v>
                </c:pt>
                <c:pt idx="362">
                  <c:v>39431</c:v>
                </c:pt>
                <c:pt idx="363">
                  <c:v>39431</c:v>
                </c:pt>
                <c:pt idx="364">
                  <c:v>39433</c:v>
                </c:pt>
                <c:pt idx="365">
                  <c:v>39433</c:v>
                </c:pt>
                <c:pt idx="366">
                  <c:v>39492</c:v>
                </c:pt>
                <c:pt idx="367">
                  <c:v>39573</c:v>
                </c:pt>
                <c:pt idx="368">
                  <c:v>40059</c:v>
                </c:pt>
                <c:pt idx="369">
                  <c:v>40059</c:v>
                </c:pt>
                <c:pt idx="370">
                  <c:v>40106</c:v>
                </c:pt>
                <c:pt idx="371">
                  <c:v>40658</c:v>
                </c:pt>
                <c:pt idx="372">
                  <c:v>40658</c:v>
                </c:pt>
                <c:pt idx="373">
                  <c:v>40762</c:v>
                </c:pt>
                <c:pt idx="374">
                  <c:v>40762</c:v>
                </c:pt>
                <c:pt idx="375">
                  <c:v>40787</c:v>
                </c:pt>
                <c:pt idx="376">
                  <c:v>40787</c:v>
                </c:pt>
                <c:pt idx="377">
                  <c:v>40787</c:v>
                </c:pt>
                <c:pt idx="378">
                  <c:v>40841</c:v>
                </c:pt>
                <c:pt idx="379">
                  <c:v>41293.5</c:v>
                </c:pt>
                <c:pt idx="380">
                  <c:v>41293.5</c:v>
                </c:pt>
                <c:pt idx="381">
                  <c:v>41293.5</c:v>
                </c:pt>
                <c:pt idx="382">
                  <c:v>41388</c:v>
                </c:pt>
                <c:pt idx="383">
                  <c:v>41445</c:v>
                </c:pt>
                <c:pt idx="384">
                  <c:v>41546</c:v>
                </c:pt>
                <c:pt idx="385">
                  <c:v>41919.5</c:v>
                </c:pt>
                <c:pt idx="386">
                  <c:v>41953</c:v>
                </c:pt>
                <c:pt idx="387">
                  <c:v>41962.5</c:v>
                </c:pt>
                <c:pt idx="388">
                  <c:v>42061</c:v>
                </c:pt>
                <c:pt idx="389">
                  <c:v>42127</c:v>
                </c:pt>
                <c:pt idx="390">
                  <c:v>42150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860-47C4-9869-6FB2DE750705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32251</c:v>
                </c:pt>
                <c:pt idx="328">
                  <c:v>32798</c:v>
                </c:pt>
                <c:pt idx="329">
                  <c:v>32932</c:v>
                </c:pt>
                <c:pt idx="330">
                  <c:v>32947</c:v>
                </c:pt>
                <c:pt idx="331">
                  <c:v>33528</c:v>
                </c:pt>
                <c:pt idx="332">
                  <c:v>34154</c:v>
                </c:pt>
                <c:pt idx="333">
                  <c:v>34913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36125.5</c:v>
                </c:pt>
                <c:pt idx="338">
                  <c:v>36172</c:v>
                </c:pt>
                <c:pt idx="339">
                  <c:v>36188</c:v>
                </c:pt>
                <c:pt idx="340">
                  <c:v>36188</c:v>
                </c:pt>
                <c:pt idx="341">
                  <c:v>36661.5</c:v>
                </c:pt>
                <c:pt idx="342">
                  <c:v>36773</c:v>
                </c:pt>
                <c:pt idx="343">
                  <c:v>36801.5</c:v>
                </c:pt>
                <c:pt idx="344">
                  <c:v>36801.5</c:v>
                </c:pt>
                <c:pt idx="345">
                  <c:v>37393</c:v>
                </c:pt>
                <c:pt idx="346">
                  <c:v>37406</c:v>
                </c:pt>
                <c:pt idx="347">
                  <c:v>37491.5</c:v>
                </c:pt>
                <c:pt idx="348">
                  <c:v>37530</c:v>
                </c:pt>
                <c:pt idx="349">
                  <c:v>37549</c:v>
                </c:pt>
                <c:pt idx="350">
                  <c:v>38050</c:v>
                </c:pt>
                <c:pt idx="351">
                  <c:v>38090</c:v>
                </c:pt>
                <c:pt idx="352">
                  <c:v>38090</c:v>
                </c:pt>
                <c:pt idx="353">
                  <c:v>38090</c:v>
                </c:pt>
                <c:pt idx="354">
                  <c:v>38154</c:v>
                </c:pt>
                <c:pt idx="355">
                  <c:v>38190</c:v>
                </c:pt>
                <c:pt idx="356">
                  <c:v>38780</c:v>
                </c:pt>
                <c:pt idx="357">
                  <c:v>38780.5</c:v>
                </c:pt>
                <c:pt idx="358">
                  <c:v>38780.5</c:v>
                </c:pt>
                <c:pt idx="359">
                  <c:v>38832</c:v>
                </c:pt>
                <c:pt idx="360">
                  <c:v>38875</c:v>
                </c:pt>
                <c:pt idx="361">
                  <c:v>38947</c:v>
                </c:pt>
                <c:pt idx="362">
                  <c:v>39431</c:v>
                </c:pt>
                <c:pt idx="363">
                  <c:v>39431</c:v>
                </c:pt>
                <c:pt idx="364">
                  <c:v>39433</c:v>
                </c:pt>
                <c:pt idx="365">
                  <c:v>39433</c:v>
                </c:pt>
                <c:pt idx="366">
                  <c:v>39492</c:v>
                </c:pt>
                <c:pt idx="367">
                  <c:v>39573</c:v>
                </c:pt>
                <c:pt idx="368">
                  <c:v>40059</c:v>
                </c:pt>
                <c:pt idx="369">
                  <c:v>40059</c:v>
                </c:pt>
                <c:pt idx="370">
                  <c:v>40106</c:v>
                </c:pt>
                <c:pt idx="371">
                  <c:v>40658</c:v>
                </c:pt>
                <c:pt idx="372">
                  <c:v>40658</c:v>
                </c:pt>
                <c:pt idx="373">
                  <c:v>40762</c:v>
                </c:pt>
                <c:pt idx="374">
                  <c:v>40762</c:v>
                </c:pt>
                <c:pt idx="375">
                  <c:v>40787</c:v>
                </c:pt>
                <c:pt idx="376">
                  <c:v>40787</c:v>
                </c:pt>
                <c:pt idx="377">
                  <c:v>40787</c:v>
                </c:pt>
                <c:pt idx="378">
                  <c:v>40841</c:v>
                </c:pt>
                <c:pt idx="379">
                  <c:v>41293.5</c:v>
                </c:pt>
                <c:pt idx="380">
                  <c:v>41293.5</c:v>
                </c:pt>
                <c:pt idx="381">
                  <c:v>41293.5</c:v>
                </c:pt>
                <c:pt idx="382">
                  <c:v>41388</c:v>
                </c:pt>
                <c:pt idx="383">
                  <c:v>41445</c:v>
                </c:pt>
                <c:pt idx="384">
                  <c:v>41546</c:v>
                </c:pt>
                <c:pt idx="385">
                  <c:v>41919.5</c:v>
                </c:pt>
                <c:pt idx="386">
                  <c:v>41953</c:v>
                </c:pt>
                <c:pt idx="387">
                  <c:v>41962.5</c:v>
                </c:pt>
                <c:pt idx="388">
                  <c:v>42061</c:v>
                </c:pt>
                <c:pt idx="389">
                  <c:v>42127</c:v>
                </c:pt>
                <c:pt idx="390">
                  <c:v>42150</c:v>
                </c:pt>
              </c:numCache>
            </c:numRef>
          </c:xVal>
          <c:yVal>
            <c:numRef>
              <c:f>Active!$P$21:$P$998</c:f>
              <c:numCache>
                <c:formatCode>General</c:formatCode>
                <c:ptCount val="978"/>
                <c:pt idx="288">
                  <c:v>1.422636683659299E-2</c:v>
                </c:pt>
                <c:pt idx="289">
                  <c:v>1.4223213956174563E-2</c:v>
                </c:pt>
                <c:pt idx="290">
                  <c:v>1.4223140942101715E-2</c:v>
                </c:pt>
                <c:pt idx="291">
                  <c:v>1.4222975001027061E-2</c:v>
                </c:pt>
                <c:pt idx="292">
                  <c:v>1.4222901986954214E-2</c:v>
                </c:pt>
                <c:pt idx="293">
                  <c:v>1.4222809059952407E-2</c:v>
                </c:pt>
                <c:pt idx="294">
                  <c:v>1.4222795784666436E-2</c:v>
                </c:pt>
                <c:pt idx="295">
                  <c:v>1.4222749321165531E-2</c:v>
                </c:pt>
                <c:pt idx="296">
                  <c:v>1.4222570104804906E-2</c:v>
                </c:pt>
                <c:pt idx="297">
                  <c:v>1.4222556829518933E-2</c:v>
                </c:pt>
                <c:pt idx="298">
                  <c:v>1.4221866514648372E-2</c:v>
                </c:pt>
                <c:pt idx="299">
                  <c:v>1.4218979139949392E-2</c:v>
                </c:pt>
                <c:pt idx="300">
                  <c:v>1.4217976855858482E-2</c:v>
                </c:pt>
                <c:pt idx="301">
                  <c:v>1.4214425716860884E-2</c:v>
                </c:pt>
                <c:pt idx="302">
                  <c:v>1.4213297317553237E-2</c:v>
                </c:pt>
                <c:pt idx="303">
                  <c:v>1.4213297317553237E-2</c:v>
                </c:pt>
                <c:pt idx="304">
                  <c:v>1.4212952160117956E-2</c:v>
                </c:pt>
                <c:pt idx="305">
                  <c:v>1.421037011699634E-2</c:v>
                </c:pt>
                <c:pt idx="306">
                  <c:v>1.4210204175921686E-2</c:v>
                </c:pt>
                <c:pt idx="307">
                  <c:v>1.4210204175921686E-2</c:v>
                </c:pt>
                <c:pt idx="308">
                  <c:v>1.4210204175921686E-2</c:v>
                </c:pt>
                <c:pt idx="309">
                  <c:v>1.4210204175921686E-2</c:v>
                </c:pt>
                <c:pt idx="310">
                  <c:v>1.4209274905903624E-2</c:v>
                </c:pt>
                <c:pt idx="311">
                  <c:v>1.4205856519765751E-2</c:v>
                </c:pt>
                <c:pt idx="312">
                  <c:v>1.4201893846903011E-2</c:v>
                </c:pt>
                <c:pt idx="313">
                  <c:v>1.4201249995533353E-2</c:v>
                </c:pt>
                <c:pt idx="314">
                  <c:v>1.420111724267363E-2</c:v>
                </c:pt>
                <c:pt idx="315">
                  <c:v>1.4201090692101686E-2</c:v>
                </c:pt>
                <c:pt idx="316">
                  <c:v>1.4201030953314811E-2</c:v>
                </c:pt>
                <c:pt idx="317">
                  <c:v>1.4201020996850331E-2</c:v>
                </c:pt>
                <c:pt idx="318">
                  <c:v>1.4200758809952377E-2</c:v>
                </c:pt>
                <c:pt idx="319">
                  <c:v>1.4200745534666406E-2</c:v>
                </c:pt>
                <c:pt idx="320">
                  <c:v>1.4196736398302764E-2</c:v>
                </c:pt>
                <c:pt idx="321">
                  <c:v>1.4196285038579705E-2</c:v>
                </c:pt>
                <c:pt idx="322">
                  <c:v>1.4195986344645327E-2</c:v>
                </c:pt>
                <c:pt idx="323">
                  <c:v>1.4192999405301554E-2</c:v>
                </c:pt>
                <c:pt idx="324">
                  <c:v>1.4192411973897279E-2</c:v>
                </c:pt>
                <c:pt idx="325">
                  <c:v>1.4192388742146827E-2</c:v>
                </c:pt>
                <c:pt idx="326">
                  <c:v>1.4192368829217868E-2</c:v>
                </c:pt>
                <c:pt idx="327">
                  <c:v>1.4187589726267833E-2</c:v>
                </c:pt>
                <c:pt idx="328">
                  <c:v>1.4183958935554401E-2</c:v>
                </c:pt>
                <c:pt idx="329">
                  <c:v>1.4183069491394256E-2</c:v>
                </c:pt>
                <c:pt idx="330">
                  <c:v>1.4182969926749464E-2</c:v>
                </c:pt>
                <c:pt idx="331">
                  <c:v>1.4179113456174503E-2</c:v>
                </c:pt>
                <c:pt idx="332">
                  <c:v>1.4174958291665166E-2</c:v>
                </c:pt>
                <c:pt idx="333">
                  <c:v>1.4169920320638669E-2</c:v>
                </c:pt>
                <c:pt idx="334">
                  <c:v>1.4169409222128735E-2</c:v>
                </c:pt>
                <c:pt idx="335">
                  <c:v>1.4169409222128735E-2</c:v>
                </c:pt>
                <c:pt idx="336">
                  <c:v>1.416255253692403E-2</c:v>
                </c:pt>
                <c:pt idx="337">
                  <c:v>1.4161872178517948E-2</c:v>
                </c:pt>
                <c:pt idx="338">
                  <c:v>1.416156352811909E-2</c:v>
                </c:pt>
                <c:pt idx="339">
                  <c:v>1.4161457325831312E-2</c:v>
                </c:pt>
                <c:pt idx="340">
                  <c:v>1.4161457325831312E-2</c:v>
                </c:pt>
                <c:pt idx="341">
                  <c:v>1.4158314401877365E-2</c:v>
                </c:pt>
                <c:pt idx="342">
                  <c:v>1.4157574304684407E-2</c:v>
                </c:pt>
                <c:pt idx="343">
                  <c:v>1.4157385131859303E-2</c:v>
                </c:pt>
                <c:pt idx="344">
                  <c:v>1.4157385131859303E-2</c:v>
                </c:pt>
                <c:pt idx="345">
                  <c:v>1.4153458966032987E-2</c:v>
                </c:pt>
                <c:pt idx="346">
                  <c:v>1.4153372676674167E-2</c:v>
                </c:pt>
                <c:pt idx="347">
                  <c:v>1.4152805158198851E-2</c:v>
                </c:pt>
                <c:pt idx="348">
                  <c:v>1.4152549608943884E-2</c:v>
                </c:pt>
                <c:pt idx="349">
                  <c:v>1.4152423493727147E-2</c:v>
                </c:pt>
                <c:pt idx="350">
                  <c:v>1.4149098034591079E-2</c:v>
                </c:pt>
                <c:pt idx="351">
                  <c:v>1.4148832528871632E-2</c:v>
                </c:pt>
                <c:pt idx="352">
                  <c:v>1.4148832528871632E-2</c:v>
                </c:pt>
                <c:pt idx="353">
                  <c:v>1.4148832528871632E-2</c:v>
                </c:pt>
                <c:pt idx="354">
                  <c:v>1.4148407719720518E-2</c:v>
                </c:pt>
                <c:pt idx="355">
                  <c:v>1.4148168764573017E-2</c:v>
                </c:pt>
                <c:pt idx="356">
                  <c:v>1.414425255521118E-2</c:v>
                </c:pt>
                <c:pt idx="357">
                  <c:v>1.4144249236389688E-2</c:v>
                </c:pt>
                <c:pt idx="358">
                  <c:v>1.4144249236389688E-2</c:v>
                </c:pt>
                <c:pt idx="359">
                  <c:v>1.41439073977759E-2</c:v>
                </c:pt>
                <c:pt idx="360">
                  <c:v>1.4143621979127495E-2</c:v>
                </c:pt>
                <c:pt idx="361">
                  <c:v>1.4143144068832492E-2</c:v>
                </c:pt>
                <c:pt idx="362">
                  <c:v>1.4139931449627189E-2</c:v>
                </c:pt>
                <c:pt idx="363">
                  <c:v>1.4139931449627189E-2</c:v>
                </c:pt>
                <c:pt idx="364">
                  <c:v>1.4139918174341216E-2</c:v>
                </c:pt>
                <c:pt idx="365">
                  <c:v>1.4139918174341216E-2</c:v>
                </c:pt>
                <c:pt idx="366">
                  <c:v>1.4139526553405033E-2</c:v>
                </c:pt>
                <c:pt idx="367">
                  <c:v>1.4138988904323154E-2</c:v>
                </c:pt>
                <c:pt idx="368">
                  <c:v>1.4135763009831879E-2</c:v>
                </c:pt>
                <c:pt idx="369">
                  <c:v>1.4135763009831879E-2</c:v>
                </c:pt>
                <c:pt idx="370">
                  <c:v>1.413545104061153E-2</c:v>
                </c:pt>
                <c:pt idx="371">
                  <c:v>1.4131787061683169E-2</c:v>
                </c:pt>
                <c:pt idx="372">
                  <c:v>1.4131787061683169E-2</c:v>
                </c:pt>
                <c:pt idx="373">
                  <c:v>1.4131096746812608E-2</c:v>
                </c:pt>
                <c:pt idx="374">
                  <c:v>1.4131096746812608E-2</c:v>
                </c:pt>
                <c:pt idx="375">
                  <c:v>1.4130930805737954E-2</c:v>
                </c:pt>
                <c:pt idx="376">
                  <c:v>1.4130930805737954E-2</c:v>
                </c:pt>
                <c:pt idx="377">
                  <c:v>1.4130930805737954E-2</c:v>
                </c:pt>
                <c:pt idx="378">
                  <c:v>1.4130572373016702E-2</c:v>
                </c:pt>
                <c:pt idx="379">
                  <c:v>1.4127568839565462E-2</c:v>
                </c:pt>
                <c:pt idx="380">
                  <c:v>1.4127568839565462E-2</c:v>
                </c:pt>
                <c:pt idx="381">
                  <c:v>1.4127568839565462E-2</c:v>
                </c:pt>
                <c:pt idx="382">
                  <c:v>1.412694158230327E-2</c:v>
                </c:pt>
                <c:pt idx="383">
                  <c:v>1.412656323665306E-2</c:v>
                </c:pt>
                <c:pt idx="384">
                  <c:v>1.4125892834711457E-2</c:v>
                </c:pt>
                <c:pt idx="385">
                  <c:v>1.4123413675056125E-2</c:v>
                </c:pt>
                <c:pt idx="386">
                  <c:v>1.4123191314016089E-2</c:v>
                </c:pt>
                <c:pt idx="387">
                  <c:v>1.412312825640772E-2</c:v>
                </c:pt>
                <c:pt idx="388">
                  <c:v>1.4122474448573584E-2</c:v>
                </c:pt>
                <c:pt idx="389">
                  <c:v>1.4122036364136496E-2</c:v>
                </c:pt>
                <c:pt idx="390">
                  <c:v>1.4121883698347815E-2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860-47C4-9869-6FB2DE750705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32251</c:v>
                </c:pt>
                <c:pt idx="328">
                  <c:v>32798</c:v>
                </c:pt>
                <c:pt idx="329">
                  <c:v>32932</c:v>
                </c:pt>
                <c:pt idx="330">
                  <c:v>32947</c:v>
                </c:pt>
                <c:pt idx="331">
                  <c:v>33528</c:v>
                </c:pt>
                <c:pt idx="332">
                  <c:v>34154</c:v>
                </c:pt>
                <c:pt idx="333">
                  <c:v>34913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36125.5</c:v>
                </c:pt>
                <c:pt idx="338">
                  <c:v>36172</c:v>
                </c:pt>
                <c:pt idx="339">
                  <c:v>36188</c:v>
                </c:pt>
                <c:pt idx="340">
                  <c:v>36188</c:v>
                </c:pt>
                <c:pt idx="341">
                  <c:v>36661.5</c:v>
                </c:pt>
                <c:pt idx="342">
                  <c:v>36773</c:v>
                </c:pt>
                <c:pt idx="343">
                  <c:v>36801.5</c:v>
                </c:pt>
                <c:pt idx="344">
                  <c:v>36801.5</c:v>
                </c:pt>
                <c:pt idx="345">
                  <c:v>37393</c:v>
                </c:pt>
                <c:pt idx="346">
                  <c:v>37406</c:v>
                </c:pt>
                <c:pt idx="347">
                  <c:v>37491.5</c:v>
                </c:pt>
                <c:pt idx="348">
                  <c:v>37530</c:v>
                </c:pt>
                <c:pt idx="349">
                  <c:v>37549</c:v>
                </c:pt>
                <c:pt idx="350">
                  <c:v>38050</c:v>
                </c:pt>
                <c:pt idx="351">
                  <c:v>38090</c:v>
                </c:pt>
                <c:pt idx="352">
                  <c:v>38090</c:v>
                </c:pt>
                <c:pt idx="353">
                  <c:v>38090</c:v>
                </c:pt>
                <c:pt idx="354">
                  <c:v>38154</c:v>
                </c:pt>
                <c:pt idx="355">
                  <c:v>38190</c:v>
                </c:pt>
                <c:pt idx="356">
                  <c:v>38780</c:v>
                </c:pt>
                <c:pt idx="357">
                  <c:v>38780.5</c:v>
                </c:pt>
                <c:pt idx="358">
                  <c:v>38780.5</c:v>
                </c:pt>
                <c:pt idx="359">
                  <c:v>38832</c:v>
                </c:pt>
                <c:pt idx="360">
                  <c:v>38875</c:v>
                </c:pt>
                <c:pt idx="361">
                  <c:v>38947</c:v>
                </c:pt>
                <c:pt idx="362">
                  <c:v>39431</c:v>
                </c:pt>
                <c:pt idx="363">
                  <c:v>39431</c:v>
                </c:pt>
                <c:pt idx="364">
                  <c:v>39433</c:v>
                </c:pt>
                <c:pt idx="365">
                  <c:v>39433</c:v>
                </c:pt>
                <c:pt idx="366">
                  <c:v>39492</c:v>
                </c:pt>
                <c:pt idx="367">
                  <c:v>39573</c:v>
                </c:pt>
                <c:pt idx="368">
                  <c:v>40059</c:v>
                </c:pt>
                <c:pt idx="369">
                  <c:v>40059</c:v>
                </c:pt>
                <c:pt idx="370">
                  <c:v>40106</c:v>
                </c:pt>
                <c:pt idx="371">
                  <c:v>40658</c:v>
                </c:pt>
                <c:pt idx="372">
                  <c:v>40658</c:v>
                </c:pt>
                <c:pt idx="373">
                  <c:v>40762</c:v>
                </c:pt>
                <c:pt idx="374">
                  <c:v>40762</c:v>
                </c:pt>
                <c:pt idx="375">
                  <c:v>40787</c:v>
                </c:pt>
                <c:pt idx="376">
                  <c:v>40787</c:v>
                </c:pt>
                <c:pt idx="377">
                  <c:v>40787</c:v>
                </c:pt>
                <c:pt idx="378">
                  <c:v>40841</c:v>
                </c:pt>
                <c:pt idx="379">
                  <c:v>41293.5</c:v>
                </c:pt>
                <c:pt idx="380">
                  <c:v>41293.5</c:v>
                </c:pt>
                <c:pt idx="381">
                  <c:v>41293.5</c:v>
                </c:pt>
                <c:pt idx="382">
                  <c:v>41388</c:v>
                </c:pt>
                <c:pt idx="383">
                  <c:v>41445</c:v>
                </c:pt>
                <c:pt idx="384">
                  <c:v>41546</c:v>
                </c:pt>
                <c:pt idx="385">
                  <c:v>41919.5</c:v>
                </c:pt>
                <c:pt idx="386">
                  <c:v>41953</c:v>
                </c:pt>
                <c:pt idx="387">
                  <c:v>41962.5</c:v>
                </c:pt>
                <c:pt idx="388">
                  <c:v>42061</c:v>
                </c:pt>
                <c:pt idx="389">
                  <c:v>42127</c:v>
                </c:pt>
                <c:pt idx="390">
                  <c:v>42150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  <c:pt idx="299">
                  <c:v>1.5603599997120909E-2</c:v>
                </c:pt>
                <c:pt idx="302">
                  <c:v>-6.783600001654122E-3</c:v>
                </c:pt>
                <c:pt idx="313">
                  <c:v>-4.626599999028258E-3</c:v>
                </c:pt>
                <c:pt idx="341">
                  <c:v>-4.1112999970209785E-3</c:v>
                </c:pt>
                <c:pt idx="356">
                  <c:v>1.4164000000164378E-2</c:v>
                </c:pt>
                <c:pt idx="357">
                  <c:v>1.9070900001679547E-2</c:v>
                </c:pt>
                <c:pt idx="359">
                  <c:v>1.5981599994120188E-2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860-47C4-9869-6FB2DE750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962016"/>
        <c:axId val="1"/>
      </c:scatterChart>
      <c:valAx>
        <c:axId val="853962016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27639566526575"/>
              <c:y val="0.851965014947149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82208588957052E-2"/>
              <c:y val="0.377644138893514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962016"/>
        <c:crosses val="autoZero"/>
        <c:crossBetween val="midCat"/>
        <c:minorUnit val="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564433280195803"/>
          <c:y val="0.92145141978098655"/>
          <c:w val="0.79141168703605302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CX Aqr - O-C Diagr.</a:t>
            </a:r>
          </a:p>
        </c:rich>
      </c:tx>
      <c:layout>
        <c:manualLayout>
          <c:xMode val="edge"/>
          <c:yMode val="edge"/>
          <c:x val="0.38556132096391171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61006145902556"/>
          <c:y val="0.14545497589659059"/>
          <c:w val="0.79570011835775245"/>
          <c:h val="0.645456455541120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</c:f>
              <c:strCache>
                <c:ptCount val="1"/>
                <c:pt idx="0">
                  <c:v>Ashbrook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32932</c:v>
                </c:pt>
                <c:pt idx="328">
                  <c:v>34913</c:v>
                </c:pt>
                <c:pt idx="329">
                  <c:v>32251</c:v>
                </c:pt>
                <c:pt idx="330">
                  <c:v>32798</c:v>
                </c:pt>
                <c:pt idx="331">
                  <c:v>32947</c:v>
                </c:pt>
                <c:pt idx="332">
                  <c:v>33528</c:v>
                </c:pt>
                <c:pt idx="333">
                  <c:v>34154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36172</c:v>
                </c:pt>
                <c:pt idx="338">
                  <c:v>36773</c:v>
                </c:pt>
              </c:numCache>
            </c:numRef>
          </c:xVal>
          <c:yVal>
            <c:numRef>
              <c:f>'A (2)'!$H$21:$H$999</c:f>
              <c:numCache>
                <c:formatCode>General</c:formatCode>
                <c:ptCount val="979"/>
                <c:pt idx="0">
                  <c:v>2.2967999975662678E-3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36-4102-9C56-8488EFB6B8D0}"/>
            </c:ext>
          </c:extLst>
        </c:ser>
        <c:ser>
          <c:idx val="1"/>
          <c:order val="1"/>
          <c:tx>
            <c:strRef>
              <c:f>'A (2)'!$I$20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32932</c:v>
                </c:pt>
                <c:pt idx="328">
                  <c:v>34913</c:v>
                </c:pt>
                <c:pt idx="329">
                  <c:v>32251</c:v>
                </c:pt>
                <c:pt idx="330">
                  <c:v>32798</c:v>
                </c:pt>
                <c:pt idx="331">
                  <c:v>32947</c:v>
                </c:pt>
                <c:pt idx="332">
                  <c:v>33528</c:v>
                </c:pt>
                <c:pt idx="333">
                  <c:v>34154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36172</c:v>
                </c:pt>
                <c:pt idx="338">
                  <c:v>36773</c:v>
                </c:pt>
              </c:numCache>
            </c:numRef>
          </c:xVal>
          <c:yVal>
            <c:numRef>
              <c:f>'A (2)'!$I$21:$I$999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36-4102-9C56-8488EFB6B8D0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2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(2)'!$D$21:$D$26</c:f>
                <c:numCache>
                  <c:formatCode>General</c:formatCode>
                  <c:ptCount val="6"/>
                  <c:pt idx="0">
                    <c:v>2E-3</c:v>
                  </c:pt>
                  <c:pt idx="1">
                    <c:v>0</c:v>
                  </c:pt>
                </c:numCache>
              </c:numRef>
            </c:plus>
            <c:minus>
              <c:numRef>
                <c:f>'A (2)'!$D$21:$D$26</c:f>
                <c:numCache>
                  <c:formatCode>General</c:formatCode>
                  <c:ptCount val="6"/>
                  <c:pt idx="0">
                    <c:v>2E-3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32932</c:v>
                </c:pt>
                <c:pt idx="328">
                  <c:v>34913</c:v>
                </c:pt>
                <c:pt idx="329">
                  <c:v>32251</c:v>
                </c:pt>
                <c:pt idx="330">
                  <c:v>32798</c:v>
                </c:pt>
                <c:pt idx="331">
                  <c:v>32947</c:v>
                </c:pt>
                <c:pt idx="332">
                  <c:v>33528</c:v>
                </c:pt>
                <c:pt idx="333">
                  <c:v>34154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36172</c:v>
                </c:pt>
                <c:pt idx="338">
                  <c:v>36773</c:v>
                </c:pt>
              </c:numCache>
            </c:numRef>
          </c:xVal>
          <c:yVal>
            <c:numRef>
              <c:f>'A (2)'!$J$21:$J$999</c:f>
              <c:numCache>
                <c:formatCode>General</c:formatCode>
                <c:ptCount val="979"/>
                <c:pt idx="117">
                  <c:v>3.5152000054949895E-3</c:v>
                </c:pt>
                <c:pt idx="118">
                  <c:v>4.5152000020607375E-3</c:v>
                </c:pt>
                <c:pt idx="119">
                  <c:v>3.1086000017239712E-3</c:v>
                </c:pt>
                <c:pt idx="120">
                  <c:v>4.1085999982897192E-3</c:v>
                </c:pt>
                <c:pt idx="121">
                  <c:v>1.3619999663205817E-4</c:v>
                </c:pt>
                <c:pt idx="123">
                  <c:v>1.3569999937317334E-3</c:v>
                </c:pt>
                <c:pt idx="124">
                  <c:v>4.3569999979808927E-3</c:v>
                </c:pt>
                <c:pt idx="125">
                  <c:v>-2.7039999986300245E-4</c:v>
                </c:pt>
                <c:pt idx="128">
                  <c:v>3.2300000020768493E-4</c:v>
                </c:pt>
                <c:pt idx="130">
                  <c:v>4.4748000000254251E-3</c:v>
                </c:pt>
                <c:pt idx="131">
                  <c:v>1.5713999964646064E-3</c:v>
                </c:pt>
                <c:pt idx="136">
                  <c:v>-1.2840000272262841E-4</c:v>
                </c:pt>
                <c:pt idx="137">
                  <c:v>8.7160000111907721E-4</c:v>
                </c:pt>
                <c:pt idx="138">
                  <c:v>5.8715999984997325E-3</c:v>
                </c:pt>
                <c:pt idx="139">
                  <c:v>-2.3832000006223097E-3</c:v>
                </c:pt>
                <c:pt idx="140">
                  <c:v>2.7134000047226436E-3</c:v>
                </c:pt>
                <c:pt idx="141">
                  <c:v>3.6199999885866418E-4</c:v>
                </c:pt>
                <c:pt idx="142">
                  <c:v>-1.0722000006353483E-3</c:v>
                </c:pt>
                <c:pt idx="143">
                  <c:v>2.9214000023785047E-3</c:v>
                </c:pt>
                <c:pt idx="144">
                  <c:v>3.2280000013997778E-3</c:v>
                </c:pt>
                <c:pt idx="145">
                  <c:v>1.4764000006834976E-3</c:v>
                </c:pt>
                <c:pt idx="146">
                  <c:v>1.1939999967580661E-3</c:v>
                </c:pt>
                <c:pt idx="147">
                  <c:v>3.1939999971655197E-3</c:v>
                </c:pt>
                <c:pt idx="148">
                  <c:v>1.2215999959153123E-3</c:v>
                </c:pt>
                <c:pt idx="149">
                  <c:v>3.3181999970111065E-3</c:v>
                </c:pt>
                <c:pt idx="150">
                  <c:v>8.149999994202517E-4</c:v>
                </c:pt>
                <c:pt idx="151">
                  <c:v>4.0357999969273806E-3</c:v>
                </c:pt>
                <c:pt idx="152">
                  <c:v>-6.8819999432889745E-4</c:v>
                </c:pt>
                <c:pt idx="153">
                  <c:v>-1.2189999979455024E-3</c:v>
                </c:pt>
                <c:pt idx="154">
                  <c:v>-1.8464000022504479E-3</c:v>
                </c:pt>
                <c:pt idx="155">
                  <c:v>6.8327999979373999E-3</c:v>
                </c:pt>
                <c:pt idx="156">
                  <c:v>-1.0153999974136241E-3</c:v>
                </c:pt>
                <c:pt idx="157">
                  <c:v>7.9879999975673854E-4</c:v>
                </c:pt>
                <c:pt idx="158">
                  <c:v>8.2639999891398475E-4</c:v>
                </c:pt>
                <c:pt idx="159">
                  <c:v>-1.0770000008051284E-3</c:v>
                </c:pt>
                <c:pt idx="160">
                  <c:v>-1.2075999984517694E-3</c:v>
                </c:pt>
                <c:pt idx="161">
                  <c:v>-3.6579999868990853E-4</c:v>
                </c:pt>
                <c:pt idx="162">
                  <c:v>6.0649999941233546E-3</c:v>
                </c:pt>
                <c:pt idx="163">
                  <c:v>6.0926000005565584E-3</c:v>
                </c:pt>
                <c:pt idx="164">
                  <c:v>4.7762000031070784E-3</c:v>
                </c:pt>
                <c:pt idx="165">
                  <c:v>4.2729999986477196E-3</c:v>
                </c:pt>
                <c:pt idx="166">
                  <c:v>1.7377999974996783E-3</c:v>
                </c:pt>
                <c:pt idx="167">
                  <c:v>1.6071999998530373E-3</c:v>
                </c:pt>
                <c:pt idx="168">
                  <c:v>2.9181999998399988E-3</c:v>
                </c:pt>
                <c:pt idx="169">
                  <c:v>2.0423999958438799E-3</c:v>
                </c:pt>
                <c:pt idx="170">
                  <c:v>1.3290800001414027E-2</c:v>
                </c:pt>
                <c:pt idx="171">
                  <c:v>3.1844000041019171E-3</c:v>
                </c:pt>
                <c:pt idx="172">
                  <c:v>-2.2286000021267682E-3</c:v>
                </c:pt>
                <c:pt idx="173">
                  <c:v>2.640799997607246E-3</c:v>
                </c:pt>
                <c:pt idx="174">
                  <c:v>-1.8445999958203174E-3</c:v>
                </c:pt>
                <c:pt idx="175">
                  <c:v>2.5798000060603954E-3</c:v>
                </c:pt>
                <c:pt idx="176">
                  <c:v>4.014999998616986E-3</c:v>
                </c:pt>
                <c:pt idx="177">
                  <c:v>4.1391999984625727E-3</c:v>
                </c:pt>
                <c:pt idx="178">
                  <c:v>2.3875999977462925E-3</c:v>
                </c:pt>
                <c:pt idx="179">
                  <c:v>3.3876000015879981E-3</c:v>
                </c:pt>
                <c:pt idx="180">
                  <c:v>4.8419999802717939E-4</c:v>
                </c:pt>
                <c:pt idx="181">
                  <c:v>-3.915999986929819E-4</c:v>
                </c:pt>
                <c:pt idx="182">
                  <c:v>1.5975999995134771E-3</c:v>
                </c:pt>
                <c:pt idx="183">
                  <c:v>1.908599995658733E-3</c:v>
                </c:pt>
                <c:pt idx="184">
                  <c:v>7.4053999996976927E-3</c:v>
                </c:pt>
                <c:pt idx="185">
                  <c:v>7.7800000144634396E-4</c:v>
                </c:pt>
                <c:pt idx="186">
                  <c:v>2.1230000056675635E-3</c:v>
                </c:pt>
                <c:pt idx="187">
                  <c:v>5.2748000016435981E-3</c:v>
                </c:pt>
                <c:pt idx="188">
                  <c:v>4.892400000244379E-3</c:v>
                </c:pt>
                <c:pt idx="189">
                  <c:v>1.9200000024284236E-3</c:v>
                </c:pt>
                <c:pt idx="190">
                  <c:v>3.3891999992192723E-3</c:v>
                </c:pt>
                <c:pt idx="191">
                  <c:v>6.5409999951953068E-3</c:v>
                </c:pt>
                <c:pt idx="192">
                  <c:v>6.3759999466128647E-4</c:v>
                </c:pt>
                <c:pt idx="193">
                  <c:v>2.8860000020358711E-3</c:v>
                </c:pt>
                <c:pt idx="194">
                  <c:v>7.6894000012543984E-3</c:v>
                </c:pt>
                <c:pt idx="195">
                  <c:v>2.8136000037193298E-3</c:v>
                </c:pt>
                <c:pt idx="196">
                  <c:v>3.7796000033267774E-3</c:v>
                </c:pt>
                <c:pt idx="197">
                  <c:v>4.4005999952787533E-3</c:v>
                </c:pt>
                <c:pt idx="198">
                  <c:v>3.8698000062140636E-3</c:v>
                </c:pt>
                <c:pt idx="199">
                  <c:v>5.8973999985028058E-3</c:v>
                </c:pt>
                <c:pt idx="200">
                  <c:v>5.8973999985028058E-3</c:v>
                </c:pt>
                <c:pt idx="201">
                  <c:v>6.6149999984190799E-3</c:v>
                </c:pt>
                <c:pt idx="202">
                  <c:v>5.6426000010105781E-3</c:v>
                </c:pt>
                <c:pt idx="203">
                  <c:v>4.4184000071254559E-3</c:v>
                </c:pt>
                <c:pt idx="204">
                  <c:v>4.0393999952357262E-3</c:v>
                </c:pt>
                <c:pt idx="205">
                  <c:v>7.2602000000188127E-3</c:v>
                </c:pt>
                <c:pt idx="206">
                  <c:v>3.6327999987406656E-3</c:v>
                </c:pt>
                <c:pt idx="207">
                  <c:v>-2.4299999495269731E-4</c:v>
                </c:pt>
                <c:pt idx="208">
                  <c:v>2.7570000020205043E-3</c:v>
                </c:pt>
                <c:pt idx="209">
                  <c:v>3.881199998431839E-3</c:v>
                </c:pt>
                <c:pt idx="210">
                  <c:v>2.9088000010233372E-3</c:v>
                </c:pt>
                <c:pt idx="211">
                  <c:v>-8.7039999925764278E-4</c:v>
                </c:pt>
                <c:pt idx="212">
                  <c:v>-1.7048000008799136E-3</c:v>
                </c:pt>
                <c:pt idx="213">
                  <c:v>-4.5805999980075285E-3</c:v>
                </c:pt>
                <c:pt idx="214">
                  <c:v>5.02200004120823E-4</c:v>
                </c:pt>
                <c:pt idx="215">
                  <c:v>-3.7359999987529591E-4</c:v>
                </c:pt>
                <c:pt idx="216">
                  <c:v>-2.4940000002970919E-4</c:v>
                </c:pt>
                <c:pt idx="217">
                  <c:v>4.9989999970421195E-3</c:v>
                </c:pt>
                <c:pt idx="218">
                  <c:v>-3.8768000013078563E-3</c:v>
                </c:pt>
                <c:pt idx="219">
                  <c:v>2.2198000006028451E-3</c:v>
                </c:pt>
                <c:pt idx="220">
                  <c:v>5.4638000001432374E-3</c:v>
                </c:pt>
                <c:pt idx="221">
                  <c:v>-2.604199995403178E-3</c:v>
                </c:pt>
                <c:pt idx="222">
                  <c:v>3.3958000058191828E-3</c:v>
                </c:pt>
                <c:pt idx="223">
                  <c:v>1.149240000086138E-2</c:v>
                </c:pt>
                <c:pt idx="224">
                  <c:v>-1.4799999989918433E-3</c:v>
                </c:pt>
                <c:pt idx="225">
                  <c:v>6.4420000126119703E-4</c:v>
                </c:pt>
                <c:pt idx="226">
                  <c:v>3.7407999989227392E-3</c:v>
                </c:pt>
                <c:pt idx="227">
                  <c:v>-4.8640000022714958E-4</c:v>
                </c:pt>
                <c:pt idx="228">
                  <c:v>-8.9300000399816781E-4</c:v>
                </c:pt>
                <c:pt idx="229">
                  <c:v>2.6037999996333383E-3</c:v>
                </c:pt>
                <c:pt idx="230">
                  <c:v>5.3140000090934336E-4</c:v>
                </c:pt>
                <c:pt idx="231">
                  <c:v>6.3455999988946132E-3</c:v>
                </c:pt>
                <c:pt idx="232">
                  <c:v>6.7181999984313734E-3</c:v>
                </c:pt>
                <c:pt idx="233">
                  <c:v>2.8423999974620529E-3</c:v>
                </c:pt>
                <c:pt idx="234">
                  <c:v>1.4633999962825328E-3</c:v>
                </c:pt>
                <c:pt idx="235">
                  <c:v>1.3008000023546629E-3</c:v>
                </c:pt>
                <c:pt idx="236">
                  <c:v>3.1702000051154755E-3</c:v>
                </c:pt>
                <c:pt idx="237">
                  <c:v>4.1702000016812235E-3</c:v>
                </c:pt>
                <c:pt idx="238">
                  <c:v>-9.4259999605128542E-4</c:v>
                </c:pt>
                <c:pt idx="239">
                  <c:v>-2.3492000036640093E-3</c:v>
                </c:pt>
                <c:pt idx="240">
                  <c:v>3.7749999974039383E-3</c:v>
                </c:pt>
                <c:pt idx="241">
                  <c:v>1.8715999976848252E-3</c:v>
                </c:pt>
                <c:pt idx="242">
                  <c:v>-7.3799999518087134E-4</c:v>
                </c:pt>
                <c:pt idx="243">
                  <c:v>3.2619999983580783E-3</c:v>
                </c:pt>
                <c:pt idx="244">
                  <c:v>-3.93000002077315E-4</c:v>
                </c:pt>
                <c:pt idx="245">
                  <c:v>3.6345999978948385E-3</c:v>
                </c:pt>
                <c:pt idx="246">
                  <c:v>4.7312000024248846E-3</c:v>
                </c:pt>
                <c:pt idx="247">
                  <c:v>9.7959999402519315E-4</c:v>
                </c:pt>
                <c:pt idx="248">
                  <c:v>3.9795999982743524E-3</c:v>
                </c:pt>
                <c:pt idx="249">
                  <c:v>4.9795999948401004E-3</c:v>
                </c:pt>
                <c:pt idx="250">
                  <c:v>-5.3092000016476959E-3</c:v>
                </c:pt>
                <c:pt idx="251">
                  <c:v>-7.5419999484438449E-4</c:v>
                </c:pt>
                <c:pt idx="252">
                  <c:v>3.7000000156695023E-4</c:v>
                </c:pt>
                <c:pt idx="253">
                  <c:v>6.3700000027893111E-3</c:v>
                </c:pt>
                <c:pt idx="254">
                  <c:v>3.3360000015818514E-3</c:v>
                </c:pt>
                <c:pt idx="255">
                  <c:v>-1.546200001030229E-3</c:v>
                </c:pt>
                <c:pt idx="256">
                  <c:v>5.7667999935802072E-3</c:v>
                </c:pt>
                <c:pt idx="257">
                  <c:v>6.7667999974219128E-3</c:v>
                </c:pt>
                <c:pt idx="258">
                  <c:v>1.076679999823682E-2</c:v>
                </c:pt>
                <c:pt idx="259">
                  <c:v>4.1539999801898375E-4</c:v>
                </c:pt>
                <c:pt idx="260">
                  <c:v>1.2571999977808446E-3</c:v>
                </c:pt>
                <c:pt idx="261">
                  <c:v>3.8140000106068328E-4</c:v>
                </c:pt>
                <c:pt idx="262">
                  <c:v>-2.0252000031177886E-3</c:v>
                </c:pt>
                <c:pt idx="263">
                  <c:v>4.9747999946703203E-3</c:v>
                </c:pt>
                <c:pt idx="264">
                  <c:v>-1.9699999975273386E-3</c:v>
                </c:pt>
                <c:pt idx="265">
                  <c:v>-2.5008000011439435E-3</c:v>
                </c:pt>
                <c:pt idx="266">
                  <c:v>-1.0656000013113953E-3</c:v>
                </c:pt>
                <c:pt idx="267">
                  <c:v>-4.6973999997135252E-3</c:v>
                </c:pt>
                <c:pt idx="268">
                  <c:v>2.8959999981452711E-3</c:v>
                </c:pt>
                <c:pt idx="269">
                  <c:v>3.0201999979908578E-3</c:v>
                </c:pt>
                <c:pt idx="271">
                  <c:v>6.5795999980764464E-3</c:v>
                </c:pt>
                <c:pt idx="272">
                  <c:v>-4.0478000009898096E-3</c:v>
                </c:pt>
                <c:pt idx="273">
                  <c:v>-3.0201999979908578E-3</c:v>
                </c:pt>
                <c:pt idx="274">
                  <c:v>-1.7839999782154337E-4</c:v>
                </c:pt>
                <c:pt idx="275">
                  <c:v>-5.6234000003314577E-3</c:v>
                </c:pt>
                <c:pt idx="276">
                  <c:v>-4.9920000310521573E-4</c:v>
                </c:pt>
                <c:pt idx="277">
                  <c:v>-4.4715999974869192E-3</c:v>
                </c:pt>
                <c:pt idx="279">
                  <c:v>-1.6060000052675605E-4</c:v>
                </c:pt>
                <c:pt idx="280">
                  <c:v>1.1991200000920799E-2</c:v>
                </c:pt>
                <c:pt idx="281">
                  <c:v>3.3086000039475039E-3</c:v>
                </c:pt>
                <c:pt idx="282">
                  <c:v>7.3300000076415017E-4</c:v>
                </c:pt>
                <c:pt idx="283">
                  <c:v>4.7819999599596485E-4</c:v>
                </c:pt>
                <c:pt idx="284">
                  <c:v>-4.2519999988144264E-4</c:v>
                </c:pt>
                <c:pt idx="285">
                  <c:v>6.9899999652989209E-4</c:v>
                </c:pt>
                <c:pt idx="286">
                  <c:v>1.6989999930956401E-3</c:v>
                </c:pt>
                <c:pt idx="287">
                  <c:v>5.8232000010320917E-3</c:v>
                </c:pt>
                <c:pt idx="288">
                  <c:v>-5.5558000021846965E-3</c:v>
                </c:pt>
                <c:pt idx="289">
                  <c:v>-7.9999881563708186E-7</c:v>
                </c:pt>
                <c:pt idx="290">
                  <c:v>-5.849000001035165E-3</c:v>
                </c:pt>
                <c:pt idx="291">
                  <c:v>1.4960000044084154E-3</c:v>
                </c:pt>
                <c:pt idx="292">
                  <c:v>1.6478000034112483E-3</c:v>
                </c:pt>
                <c:pt idx="293">
                  <c:v>-2.6589999979478307E-3</c:v>
                </c:pt>
                <c:pt idx="294">
                  <c:v>-1.1314000003039837E-3</c:v>
                </c:pt>
                <c:pt idx="295">
                  <c:v>9.6520000079181045E-4</c:v>
                </c:pt>
                <c:pt idx="296">
                  <c:v>2.3377999968943186E-3</c:v>
                </c:pt>
                <c:pt idx="297">
                  <c:v>5.3654000003007241E-3</c:v>
                </c:pt>
                <c:pt idx="298">
                  <c:v>-3.1993999946280383E-3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A36-4102-9C56-8488EFB6B8D0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32932</c:v>
                </c:pt>
                <c:pt idx="328">
                  <c:v>34913</c:v>
                </c:pt>
                <c:pt idx="329">
                  <c:v>32251</c:v>
                </c:pt>
                <c:pt idx="330">
                  <c:v>32798</c:v>
                </c:pt>
                <c:pt idx="331">
                  <c:v>32947</c:v>
                </c:pt>
                <c:pt idx="332">
                  <c:v>33528</c:v>
                </c:pt>
                <c:pt idx="333">
                  <c:v>34154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36172</c:v>
                </c:pt>
                <c:pt idx="338">
                  <c:v>36773</c:v>
                </c:pt>
              </c:numCache>
            </c:numRef>
          </c:xVal>
          <c:yVal>
            <c:numRef>
              <c:f>'A (2)'!$K$21:$K$999</c:f>
              <c:numCache>
                <c:formatCode>General</c:formatCode>
                <c:ptCount val="979"/>
                <c:pt idx="13">
                  <c:v>-1.607599995622877E-3</c:v>
                </c:pt>
                <c:pt idx="40">
                  <c:v>-2.1691998772439547E-3</c:v>
                </c:pt>
                <c:pt idx="92">
                  <c:v>6.3554000007570721E-3</c:v>
                </c:pt>
                <c:pt idx="93">
                  <c:v>1.9720000273082405E-4</c:v>
                </c:pt>
                <c:pt idx="103">
                  <c:v>1.8740000086836517E-4</c:v>
                </c:pt>
                <c:pt idx="270">
                  <c:v>-7.998000000952743E-4</c:v>
                </c:pt>
                <c:pt idx="278">
                  <c:v>-1.4301999981398694E-3</c:v>
                </c:pt>
                <c:pt idx="310">
                  <c:v>9.7919999825535342E-4</c:v>
                </c:pt>
                <c:pt idx="311">
                  <c:v>-1.913800006150268E-3</c:v>
                </c:pt>
                <c:pt idx="314">
                  <c:v>4.8393999968538992E-3</c:v>
                </c:pt>
                <c:pt idx="315">
                  <c:v>4.946000044583343E-4</c:v>
                </c:pt>
                <c:pt idx="316">
                  <c:v>3.1187999993562698E-3</c:v>
                </c:pt>
                <c:pt idx="317">
                  <c:v>3.395000021555461E-4</c:v>
                </c:pt>
                <c:pt idx="318">
                  <c:v>4.684599996835459E-3</c:v>
                </c:pt>
                <c:pt idx="319">
                  <c:v>7.5122000052942894E-3</c:v>
                </c:pt>
                <c:pt idx="321">
                  <c:v>6.8858000013278797E-3</c:v>
                </c:pt>
                <c:pt idx="322">
                  <c:v>2.8067999955965206E-3</c:v>
                </c:pt>
                <c:pt idx="323">
                  <c:v>7.616800008690916E-3</c:v>
                </c:pt>
                <c:pt idx="324">
                  <c:v>7.0381000041379593E-3</c:v>
                </c:pt>
                <c:pt idx="325">
                  <c:v>7.6864000002387911E-3</c:v>
                </c:pt>
                <c:pt idx="326">
                  <c:v>8.8277999966521747E-3</c:v>
                </c:pt>
                <c:pt idx="327">
                  <c:v>8.7916000047698617E-3</c:v>
                </c:pt>
                <c:pt idx="328">
                  <c:v>1.2699400002020411E-2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A36-4102-9C56-8488EFB6B8D0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Mallama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32932</c:v>
                </c:pt>
                <c:pt idx="328">
                  <c:v>34913</c:v>
                </c:pt>
                <c:pt idx="329">
                  <c:v>32251</c:v>
                </c:pt>
                <c:pt idx="330">
                  <c:v>32798</c:v>
                </c:pt>
                <c:pt idx="331">
                  <c:v>32947</c:v>
                </c:pt>
                <c:pt idx="332">
                  <c:v>33528</c:v>
                </c:pt>
                <c:pt idx="333">
                  <c:v>34154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36172</c:v>
                </c:pt>
                <c:pt idx="338">
                  <c:v>36773</c:v>
                </c:pt>
              </c:numCache>
            </c:numRef>
          </c:xVal>
          <c:yVal>
            <c:numRef>
              <c:f>'A (2)'!$L$21:$L$999</c:f>
              <c:numCache>
                <c:formatCode>General</c:formatCode>
                <c:ptCount val="979"/>
                <c:pt idx="104">
                  <c:v>1.8740000086836517E-4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A36-4102-9C56-8488EFB6B8D0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 (2)'!$D$21:$D$285</c:f>
                <c:numCache>
                  <c:formatCode>General</c:formatCode>
                  <c:ptCount val="265"/>
                  <c:pt idx="0">
                    <c:v>2E-3</c:v>
                  </c:pt>
                  <c:pt idx="1">
                    <c:v>0</c:v>
                  </c:pt>
                  <c:pt idx="13">
                    <c:v>0</c:v>
                  </c:pt>
                  <c:pt idx="24">
                    <c:v>3.0000000000000001E-3</c:v>
                  </c:pt>
                  <c:pt idx="39">
                    <c:v>2E-3</c:v>
                  </c:pt>
                  <c:pt idx="40">
                    <c:v>2E-3</c:v>
                  </c:pt>
                  <c:pt idx="49">
                    <c:v>2E-3</c:v>
                  </c:pt>
                  <c:pt idx="92">
                    <c:v>4.0000000000000001E-3</c:v>
                  </c:pt>
                  <c:pt idx="93">
                    <c:v>4.0000000000000001E-3</c:v>
                  </c:pt>
                  <c:pt idx="103">
                    <c:v>4.0000000000000001E-3</c:v>
                  </c:pt>
                  <c:pt idx="104">
                    <c:v>0</c:v>
                  </c:pt>
                </c:numCache>
              </c:numRef>
            </c:plus>
            <c:minus>
              <c:numRef>
                <c:f>'A (2)'!$D$21:$D$285</c:f>
                <c:numCache>
                  <c:formatCode>General</c:formatCode>
                  <c:ptCount val="265"/>
                  <c:pt idx="0">
                    <c:v>2E-3</c:v>
                  </c:pt>
                  <c:pt idx="1">
                    <c:v>0</c:v>
                  </c:pt>
                  <c:pt idx="13">
                    <c:v>0</c:v>
                  </c:pt>
                  <c:pt idx="24">
                    <c:v>3.0000000000000001E-3</c:v>
                  </c:pt>
                  <c:pt idx="39">
                    <c:v>2E-3</c:v>
                  </c:pt>
                  <c:pt idx="40">
                    <c:v>2E-3</c:v>
                  </c:pt>
                  <c:pt idx="49">
                    <c:v>2E-3</c:v>
                  </c:pt>
                  <c:pt idx="92">
                    <c:v>4.0000000000000001E-3</c:v>
                  </c:pt>
                  <c:pt idx="93">
                    <c:v>4.0000000000000001E-3</c:v>
                  </c:pt>
                  <c:pt idx="103">
                    <c:v>4.0000000000000001E-3</c:v>
                  </c:pt>
                  <c:pt idx="10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32932</c:v>
                </c:pt>
                <c:pt idx="328">
                  <c:v>34913</c:v>
                </c:pt>
                <c:pt idx="329">
                  <c:v>32251</c:v>
                </c:pt>
                <c:pt idx="330">
                  <c:v>32798</c:v>
                </c:pt>
                <c:pt idx="331">
                  <c:v>32947</c:v>
                </c:pt>
                <c:pt idx="332">
                  <c:v>33528</c:v>
                </c:pt>
                <c:pt idx="333">
                  <c:v>34154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36172</c:v>
                </c:pt>
                <c:pt idx="338">
                  <c:v>36773</c:v>
                </c:pt>
              </c:numCache>
            </c:numRef>
          </c:xVal>
          <c:yVal>
            <c:numRef>
              <c:f>'A (2)'!$M$21:$M$999</c:f>
              <c:numCache>
                <c:formatCode>General</c:formatCode>
                <c:ptCount val="979"/>
                <c:pt idx="299">
                  <c:v>1.5603599997120909E-2</c:v>
                </c:pt>
                <c:pt idx="300">
                  <c:v>-9.1260000044712797E-4</c:v>
                </c:pt>
                <c:pt idx="302">
                  <c:v>-6.783600001654122E-3</c:v>
                </c:pt>
                <c:pt idx="303">
                  <c:v>-1.8836000017472543E-3</c:v>
                </c:pt>
                <c:pt idx="306">
                  <c:v>-3.4527999960118905E-3</c:v>
                </c:pt>
                <c:pt idx="307">
                  <c:v>1.3471999991452321E-3</c:v>
                </c:pt>
                <c:pt idx="308">
                  <c:v>2.7472000001580454E-3</c:v>
                </c:pt>
                <c:pt idx="309">
                  <c:v>4.1472000011708587E-3</c:v>
                </c:pt>
                <c:pt idx="312">
                  <c:v>8.3247999937157147E-3</c:v>
                </c:pt>
                <c:pt idx="313">
                  <c:v>-4.626599999028258E-3</c:v>
                </c:pt>
                <c:pt idx="320">
                  <c:v>1.0047400006442331E-2</c:v>
                </c:pt>
                <c:pt idx="327">
                  <c:v>8.7916000047698617E-3</c:v>
                </c:pt>
                <c:pt idx="329">
                  <c:v>9.7638000006554648E-3</c:v>
                </c:pt>
                <c:pt idx="330">
                  <c:v>7.9124000039882958E-3</c:v>
                </c:pt>
                <c:pt idx="331">
                  <c:v>9.7685999935492873E-3</c:v>
                </c:pt>
                <c:pt idx="332">
                  <c:v>8.586399992054794E-3</c:v>
                </c:pt>
                <c:pt idx="333">
                  <c:v>1.0025200004747603E-2</c:v>
                </c:pt>
                <c:pt idx="334">
                  <c:v>1.2761999998474494E-2</c:v>
                </c:pt>
                <c:pt idx="335">
                  <c:v>1.2761999998474494E-2</c:v>
                </c:pt>
                <c:pt idx="336">
                  <c:v>1.1717400004272349E-2</c:v>
                </c:pt>
                <c:pt idx="337">
                  <c:v>1.2173600000096485E-2</c:v>
                </c:pt>
                <c:pt idx="338">
                  <c:v>1.3067399995634332E-2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A36-4102-9C56-8488EFB6B8D0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2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(2)'!$D$21:$D$29</c:f>
                <c:numCache>
                  <c:formatCode>General</c:formatCode>
                  <c:ptCount val="9"/>
                  <c:pt idx="0">
                    <c:v>2E-3</c:v>
                  </c:pt>
                  <c:pt idx="1">
                    <c:v>0</c:v>
                  </c:pt>
                </c:numCache>
              </c:numRef>
            </c:plus>
            <c:minus>
              <c:numRef>
                <c:f>'A (2)'!$D$21:$D$29</c:f>
                <c:numCache>
                  <c:formatCode>General</c:formatCode>
                  <c:ptCount val="9"/>
                  <c:pt idx="0">
                    <c:v>2E-3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32932</c:v>
                </c:pt>
                <c:pt idx="328">
                  <c:v>34913</c:v>
                </c:pt>
                <c:pt idx="329">
                  <c:v>32251</c:v>
                </c:pt>
                <c:pt idx="330">
                  <c:v>32798</c:v>
                </c:pt>
                <c:pt idx="331">
                  <c:v>32947</c:v>
                </c:pt>
                <c:pt idx="332">
                  <c:v>33528</c:v>
                </c:pt>
                <c:pt idx="333">
                  <c:v>34154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36172</c:v>
                </c:pt>
                <c:pt idx="338">
                  <c:v>36773</c:v>
                </c:pt>
              </c:numCache>
            </c:numRef>
          </c:xVal>
          <c:yVal>
            <c:numRef>
              <c:f>'A (2)'!$N$21:$N$999</c:f>
              <c:numCache>
                <c:formatCode>General</c:formatCode>
                <c:ptCount val="979"/>
                <c:pt idx="2">
                  <c:v>1.3369599997531623E-2</c:v>
                </c:pt>
                <c:pt idx="3">
                  <c:v>-3.8851999997859821E-3</c:v>
                </c:pt>
                <c:pt idx="4">
                  <c:v>-8.8520000281278044E-4</c:v>
                </c:pt>
                <c:pt idx="5">
                  <c:v>-1.636799999687355E-3</c:v>
                </c:pt>
                <c:pt idx="6">
                  <c:v>-2.5402000028407201E-3</c:v>
                </c:pt>
                <c:pt idx="7">
                  <c:v>-5.5126000006566755E-3</c:v>
                </c:pt>
                <c:pt idx="8">
                  <c:v>9.1050000046379864E-3</c:v>
                </c:pt>
                <c:pt idx="9">
                  <c:v>-4.3982000061077997E-3</c:v>
                </c:pt>
                <c:pt idx="10">
                  <c:v>-5.2285999990999699E-3</c:v>
                </c:pt>
                <c:pt idx="11">
                  <c:v>-2.007800001592841E-3</c:v>
                </c:pt>
                <c:pt idx="12">
                  <c:v>-1.607599995622877E-3</c:v>
                </c:pt>
                <c:pt idx="14">
                  <c:v>-5.4833999965921976E-3</c:v>
                </c:pt>
                <c:pt idx="15">
                  <c:v>-1.4833999957772903E-3</c:v>
                </c:pt>
                <c:pt idx="16">
                  <c:v>-1.0142000028281473E-3</c:v>
                </c:pt>
                <c:pt idx="17">
                  <c:v>-9.8660000367090106E-4</c:v>
                </c:pt>
                <c:pt idx="18">
                  <c:v>-8.9000000298256055E-4</c:v>
                </c:pt>
                <c:pt idx="19">
                  <c:v>1.3762000016868114E-3</c:v>
                </c:pt>
                <c:pt idx="20">
                  <c:v>2.5003999980981462E-3</c:v>
                </c:pt>
                <c:pt idx="21">
                  <c:v>2.8453999984776601E-3</c:v>
                </c:pt>
                <c:pt idx="22">
                  <c:v>-4.7543999971821904E-3</c:v>
                </c:pt>
                <c:pt idx="23">
                  <c:v>-1.5399999974761158E-3</c:v>
                </c:pt>
                <c:pt idx="24">
                  <c:v>1.0947999980999157E-3</c:v>
                </c:pt>
                <c:pt idx="25">
                  <c:v>8.9079999452224001E-4</c:v>
                </c:pt>
                <c:pt idx="26">
                  <c:v>1.1115999950561672E-3</c:v>
                </c:pt>
                <c:pt idx="27">
                  <c:v>1.3920000492362306E-4</c:v>
                </c:pt>
                <c:pt idx="28">
                  <c:v>3.6000000545755029E-4</c:v>
                </c:pt>
                <c:pt idx="29">
                  <c:v>-1.6123999957926571E-3</c:v>
                </c:pt>
                <c:pt idx="30">
                  <c:v>2.164400000765454E-3</c:v>
                </c:pt>
                <c:pt idx="31">
                  <c:v>-4.4970000017201528E-3</c:v>
                </c:pt>
                <c:pt idx="32">
                  <c:v>-2.469400002155453E-3</c:v>
                </c:pt>
                <c:pt idx="33">
                  <c:v>1.1530599993420765E-2</c:v>
                </c:pt>
                <c:pt idx="34">
                  <c:v>-7.8759999960311688E-3</c:v>
                </c:pt>
                <c:pt idx="35">
                  <c:v>1.1240000021643937E-3</c:v>
                </c:pt>
                <c:pt idx="36">
                  <c:v>5.3383999984362163E-3</c:v>
                </c:pt>
                <c:pt idx="37">
                  <c:v>-1.2880400005087722E-2</c:v>
                </c:pt>
                <c:pt idx="38">
                  <c:v>1.7066000000340864E-3</c:v>
                </c:pt>
                <c:pt idx="39">
                  <c:v>-2.1692000009352341E-3</c:v>
                </c:pt>
                <c:pt idx="41">
                  <c:v>-8.0789999992703088E-3</c:v>
                </c:pt>
                <c:pt idx="42">
                  <c:v>1.141799999459181E-3</c:v>
                </c:pt>
                <c:pt idx="43">
                  <c:v>4.1418000037083402E-3</c:v>
                </c:pt>
                <c:pt idx="44">
                  <c:v>1.1969999977736734E-3</c:v>
                </c:pt>
                <c:pt idx="45">
                  <c:v>4.0111999987857416E-3</c:v>
                </c:pt>
                <c:pt idx="46">
                  <c:v>-1.8922000017482787E-3</c:v>
                </c:pt>
                <c:pt idx="47">
                  <c:v>1.3562000021920539E-3</c:v>
                </c:pt>
                <c:pt idx="48">
                  <c:v>-4.8404000044683926E-3</c:v>
                </c:pt>
                <c:pt idx="49">
                  <c:v>2.3113999995985068E-3</c:v>
                </c:pt>
                <c:pt idx="50">
                  <c:v>3.3113999961642548E-3</c:v>
                </c:pt>
                <c:pt idx="51">
                  <c:v>-4.2193999979645014E-3</c:v>
                </c:pt>
                <c:pt idx="52">
                  <c:v>2.7805999998236075E-3</c:v>
                </c:pt>
                <c:pt idx="53">
                  <c:v>3.0289999995147809E-3</c:v>
                </c:pt>
                <c:pt idx="54">
                  <c:v>-6.2600000092061237E-4</c:v>
                </c:pt>
                <c:pt idx="55">
                  <c:v>-4.7419999464182183E-4</c:v>
                </c:pt>
                <c:pt idx="56">
                  <c:v>-3.3775999982026406E-3</c:v>
                </c:pt>
                <c:pt idx="57">
                  <c:v>-2.3775999943609349E-3</c:v>
                </c:pt>
                <c:pt idx="58">
                  <c:v>1.8707999988691881E-3</c:v>
                </c:pt>
                <c:pt idx="59">
                  <c:v>8.9840000146068633E-4</c:v>
                </c:pt>
                <c:pt idx="60">
                  <c:v>-2.0050000021001324E-3</c:v>
                </c:pt>
                <c:pt idx="61">
                  <c:v>-2.8807999988202937E-3</c:v>
                </c:pt>
                <c:pt idx="62">
                  <c:v>4.1467999981250614E-3</c:v>
                </c:pt>
                <c:pt idx="63">
                  <c:v>2.3399999990942888E-3</c:v>
                </c:pt>
                <c:pt idx="64">
                  <c:v>-3.2874000025913119E-3</c:v>
                </c:pt>
                <c:pt idx="65">
                  <c:v>5.8644000018830411E-3</c:v>
                </c:pt>
                <c:pt idx="66">
                  <c:v>1.9610000017564744E-3</c:v>
                </c:pt>
                <c:pt idx="67">
                  <c:v>-1.6663999995216727E-3</c:v>
                </c:pt>
                <c:pt idx="68">
                  <c:v>3.336000008857809E-4</c:v>
                </c:pt>
                <c:pt idx="69">
                  <c:v>1.3335999974515289E-3</c:v>
                </c:pt>
                <c:pt idx="70">
                  <c:v>4.2049999974551611E-3</c:v>
                </c:pt>
                <c:pt idx="71">
                  <c:v>1.2046799995005131E-2</c:v>
                </c:pt>
                <c:pt idx="72">
                  <c:v>5.0744000036502257E-3</c:v>
                </c:pt>
                <c:pt idx="73">
                  <c:v>-2.8013999981340021E-3</c:v>
                </c:pt>
                <c:pt idx="74">
                  <c:v>1.1295200005406514E-2</c:v>
                </c:pt>
                <c:pt idx="75">
                  <c:v>1.3228000025264919E-3</c:v>
                </c:pt>
                <c:pt idx="76">
                  <c:v>-1.08380000165198E-3</c:v>
                </c:pt>
                <c:pt idx="77">
                  <c:v>-2.7388000016799197E-3</c:v>
                </c:pt>
                <c:pt idx="78">
                  <c:v>6.6338000033283606E-3</c:v>
                </c:pt>
                <c:pt idx="79">
                  <c:v>2.9788000028929673E-3</c:v>
                </c:pt>
                <c:pt idx="80">
                  <c:v>2.2271999987424351E-3</c:v>
                </c:pt>
                <c:pt idx="81">
                  <c:v>-4.648599999200087E-3</c:v>
                </c:pt>
                <c:pt idx="82">
                  <c:v>-2.40019999910146E-3</c:v>
                </c:pt>
                <c:pt idx="83">
                  <c:v>-3.6550000004353933E-3</c:v>
                </c:pt>
                <c:pt idx="84">
                  <c:v>1.4711999974679202E-3</c:v>
                </c:pt>
                <c:pt idx="85">
                  <c:v>1.9680000041262247E-3</c:v>
                </c:pt>
                <c:pt idx="86">
                  <c:v>1.0922000001301058E-3</c:v>
                </c:pt>
                <c:pt idx="87">
                  <c:v>-2.9141999984858558E-3</c:v>
                </c:pt>
                <c:pt idx="88">
                  <c:v>-6.6933999987668358E-3</c:v>
                </c:pt>
                <c:pt idx="89">
                  <c:v>-2.97580000187736E-3</c:v>
                </c:pt>
                <c:pt idx="90">
                  <c:v>-9.7580000146990642E-4</c:v>
                </c:pt>
                <c:pt idx="91">
                  <c:v>3.1483999991905876E-3</c:v>
                </c:pt>
                <c:pt idx="94">
                  <c:v>-3.2645999963278882E-3</c:v>
                </c:pt>
                <c:pt idx="95">
                  <c:v>-2.2645999997621402E-3</c:v>
                </c:pt>
                <c:pt idx="96">
                  <c:v>-1.6799999866634607E-4</c:v>
                </c:pt>
                <c:pt idx="97">
                  <c:v>-1.7953999995370395E-3</c:v>
                </c:pt>
                <c:pt idx="98">
                  <c:v>1.7014000040944666E-3</c:v>
                </c:pt>
                <c:pt idx="99">
                  <c:v>-3.0502000008709729E-3</c:v>
                </c:pt>
                <c:pt idx="100">
                  <c:v>-1.0502000004635192E-3</c:v>
                </c:pt>
                <c:pt idx="101">
                  <c:v>3.8275999977486208E-3</c:v>
                </c:pt>
                <c:pt idx="102">
                  <c:v>1.2166200001956895E-2</c:v>
                </c:pt>
                <c:pt idx="105">
                  <c:v>-2.2468000024673529E-3</c:v>
                </c:pt>
                <c:pt idx="106">
                  <c:v>-2.749999999650754E-3</c:v>
                </c:pt>
                <c:pt idx="107">
                  <c:v>3.4659999801078811E-4</c:v>
                </c:pt>
                <c:pt idx="108">
                  <c:v>-2.5291999991168268E-3</c:v>
                </c:pt>
                <c:pt idx="109">
                  <c:v>5.0917999978992157E-3</c:v>
                </c:pt>
                <c:pt idx="110">
                  <c:v>-1.8115999992005527E-3</c:v>
                </c:pt>
                <c:pt idx="111">
                  <c:v>6.3125999949988909E-3</c:v>
                </c:pt>
                <c:pt idx="112">
                  <c:v>9.4304000012925826E-3</c:v>
                </c:pt>
                <c:pt idx="113">
                  <c:v>2.0874000038020313E-3</c:v>
                </c:pt>
                <c:pt idx="114">
                  <c:v>2.211600003647618E-3</c:v>
                </c:pt>
                <c:pt idx="115">
                  <c:v>-2.6642000011634082E-3</c:v>
                </c:pt>
                <c:pt idx="116">
                  <c:v>4.324000037740916E-4</c:v>
                </c:pt>
                <c:pt idx="122">
                  <c:v>1.3018000026931986E-3</c:v>
                </c:pt>
                <c:pt idx="126">
                  <c:v>-2.2900000476511195E-4</c:v>
                </c:pt>
                <c:pt idx="127">
                  <c:v>6.7710000002989545E-3</c:v>
                </c:pt>
                <c:pt idx="129">
                  <c:v>-1.6079999986686744E-3</c:v>
                </c:pt>
                <c:pt idx="132">
                  <c:v>-4.3872000023839064E-3</c:v>
                </c:pt>
                <c:pt idx="133">
                  <c:v>6.4040000142995268E-4</c:v>
                </c:pt>
                <c:pt idx="134">
                  <c:v>6.6404000026523136E-3</c:v>
                </c:pt>
                <c:pt idx="135">
                  <c:v>-1.2800200005585793E-2</c:v>
                </c:pt>
                <c:pt idx="304">
                  <c:v>-6.6599999991012737E-4</c:v>
                </c:pt>
                <c:pt idx="305">
                  <c:v>1.7022000029101036E-3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A36-4102-9C56-8488EFB6B8D0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32932</c:v>
                </c:pt>
                <c:pt idx="328">
                  <c:v>34913</c:v>
                </c:pt>
                <c:pt idx="329">
                  <c:v>32251</c:v>
                </c:pt>
                <c:pt idx="330">
                  <c:v>32798</c:v>
                </c:pt>
                <c:pt idx="331">
                  <c:v>32947</c:v>
                </c:pt>
                <c:pt idx="332">
                  <c:v>33528</c:v>
                </c:pt>
                <c:pt idx="333">
                  <c:v>34154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36172</c:v>
                </c:pt>
                <c:pt idx="338">
                  <c:v>36773</c:v>
                </c:pt>
              </c:numCache>
            </c:numRef>
          </c:xVal>
          <c:yVal>
            <c:numRef>
              <c:f>'A (2)'!$O$21:$O$999</c:f>
              <c:numCache>
                <c:formatCode>General</c:formatCode>
                <c:ptCount val="979"/>
                <c:pt idx="301">
                  <c:v>-1.429600000847131E-3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A36-4102-9C56-8488EFB6B8D0}"/>
            </c:ext>
          </c:extLst>
        </c:ser>
        <c:ser>
          <c:idx val="8"/>
          <c:order val="8"/>
          <c:tx>
            <c:strRef>
              <c:f>'A (2)'!$P$20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-3964</c:v>
                </c:pt>
                <c:pt idx="1">
                  <c:v>0</c:v>
                </c:pt>
                <c:pt idx="2">
                  <c:v>4592</c:v>
                </c:pt>
                <c:pt idx="3">
                  <c:v>4646</c:v>
                </c:pt>
                <c:pt idx="4">
                  <c:v>4646</c:v>
                </c:pt>
                <c:pt idx="5">
                  <c:v>4664</c:v>
                </c:pt>
                <c:pt idx="6">
                  <c:v>4671</c:v>
                </c:pt>
                <c:pt idx="7">
                  <c:v>4673</c:v>
                </c:pt>
                <c:pt idx="8">
                  <c:v>5225</c:v>
                </c:pt>
                <c:pt idx="9">
                  <c:v>5261</c:v>
                </c:pt>
                <c:pt idx="10">
                  <c:v>5853</c:v>
                </c:pt>
                <c:pt idx="11">
                  <c:v>5869</c:v>
                </c:pt>
                <c:pt idx="12">
                  <c:v>5898</c:v>
                </c:pt>
                <c:pt idx="13">
                  <c:v>5898</c:v>
                </c:pt>
                <c:pt idx="14">
                  <c:v>5907</c:v>
                </c:pt>
                <c:pt idx="15">
                  <c:v>5907</c:v>
                </c:pt>
                <c:pt idx="16">
                  <c:v>5941</c:v>
                </c:pt>
                <c:pt idx="17">
                  <c:v>5943</c:v>
                </c:pt>
                <c:pt idx="18">
                  <c:v>5950</c:v>
                </c:pt>
                <c:pt idx="19">
                  <c:v>6549</c:v>
                </c:pt>
                <c:pt idx="20">
                  <c:v>6558</c:v>
                </c:pt>
                <c:pt idx="21">
                  <c:v>6583</c:v>
                </c:pt>
                <c:pt idx="22">
                  <c:v>6612</c:v>
                </c:pt>
                <c:pt idx="23">
                  <c:v>6700</c:v>
                </c:pt>
                <c:pt idx="24">
                  <c:v>6746</c:v>
                </c:pt>
                <c:pt idx="25">
                  <c:v>7166</c:v>
                </c:pt>
                <c:pt idx="26">
                  <c:v>7182</c:v>
                </c:pt>
                <c:pt idx="27">
                  <c:v>7184</c:v>
                </c:pt>
                <c:pt idx="28">
                  <c:v>7200</c:v>
                </c:pt>
                <c:pt idx="29">
                  <c:v>7202</c:v>
                </c:pt>
                <c:pt idx="30">
                  <c:v>7838</c:v>
                </c:pt>
                <c:pt idx="31">
                  <c:v>7935</c:v>
                </c:pt>
                <c:pt idx="32">
                  <c:v>7937</c:v>
                </c:pt>
                <c:pt idx="33">
                  <c:v>7937</c:v>
                </c:pt>
                <c:pt idx="34">
                  <c:v>7980</c:v>
                </c:pt>
                <c:pt idx="35">
                  <c:v>7980</c:v>
                </c:pt>
                <c:pt idx="36">
                  <c:v>8068</c:v>
                </c:pt>
                <c:pt idx="37">
                  <c:v>8342</c:v>
                </c:pt>
                <c:pt idx="38">
                  <c:v>8457</c:v>
                </c:pt>
                <c:pt idx="39">
                  <c:v>8466</c:v>
                </c:pt>
                <c:pt idx="40">
                  <c:v>8466</c:v>
                </c:pt>
                <c:pt idx="41">
                  <c:v>8545</c:v>
                </c:pt>
                <c:pt idx="42">
                  <c:v>8561</c:v>
                </c:pt>
                <c:pt idx="43">
                  <c:v>8561</c:v>
                </c:pt>
                <c:pt idx="44">
                  <c:v>8565</c:v>
                </c:pt>
                <c:pt idx="45">
                  <c:v>8624</c:v>
                </c:pt>
                <c:pt idx="46">
                  <c:v>8631</c:v>
                </c:pt>
                <c:pt idx="47">
                  <c:v>8649</c:v>
                </c:pt>
                <c:pt idx="48">
                  <c:v>9142</c:v>
                </c:pt>
                <c:pt idx="49">
                  <c:v>9153</c:v>
                </c:pt>
                <c:pt idx="50">
                  <c:v>9153</c:v>
                </c:pt>
                <c:pt idx="51">
                  <c:v>9187</c:v>
                </c:pt>
                <c:pt idx="52">
                  <c:v>9187</c:v>
                </c:pt>
                <c:pt idx="53">
                  <c:v>9205</c:v>
                </c:pt>
                <c:pt idx="54">
                  <c:v>9230</c:v>
                </c:pt>
                <c:pt idx="55">
                  <c:v>9241</c:v>
                </c:pt>
                <c:pt idx="56">
                  <c:v>9248</c:v>
                </c:pt>
                <c:pt idx="57">
                  <c:v>9248</c:v>
                </c:pt>
                <c:pt idx="58">
                  <c:v>9266</c:v>
                </c:pt>
                <c:pt idx="59">
                  <c:v>9268</c:v>
                </c:pt>
                <c:pt idx="60">
                  <c:v>9275</c:v>
                </c:pt>
                <c:pt idx="61">
                  <c:v>9284</c:v>
                </c:pt>
                <c:pt idx="62">
                  <c:v>9286</c:v>
                </c:pt>
                <c:pt idx="63">
                  <c:v>9300</c:v>
                </c:pt>
                <c:pt idx="64">
                  <c:v>9327</c:v>
                </c:pt>
                <c:pt idx="65">
                  <c:v>9338</c:v>
                </c:pt>
                <c:pt idx="66">
                  <c:v>9345</c:v>
                </c:pt>
                <c:pt idx="67">
                  <c:v>9372</c:v>
                </c:pt>
                <c:pt idx="68">
                  <c:v>9372</c:v>
                </c:pt>
                <c:pt idx="69">
                  <c:v>9372</c:v>
                </c:pt>
                <c:pt idx="70">
                  <c:v>9725</c:v>
                </c:pt>
                <c:pt idx="71">
                  <c:v>9786</c:v>
                </c:pt>
                <c:pt idx="72">
                  <c:v>9788</c:v>
                </c:pt>
                <c:pt idx="73">
                  <c:v>9797</c:v>
                </c:pt>
                <c:pt idx="74">
                  <c:v>9804</c:v>
                </c:pt>
                <c:pt idx="75">
                  <c:v>9806</c:v>
                </c:pt>
                <c:pt idx="76">
                  <c:v>9849</c:v>
                </c:pt>
                <c:pt idx="77">
                  <c:v>9874</c:v>
                </c:pt>
                <c:pt idx="78">
                  <c:v>9901</c:v>
                </c:pt>
                <c:pt idx="79">
                  <c:v>9926</c:v>
                </c:pt>
                <c:pt idx="80">
                  <c:v>9944</c:v>
                </c:pt>
                <c:pt idx="81">
                  <c:v>9953</c:v>
                </c:pt>
                <c:pt idx="82">
                  <c:v>9971</c:v>
                </c:pt>
                <c:pt idx="83">
                  <c:v>10025</c:v>
                </c:pt>
                <c:pt idx="84">
                  <c:v>10324</c:v>
                </c:pt>
                <c:pt idx="85">
                  <c:v>10360</c:v>
                </c:pt>
                <c:pt idx="86">
                  <c:v>10369</c:v>
                </c:pt>
                <c:pt idx="87">
                  <c:v>10441</c:v>
                </c:pt>
                <c:pt idx="88">
                  <c:v>10457</c:v>
                </c:pt>
                <c:pt idx="89">
                  <c:v>10509</c:v>
                </c:pt>
                <c:pt idx="90">
                  <c:v>10509</c:v>
                </c:pt>
                <c:pt idx="91">
                  <c:v>10518</c:v>
                </c:pt>
                <c:pt idx="92">
                  <c:v>10533</c:v>
                </c:pt>
                <c:pt idx="93">
                  <c:v>10594</c:v>
                </c:pt>
                <c:pt idx="94">
                  <c:v>10633</c:v>
                </c:pt>
                <c:pt idx="95">
                  <c:v>10633</c:v>
                </c:pt>
                <c:pt idx="96">
                  <c:v>10640</c:v>
                </c:pt>
                <c:pt idx="97">
                  <c:v>10667</c:v>
                </c:pt>
                <c:pt idx="98">
                  <c:v>10703</c:v>
                </c:pt>
                <c:pt idx="99">
                  <c:v>10721</c:v>
                </c:pt>
                <c:pt idx="100">
                  <c:v>10721</c:v>
                </c:pt>
                <c:pt idx="101">
                  <c:v>11002</c:v>
                </c:pt>
                <c:pt idx="102">
                  <c:v>11099</c:v>
                </c:pt>
                <c:pt idx="103">
                  <c:v>11173</c:v>
                </c:pt>
                <c:pt idx="104">
                  <c:v>11173</c:v>
                </c:pt>
                <c:pt idx="105">
                  <c:v>11214</c:v>
                </c:pt>
                <c:pt idx="106">
                  <c:v>11250</c:v>
                </c:pt>
                <c:pt idx="107">
                  <c:v>11257</c:v>
                </c:pt>
                <c:pt idx="108">
                  <c:v>11266</c:v>
                </c:pt>
                <c:pt idx="109">
                  <c:v>11311</c:v>
                </c:pt>
                <c:pt idx="110">
                  <c:v>11318</c:v>
                </c:pt>
                <c:pt idx="111">
                  <c:v>11327</c:v>
                </c:pt>
                <c:pt idx="112">
                  <c:v>11408</c:v>
                </c:pt>
                <c:pt idx="113">
                  <c:v>11673</c:v>
                </c:pt>
                <c:pt idx="114">
                  <c:v>11682</c:v>
                </c:pt>
                <c:pt idx="115">
                  <c:v>11691</c:v>
                </c:pt>
                <c:pt idx="116">
                  <c:v>11698</c:v>
                </c:pt>
                <c:pt idx="117">
                  <c:v>11704</c:v>
                </c:pt>
                <c:pt idx="118">
                  <c:v>11704</c:v>
                </c:pt>
                <c:pt idx="119">
                  <c:v>11747</c:v>
                </c:pt>
                <c:pt idx="120">
                  <c:v>11747</c:v>
                </c:pt>
                <c:pt idx="121">
                  <c:v>11749</c:v>
                </c:pt>
                <c:pt idx="122">
                  <c:v>11761</c:v>
                </c:pt>
                <c:pt idx="123">
                  <c:v>11765</c:v>
                </c:pt>
                <c:pt idx="124">
                  <c:v>11765</c:v>
                </c:pt>
                <c:pt idx="125">
                  <c:v>11792</c:v>
                </c:pt>
                <c:pt idx="126">
                  <c:v>11795</c:v>
                </c:pt>
                <c:pt idx="127">
                  <c:v>11795</c:v>
                </c:pt>
                <c:pt idx="128">
                  <c:v>11835</c:v>
                </c:pt>
                <c:pt idx="129">
                  <c:v>11840</c:v>
                </c:pt>
                <c:pt idx="130">
                  <c:v>11846</c:v>
                </c:pt>
                <c:pt idx="131">
                  <c:v>11853</c:v>
                </c:pt>
                <c:pt idx="132">
                  <c:v>11856</c:v>
                </c:pt>
                <c:pt idx="133">
                  <c:v>11858</c:v>
                </c:pt>
                <c:pt idx="134">
                  <c:v>11858</c:v>
                </c:pt>
                <c:pt idx="135">
                  <c:v>11971</c:v>
                </c:pt>
                <c:pt idx="136">
                  <c:v>12382</c:v>
                </c:pt>
                <c:pt idx="137">
                  <c:v>12382</c:v>
                </c:pt>
                <c:pt idx="138">
                  <c:v>12382</c:v>
                </c:pt>
                <c:pt idx="139">
                  <c:v>12436</c:v>
                </c:pt>
                <c:pt idx="140">
                  <c:v>12443</c:v>
                </c:pt>
                <c:pt idx="141">
                  <c:v>12490</c:v>
                </c:pt>
                <c:pt idx="142">
                  <c:v>12531</c:v>
                </c:pt>
                <c:pt idx="143">
                  <c:v>12603</c:v>
                </c:pt>
                <c:pt idx="144">
                  <c:v>13060</c:v>
                </c:pt>
                <c:pt idx="145">
                  <c:v>13078</c:v>
                </c:pt>
                <c:pt idx="146">
                  <c:v>13130</c:v>
                </c:pt>
                <c:pt idx="147">
                  <c:v>13130</c:v>
                </c:pt>
                <c:pt idx="148">
                  <c:v>13132</c:v>
                </c:pt>
                <c:pt idx="149">
                  <c:v>13139</c:v>
                </c:pt>
                <c:pt idx="150">
                  <c:v>13175</c:v>
                </c:pt>
                <c:pt idx="151">
                  <c:v>13191</c:v>
                </c:pt>
                <c:pt idx="152">
                  <c:v>13211</c:v>
                </c:pt>
                <c:pt idx="153">
                  <c:v>13245</c:v>
                </c:pt>
                <c:pt idx="154">
                  <c:v>13272</c:v>
                </c:pt>
                <c:pt idx="155">
                  <c:v>13756</c:v>
                </c:pt>
                <c:pt idx="156">
                  <c:v>13767</c:v>
                </c:pt>
                <c:pt idx="157">
                  <c:v>13826</c:v>
                </c:pt>
                <c:pt idx="158">
                  <c:v>13828</c:v>
                </c:pt>
                <c:pt idx="159">
                  <c:v>13835</c:v>
                </c:pt>
                <c:pt idx="160">
                  <c:v>13898</c:v>
                </c:pt>
                <c:pt idx="161">
                  <c:v>13959</c:v>
                </c:pt>
                <c:pt idx="162">
                  <c:v>14425</c:v>
                </c:pt>
                <c:pt idx="163">
                  <c:v>14427</c:v>
                </c:pt>
                <c:pt idx="164">
                  <c:v>14549</c:v>
                </c:pt>
                <c:pt idx="165">
                  <c:v>14585</c:v>
                </c:pt>
                <c:pt idx="166">
                  <c:v>14981</c:v>
                </c:pt>
                <c:pt idx="167">
                  <c:v>15044</c:v>
                </c:pt>
                <c:pt idx="168">
                  <c:v>15139</c:v>
                </c:pt>
                <c:pt idx="169">
                  <c:v>15148</c:v>
                </c:pt>
                <c:pt idx="170">
                  <c:v>15166</c:v>
                </c:pt>
                <c:pt idx="171">
                  <c:v>15738</c:v>
                </c:pt>
                <c:pt idx="172">
                  <c:v>15853</c:v>
                </c:pt>
                <c:pt idx="173">
                  <c:v>15916</c:v>
                </c:pt>
                <c:pt idx="174">
                  <c:v>16533</c:v>
                </c:pt>
                <c:pt idx="175">
                  <c:v>17071</c:v>
                </c:pt>
                <c:pt idx="176">
                  <c:v>17175</c:v>
                </c:pt>
                <c:pt idx="177">
                  <c:v>17184</c:v>
                </c:pt>
                <c:pt idx="178">
                  <c:v>17202</c:v>
                </c:pt>
                <c:pt idx="179">
                  <c:v>17202</c:v>
                </c:pt>
                <c:pt idx="180">
                  <c:v>17209</c:v>
                </c:pt>
                <c:pt idx="181">
                  <c:v>17218</c:v>
                </c:pt>
                <c:pt idx="182">
                  <c:v>17652</c:v>
                </c:pt>
                <c:pt idx="183">
                  <c:v>17747</c:v>
                </c:pt>
                <c:pt idx="184">
                  <c:v>17783</c:v>
                </c:pt>
                <c:pt idx="185">
                  <c:v>17810</c:v>
                </c:pt>
                <c:pt idx="186">
                  <c:v>17835</c:v>
                </c:pt>
                <c:pt idx="187">
                  <c:v>17846</c:v>
                </c:pt>
                <c:pt idx="188">
                  <c:v>18398</c:v>
                </c:pt>
                <c:pt idx="189">
                  <c:v>18400</c:v>
                </c:pt>
                <c:pt idx="190">
                  <c:v>18434</c:v>
                </c:pt>
                <c:pt idx="191">
                  <c:v>18445</c:v>
                </c:pt>
                <c:pt idx="192">
                  <c:v>18452</c:v>
                </c:pt>
                <c:pt idx="193">
                  <c:v>18470</c:v>
                </c:pt>
                <c:pt idx="194">
                  <c:v>18963</c:v>
                </c:pt>
                <c:pt idx="195">
                  <c:v>18972</c:v>
                </c:pt>
                <c:pt idx="196">
                  <c:v>19042</c:v>
                </c:pt>
                <c:pt idx="197">
                  <c:v>19087</c:v>
                </c:pt>
                <c:pt idx="198">
                  <c:v>19121</c:v>
                </c:pt>
                <c:pt idx="199">
                  <c:v>19123</c:v>
                </c:pt>
                <c:pt idx="200">
                  <c:v>19123</c:v>
                </c:pt>
                <c:pt idx="201">
                  <c:v>19175</c:v>
                </c:pt>
                <c:pt idx="202">
                  <c:v>19177</c:v>
                </c:pt>
                <c:pt idx="203">
                  <c:v>19668</c:v>
                </c:pt>
                <c:pt idx="204">
                  <c:v>19713</c:v>
                </c:pt>
                <c:pt idx="205">
                  <c:v>19729</c:v>
                </c:pt>
                <c:pt idx="206">
                  <c:v>19756</c:v>
                </c:pt>
                <c:pt idx="207">
                  <c:v>19765</c:v>
                </c:pt>
                <c:pt idx="208">
                  <c:v>19765</c:v>
                </c:pt>
                <c:pt idx="209">
                  <c:v>19774</c:v>
                </c:pt>
                <c:pt idx="210">
                  <c:v>19776</c:v>
                </c:pt>
                <c:pt idx="211">
                  <c:v>19792</c:v>
                </c:pt>
                <c:pt idx="212">
                  <c:v>19804</c:v>
                </c:pt>
                <c:pt idx="213">
                  <c:v>19813</c:v>
                </c:pt>
                <c:pt idx="214">
                  <c:v>19819</c:v>
                </c:pt>
                <c:pt idx="215">
                  <c:v>19828</c:v>
                </c:pt>
                <c:pt idx="216">
                  <c:v>19837</c:v>
                </c:pt>
                <c:pt idx="217">
                  <c:v>19855</c:v>
                </c:pt>
                <c:pt idx="218">
                  <c:v>19864</c:v>
                </c:pt>
                <c:pt idx="219">
                  <c:v>19871</c:v>
                </c:pt>
                <c:pt idx="220">
                  <c:v>20251</c:v>
                </c:pt>
                <c:pt idx="221">
                  <c:v>20391</c:v>
                </c:pt>
                <c:pt idx="222">
                  <c:v>20391</c:v>
                </c:pt>
                <c:pt idx="223">
                  <c:v>20398</c:v>
                </c:pt>
                <c:pt idx="224">
                  <c:v>20400</c:v>
                </c:pt>
                <c:pt idx="225">
                  <c:v>20409</c:v>
                </c:pt>
                <c:pt idx="226">
                  <c:v>20416</c:v>
                </c:pt>
                <c:pt idx="227">
                  <c:v>20472</c:v>
                </c:pt>
                <c:pt idx="228">
                  <c:v>20515</c:v>
                </c:pt>
                <c:pt idx="229">
                  <c:v>20551</c:v>
                </c:pt>
                <c:pt idx="230">
                  <c:v>21053</c:v>
                </c:pt>
                <c:pt idx="231">
                  <c:v>21112</c:v>
                </c:pt>
                <c:pt idx="232">
                  <c:v>21139</c:v>
                </c:pt>
                <c:pt idx="233">
                  <c:v>21148</c:v>
                </c:pt>
                <c:pt idx="234">
                  <c:v>21193</c:v>
                </c:pt>
                <c:pt idx="235">
                  <c:v>21616</c:v>
                </c:pt>
                <c:pt idx="236">
                  <c:v>21679</c:v>
                </c:pt>
                <c:pt idx="237">
                  <c:v>21679</c:v>
                </c:pt>
                <c:pt idx="238">
                  <c:v>22323</c:v>
                </c:pt>
                <c:pt idx="239">
                  <c:v>22366</c:v>
                </c:pt>
                <c:pt idx="240">
                  <c:v>22375</c:v>
                </c:pt>
                <c:pt idx="241">
                  <c:v>22382</c:v>
                </c:pt>
                <c:pt idx="242">
                  <c:v>22990</c:v>
                </c:pt>
                <c:pt idx="243">
                  <c:v>22990</c:v>
                </c:pt>
                <c:pt idx="244">
                  <c:v>23015</c:v>
                </c:pt>
                <c:pt idx="245">
                  <c:v>23017</c:v>
                </c:pt>
                <c:pt idx="246">
                  <c:v>23024</c:v>
                </c:pt>
                <c:pt idx="247">
                  <c:v>23042</c:v>
                </c:pt>
                <c:pt idx="248">
                  <c:v>23042</c:v>
                </c:pt>
                <c:pt idx="249">
                  <c:v>23042</c:v>
                </c:pt>
                <c:pt idx="250">
                  <c:v>23166</c:v>
                </c:pt>
                <c:pt idx="251">
                  <c:v>23641</c:v>
                </c:pt>
                <c:pt idx="252">
                  <c:v>23650</c:v>
                </c:pt>
                <c:pt idx="253">
                  <c:v>23650</c:v>
                </c:pt>
                <c:pt idx="254">
                  <c:v>23720</c:v>
                </c:pt>
                <c:pt idx="255">
                  <c:v>23801</c:v>
                </c:pt>
                <c:pt idx="256">
                  <c:v>24186</c:v>
                </c:pt>
                <c:pt idx="257">
                  <c:v>24186</c:v>
                </c:pt>
                <c:pt idx="258">
                  <c:v>24186</c:v>
                </c:pt>
                <c:pt idx="259">
                  <c:v>24233</c:v>
                </c:pt>
                <c:pt idx="260">
                  <c:v>24294</c:v>
                </c:pt>
                <c:pt idx="261">
                  <c:v>24303</c:v>
                </c:pt>
                <c:pt idx="262">
                  <c:v>24346</c:v>
                </c:pt>
                <c:pt idx="263">
                  <c:v>24346</c:v>
                </c:pt>
                <c:pt idx="264">
                  <c:v>24350</c:v>
                </c:pt>
                <c:pt idx="265">
                  <c:v>24384</c:v>
                </c:pt>
                <c:pt idx="266">
                  <c:v>24488</c:v>
                </c:pt>
                <c:pt idx="267">
                  <c:v>24877</c:v>
                </c:pt>
                <c:pt idx="268">
                  <c:v>24920</c:v>
                </c:pt>
                <c:pt idx="269">
                  <c:v>24929</c:v>
                </c:pt>
                <c:pt idx="270">
                  <c:v>25029</c:v>
                </c:pt>
                <c:pt idx="271">
                  <c:v>25042</c:v>
                </c:pt>
                <c:pt idx="272">
                  <c:v>25069</c:v>
                </c:pt>
                <c:pt idx="273">
                  <c:v>25071</c:v>
                </c:pt>
                <c:pt idx="274">
                  <c:v>25132</c:v>
                </c:pt>
                <c:pt idx="275">
                  <c:v>25607</c:v>
                </c:pt>
                <c:pt idx="276">
                  <c:v>25616</c:v>
                </c:pt>
                <c:pt idx="277">
                  <c:v>25618</c:v>
                </c:pt>
                <c:pt idx="278">
                  <c:v>25621</c:v>
                </c:pt>
                <c:pt idx="279">
                  <c:v>25713</c:v>
                </c:pt>
                <c:pt idx="280">
                  <c:v>25724</c:v>
                </c:pt>
                <c:pt idx="281">
                  <c:v>25747</c:v>
                </c:pt>
                <c:pt idx="282">
                  <c:v>26285</c:v>
                </c:pt>
                <c:pt idx="283">
                  <c:v>26339</c:v>
                </c:pt>
                <c:pt idx="284">
                  <c:v>26346</c:v>
                </c:pt>
                <c:pt idx="285">
                  <c:v>26355</c:v>
                </c:pt>
                <c:pt idx="286">
                  <c:v>26355</c:v>
                </c:pt>
                <c:pt idx="287">
                  <c:v>26364</c:v>
                </c:pt>
                <c:pt idx="288">
                  <c:v>26409</c:v>
                </c:pt>
                <c:pt idx="289">
                  <c:v>26884</c:v>
                </c:pt>
                <c:pt idx="290">
                  <c:v>26895</c:v>
                </c:pt>
                <c:pt idx="291">
                  <c:v>26920</c:v>
                </c:pt>
                <c:pt idx="292">
                  <c:v>26931</c:v>
                </c:pt>
                <c:pt idx="293">
                  <c:v>26945</c:v>
                </c:pt>
                <c:pt idx="294">
                  <c:v>26947</c:v>
                </c:pt>
                <c:pt idx="295">
                  <c:v>26954</c:v>
                </c:pt>
                <c:pt idx="296">
                  <c:v>26981</c:v>
                </c:pt>
                <c:pt idx="297">
                  <c:v>26983</c:v>
                </c:pt>
                <c:pt idx="298">
                  <c:v>27087</c:v>
                </c:pt>
                <c:pt idx="299">
                  <c:v>27522</c:v>
                </c:pt>
                <c:pt idx="300">
                  <c:v>27673</c:v>
                </c:pt>
                <c:pt idx="301">
                  <c:v>28208</c:v>
                </c:pt>
                <c:pt idx="302">
                  <c:v>28378</c:v>
                </c:pt>
                <c:pt idx="303">
                  <c:v>28378</c:v>
                </c:pt>
                <c:pt idx="304">
                  <c:v>28430</c:v>
                </c:pt>
                <c:pt idx="305">
                  <c:v>28819</c:v>
                </c:pt>
                <c:pt idx="306">
                  <c:v>28844</c:v>
                </c:pt>
                <c:pt idx="307">
                  <c:v>28844</c:v>
                </c:pt>
                <c:pt idx="308">
                  <c:v>28844</c:v>
                </c:pt>
                <c:pt idx="309">
                  <c:v>28844</c:v>
                </c:pt>
                <c:pt idx="310">
                  <c:v>28984</c:v>
                </c:pt>
                <c:pt idx="311">
                  <c:v>29499</c:v>
                </c:pt>
                <c:pt idx="312">
                  <c:v>30096</c:v>
                </c:pt>
                <c:pt idx="313">
                  <c:v>30193</c:v>
                </c:pt>
                <c:pt idx="314">
                  <c:v>30213</c:v>
                </c:pt>
                <c:pt idx="315">
                  <c:v>30217</c:v>
                </c:pt>
                <c:pt idx="316">
                  <c:v>30226</c:v>
                </c:pt>
                <c:pt idx="317">
                  <c:v>30227.5</c:v>
                </c:pt>
                <c:pt idx="318">
                  <c:v>30267</c:v>
                </c:pt>
                <c:pt idx="319">
                  <c:v>30269</c:v>
                </c:pt>
                <c:pt idx="320">
                  <c:v>30873</c:v>
                </c:pt>
                <c:pt idx="321">
                  <c:v>30941</c:v>
                </c:pt>
                <c:pt idx="322">
                  <c:v>30986</c:v>
                </c:pt>
                <c:pt idx="323">
                  <c:v>31436</c:v>
                </c:pt>
                <c:pt idx="324">
                  <c:v>31524.5</c:v>
                </c:pt>
                <c:pt idx="325">
                  <c:v>31528</c:v>
                </c:pt>
                <c:pt idx="326">
                  <c:v>31531</c:v>
                </c:pt>
                <c:pt idx="327">
                  <c:v>32932</c:v>
                </c:pt>
                <c:pt idx="328">
                  <c:v>34913</c:v>
                </c:pt>
                <c:pt idx="329">
                  <c:v>32251</c:v>
                </c:pt>
                <c:pt idx="330">
                  <c:v>32798</c:v>
                </c:pt>
                <c:pt idx="331">
                  <c:v>32947</c:v>
                </c:pt>
                <c:pt idx="332">
                  <c:v>33528</c:v>
                </c:pt>
                <c:pt idx="333">
                  <c:v>34154</c:v>
                </c:pt>
                <c:pt idx="334">
                  <c:v>34990</c:v>
                </c:pt>
                <c:pt idx="335">
                  <c:v>34990</c:v>
                </c:pt>
                <c:pt idx="336">
                  <c:v>36023</c:v>
                </c:pt>
                <c:pt idx="337">
                  <c:v>36172</c:v>
                </c:pt>
                <c:pt idx="338">
                  <c:v>36773</c:v>
                </c:pt>
              </c:numCache>
            </c:numRef>
          </c:xVal>
          <c:yVal>
            <c:numRef>
              <c:f>'A (2)'!$P$21:$P$999</c:f>
              <c:numCache>
                <c:formatCode>General</c:formatCode>
                <c:ptCount val="979"/>
                <c:pt idx="288">
                  <c:v>-1.7038610376045385E-3</c:v>
                </c:pt>
                <c:pt idx="289">
                  <c:v>-9.5456055603769518E-4</c:v>
                </c:pt>
                <c:pt idx="290">
                  <c:v>-9.3720833435930601E-4</c:v>
                </c:pt>
                <c:pt idx="291">
                  <c:v>-8.9777146690842025E-4</c:v>
                </c:pt>
                <c:pt idx="292">
                  <c:v>-8.8041924523003107E-4</c:v>
                </c:pt>
                <c:pt idx="293">
                  <c:v>-8.5833459945753449E-4</c:v>
                </c:pt>
                <c:pt idx="294">
                  <c:v>-8.5517965006146751E-4</c:v>
                </c:pt>
                <c:pt idx="295">
                  <c:v>-8.4413732717521922E-4</c:v>
                </c:pt>
                <c:pt idx="296">
                  <c:v>-8.0154551032825955E-4</c:v>
                </c:pt>
                <c:pt idx="297">
                  <c:v>-7.9839056093218563E-4</c:v>
                </c:pt>
                <c:pt idx="298">
                  <c:v>-6.3433319233650171E-4</c:v>
                </c:pt>
                <c:pt idx="299">
                  <c:v>5.1868301308925779E-5</c:v>
                </c:pt>
                <c:pt idx="300">
                  <c:v>2.9006698071228076E-4</c:v>
                </c:pt>
                <c:pt idx="301">
                  <c:v>1.1340159441612513E-3</c:v>
                </c:pt>
                <c:pt idx="302">
                  <c:v>1.4021866428272772E-3</c:v>
                </c:pt>
                <c:pt idx="303">
                  <c:v>1.4021866428272772E-3</c:v>
                </c:pt>
                <c:pt idx="304">
                  <c:v>1.4842153271251227E-3</c:v>
                </c:pt>
                <c:pt idx="305">
                  <c:v>2.0978529846609195E-3</c:v>
                </c:pt>
                <c:pt idx="306">
                  <c:v>2.1372898521118053E-3</c:v>
                </c:pt>
                <c:pt idx="307">
                  <c:v>2.1372898521118053E-3</c:v>
                </c:pt>
                <c:pt idx="308">
                  <c:v>2.1372898521118053E-3</c:v>
                </c:pt>
                <c:pt idx="309">
                  <c:v>2.1372898521118053E-3</c:v>
                </c:pt>
                <c:pt idx="310">
                  <c:v>2.3581363098367641E-3</c:v>
                </c:pt>
                <c:pt idx="311">
                  <c:v>3.1705357793250302E-3</c:v>
                </c:pt>
                <c:pt idx="312">
                  <c:v>4.1122881740522019E-3</c:v>
                </c:pt>
                <c:pt idx="313">
                  <c:v>4.2653032197616375E-3</c:v>
                </c:pt>
                <c:pt idx="314">
                  <c:v>4.2968527137223489E-3</c:v>
                </c:pt>
                <c:pt idx="315">
                  <c:v>4.3031626125144898E-3</c:v>
                </c:pt>
                <c:pt idx="316">
                  <c:v>4.317359884796805E-3</c:v>
                </c:pt>
                <c:pt idx="317">
                  <c:v>4.3197260968438622E-3</c:v>
                </c:pt>
                <c:pt idx="318">
                  <c:v>4.3820363474162613E-3</c:v>
                </c:pt>
                <c:pt idx="319">
                  <c:v>4.3851912968123352E-3</c:v>
                </c:pt>
                <c:pt idx="320">
                  <c:v>5.3379860144257482E-3</c:v>
                </c:pt>
                <c:pt idx="321">
                  <c:v>5.4452542938921641E-3</c:v>
                </c:pt>
                <c:pt idx="322">
                  <c:v>5.5162406553037543E-3</c:v>
                </c:pt>
                <c:pt idx="323">
                  <c:v>6.2261042694197119E-3</c:v>
                </c:pt>
                <c:pt idx="324">
                  <c:v>6.365710780195856E-3</c:v>
                </c:pt>
                <c:pt idx="325">
                  <c:v>6.3712319416389801E-3</c:v>
                </c:pt>
                <c:pt idx="326">
                  <c:v>6.3759643657330806E-3</c:v>
                </c:pt>
                <c:pt idx="327">
                  <c:v>8.5860064176807652E-3</c:v>
                </c:pt>
                <c:pt idx="328">
                  <c:v>1.1710983794489011E-2</c:v>
                </c:pt>
                <c:pt idx="329">
                  <c:v>7.511746148318614E-3</c:v>
                </c:pt>
                <c:pt idx="330">
                  <c:v>8.3746248081440142E-3</c:v>
                </c:pt>
                <c:pt idx="331">
                  <c:v>8.6096685381512952E-3</c:v>
                </c:pt>
                <c:pt idx="332">
                  <c:v>9.5261813377098964E-3</c:v>
                </c:pt>
                <c:pt idx="333">
                  <c:v>1.0513680498680095E-2</c:v>
                </c:pt>
                <c:pt idx="334">
                  <c:v>1.1832449346237742E-2</c:v>
                </c:pt>
                <c:pt idx="335">
                  <c:v>1.1832449346237742E-2</c:v>
                </c:pt>
                <c:pt idx="336">
                  <c:v>1.3461980709308367E-2</c:v>
                </c:pt>
                <c:pt idx="337">
                  <c:v>1.3697024439315655E-2</c:v>
                </c:pt>
                <c:pt idx="338">
                  <c:v>1.4645086732834961E-2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A36-4102-9C56-8488EFB6B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3959392"/>
        <c:axId val="1"/>
      </c:scatterChart>
      <c:valAx>
        <c:axId val="85395939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609911664267773"/>
              <c:y val="0.851517696651554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371897061254438E-2"/>
              <c:y val="0.375758530183727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3959392"/>
        <c:crosses val="autoZero"/>
        <c:crossBetween val="midCat"/>
        <c:minorUnit val="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3794162826420893E-2"/>
          <c:y val="0.92121498449057504"/>
          <c:w val="0.960062895363886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19050</xdr:rowOff>
    </xdr:from>
    <xdr:to>
      <xdr:col>16</xdr:col>
      <xdr:colOff>28575</xdr:colOff>
      <xdr:row>18</xdr:row>
      <xdr:rowOff>95250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DD254969-E84D-D619-4173-7F1006E7F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27</xdr:col>
      <xdr:colOff>9525</xdr:colOff>
      <xdr:row>18</xdr:row>
      <xdr:rowOff>85725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E7D1F850-848E-B3DD-795A-2815259B30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0</xdr:rowOff>
    </xdr:from>
    <xdr:to>
      <xdr:col>15</xdr:col>
      <xdr:colOff>133350</xdr:colOff>
      <xdr:row>18</xdr:row>
      <xdr:rowOff>76200</xdr:rowOff>
    </xdr:to>
    <xdr:graphicFrame macro="">
      <xdr:nvGraphicFramePr>
        <xdr:cNvPr id="2051" name="Chart 1">
          <a:extLst>
            <a:ext uri="{FF2B5EF4-FFF2-40B4-BE49-F238E27FC236}">
              <a16:creationId xmlns:a16="http://schemas.microsoft.com/office/drawing/2014/main" id="{22B27488-76EE-DB59-5E82-08D06AA45E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s://www.aavso.org/ejaavso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247" TargetMode="External"/><Relationship Id="rId18" Type="http://schemas.openxmlformats.org/officeDocument/2006/relationships/hyperlink" Target="http://www.konkoly.hu/cgi-bin/IBVS?795" TargetMode="External"/><Relationship Id="rId26" Type="http://schemas.openxmlformats.org/officeDocument/2006/relationships/hyperlink" Target="http://www.konkoly.hu/cgi-bin/IBVS?795" TargetMode="External"/><Relationship Id="rId39" Type="http://schemas.openxmlformats.org/officeDocument/2006/relationships/hyperlink" Target="http://www.bav-astro.de/sfs/BAVM_link.php?BAVMnr=99" TargetMode="External"/><Relationship Id="rId21" Type="http://schemas.openxmlformats.org/officeDocument/2006/relationships/hyperlink" Target="http://www.konkoly.hu/cgi-bin/IBVS?795" TargetMode="External"/><Relationship Id="rId34" Type="http://schemas.openxmlformats.org/officeDocument/2006/relationships/hyperlink" Target="http://www.bav-astro.de/sfs/BAVM_link.php?BAVMnr=39" TargetMode="External"/><Relationship Id="rId42" Type="http://schemas.openxmlformats.org/officeDocument/2006/relationships/hyperlink" Target="http://var.astro.cz/oejv/issues/oejv0074.pdf" TargetMode="External"/><Relationship Id="rId47" Type="http://schemas.openxmlformats.org/officeDocument/2006/relationships/hyperlink" Target="http://var.astro.cz/oejv/issues/oejv0074.pdf" TargetMode="External"/><Relationship Id="rId50" Type="http://schemas.openxmlformats.org/officeDocument/2006/relationships/hyperlink" Target="http://var.astro.cz/oejv/issues/oejv0074.pdf" TargetMode="External"/><Relationship Id="rId55" Type="http://schemas.openxmlformats.org/officeDocument/2006/relationships/hyperlink" Target="http://var.astro.cz/oejv/issues/oejv0074.pdf" TargetMode="External"/><Relationship Id="rId63" Type="http://schemas.openxmlformats.org/officeDocument/2006/relationships/hyperlink" Target="http://var.astro.cz/oejv/issues/oejv0003.pdf" TargetMode="External"/><Relationship Id="rId68" Type="http://schemas.openxmlformats.org/officeDocument/2006/relationships/hyperlink" Target="http://vsolj.cetus-net.org/no45.pdf" TargetMode="External"/><Relationship Id="rId76" Type="http://schemas.openxmlformats.org/officeDocument/2006/relationships/hyperlink" Target="http://www.aavso.org/sites/default/files/jaavso/v36n2/171.pdf" TargetMode="External"/><Relationship Id="rId84" Type="http://schemas.openxmlformats.org/officeDocument/2006/relationships/hyperlink" Target="http://var.astro.cz/oejv/issues/oejv0107.pdf" TargetMode="External"/><Relationship Id="rId89" Type="http://schemas.openxmlformats.org/officeDocument/2006/relationships/hyperlink" Target="http://vsolj.cetus-net.org/vsoljno53.pdf" TargetMode="External"/><Relationship Id="rId7" Type="http://schemas.openxmlformats.org/officeDocument/2006/relationships/hyperlink" Target="http://www.konkoly.hu/cgi-bin/IBVS?119" TargetMode="External"/><Relationship Id="rId71" Type="http://schemas.openxmlformats.org/officeDocument/2006/relationships/hyperlink" Target="http://www.konkoly.hu/cgi-bin/IBVS?5843" TargetMode="External"/><Relationship Id="rId92" Type="http://schemas.openxmlformats.org/officeDocument/2006/relationships/hyperlink" Target="http://vsolj.cetus-net.org/vsoljno55.pdf" TargetMode="External"/><Relationship Id="rId2" Type="http://schemas.openxmlformats.org/officeDocument/2006/relationships/hyperlink" Target="http://www.konkoly.hu/cgi-bin/IBVS?114" TargetMode="External"/><Relationship Id="rId16" Type="http://schemas.openxmlformats.org/officeDocument/2006/relationships/hyperlink" Target="http://www.konkoly.hu/cgi-bin/IBVS?247" TargetMode="External"/><Relationship Id="rId29" Type="http://schemas.openxmlformats.org/officeDocument/2006/relationships/hyperlink" Target="http://www.konkoly.hu/cgi-bin/IBVS?584" TargetMode="External"/><Relationship Id="rId11" Type="http://schemas.openxmlformats.org/officeDocument/2006/relationships/hyperlink" Target="http://www.konkoly.hu/cgi-bin/IBVS?247" TargetMode="External"/><Relationship Id="rId24" Type="http://schemas.openxmlformats.org/officeDocument/2006/relationships/hyperlink" Target="http://www.konkoly.hu/cgi-bin/IBVS?795" TargetMode="External"/><Relationship Id="rId32" Type="http://schemas.openxmlformats.org/officeDocument/2006/relationships/hyperlink" Target="http://www.konkoly.hu/cgi-bin/IBVS?954" TargetMode="External"/><Relationship Id="rId37" Type="http://schemas.openxmlformats.org/officeDocument/2006/relationships/hyperlink" Target="http://vsolj.cetus-net.org/no47.pdf" TargetMode="External"/><Relationship Id="rId40" Type="http://schemas.openxmlformats.org/officeDocument/2006/relationships/hyperlink" Target="http://www.bav-astro.de/sfs/BAVM_link.php?BAVMnr=111" TargetMode="External"/><Relationship Id="rId45" Type="http://schemas.openxmlformats.org/officeDocument/2006/relationships/hyperlink" Target="http://vsolj.cetus-net.org/no39.pdf" TargetMode="External"/><Relationship Id="rId53" Type="http://schemas.openxmlformats.org/officeDocument/2006/relationships/hyperlink" Target="http://vsolj.cetus-net.org/no42.pdf" TargetMode="External"/><Relationship Id="rId58" Type="http://schemas.openxmlformats.org/officeDocument/2006/relationships/hyperlink" Target="http://www.konkoly.hu/cgi-bin/IBVS?5843" TargetMode="External"/><Relationship Id="rId66" Type="http://schemas.openxmlformats.org/officeDocument/2006/relationships/hyperlink" Target="http://vsolj.cetus-net.org/no44.pdf" TargetMode="External"/><Relationship Id="rId74" Type="http://schemas.openxmlformats.org/officeDocument/2006/relationships/hyperlink" Target="http://vsolj.cetus-net.org/no46.pdf" TargetMode="External"/><Relationship Id="rId79" Type="http://schemas.openxmlformats.org/officeDocument/2006/relationships/hyperlink" Target="http://www.aavso.org/sites/default/files/jaavso/v36n2/186.pdf" TargetMode="External"/><Relationship Id="rId87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konkoly.hu/cgi-bin/IBVS?119" TargetMode="External"/><Relationship Id="rId61" Type="http://schemas.openxmlformats.org/officeDocument/2006/relationships/hyperlink" Target="http://www.konkoly.hu/cgi-bin/IBVS?5843" TargetMode="External"/><Relationship Id="rId82" Type="http://schemas.openxmlformats.org/officeDocument/2006/relationships/hyperlink" Target="http://www.bav-astro.de/sfs/BAVM_link.php?BAVMnr=203" TargetMode="External"/><Relationship Id="rId90" Type="http://schemas.openxmlformats.org/officeDocument/2006/relationships/hyperlink" Target="http://vsolj.cetus-net.org/vsoljno55.pdf" TargetMode="External"/><Relationship Id="rId19" Type="http://schemas.openxmlformats.org/officeDocument/2006/relationships/hyperlink" Target="http://www.konkoly.hu/cgi-bin/IBVS?795" TargetMode="External"/><Relationship Id="rId14" Type="http://schemas.openxmlformats.org/officeDocument/2006/relationships/hyperlink" Target="http://www.konkoly.hu/cgi-bin/IBVS?247" TargetMode="External"/><Relationship Id="rId22" Type="http://schemas.openxmlformats.org/officeDocument/2006/relationships/hyperlink" Target="http://www.konkoly.hu/cgi-bin/IBVS?795" TargetMode="External"/><Relationship Id="rId27" Type="http://schemas.openxmlformats.org/officeDocument/2006/relationships/hyperlink" Target="http://www.konkoly.hu/cgi-bin/IBVS?795" TargetMode="External"/><Relationship Id="rId30" Type="http://schemas.openxmlformats.org/officeDocument/2006/relationships/hyperlink" Target="http://www.konkoly.hu/cgi-bin/IBVS?779" TargetMode="External"/><Relationship Id="rId35" Type="http://schemas.openxmlformats.org/officeDocument/2006/relationships/hyperlink" Target="http://vsolj.cetus-net.org/no47.pdf" TargetMode="External"/><Relationship Id="rId43" Type="http://schemas.openxmlformats.org/officeDocument/2006/relationships/hyperlink" Target="http://www.konkoly.hu/cgi-bin/IBVS?5224" TargetMode="External"/><Relationship Id="rId48" Type="http://schemas.openxmlformats.org/officeDocument/2006/relationships/hyperlink" Target="http://var.astro.cz/oejv/issues/oejv0074.pdf" TargetMode="External"/><Relationship Id="rId56" Type="http://schemas.openxmlformats.org/officeDocument/2006/relationships/hyperlink" Target="http://www.konkoly.hu/cgi-bin/IBVS?5843" TargetMode="External"/><Relationship Id="rId64" Type="http://schemas.openxmlformats.org/officeDocument/2006/relationships/hyperlink" Target="http://www.konkoly.hu/cgi-bin/IBVS?5741" TargetMode="External"/><Relationship Id="rId69" Type="http://schemas.openxmlformats.org/officeDocument/2006/relationships/hyperlink" Target="http://vsolj.cetus-net.org/no45.pdf" TargetMode="External"/><Relationship Id="rId77" Type="http://schemas.openxmlformats.org/officeDocument/2006/relationships/hyperlink" Target="http://vsolj.cetus-net.org/no46.pdf" TargetMode="External"/><Relationship Id="rId8" Type="http://schemas.openxmlformats.org/officeDocument/2006/relationships/hyperlink" Target="http://www.konkoly.hu/cgi-bin/IBVS?180" TargetMode="External"/><Relationship Id="rId51" Type="http://schemas.openxmlformats.org/officeDocument/2006/relationships/hyperlink" Target="http://var.astro.cz/oejv/issues/oejv0074.pdf" TargetMode="External"/><Relationship Id="rId72" Type="http://schemas.openxmlformats.org/officeDocument/2006/relationships/hyperlink" Target="http://www.konkoly.hu/cgi-bin/IBVS?5746" TargetMode="External"/><Relationship Id="rId80" Type="http://schemas.openxmlformats.org/officeDocument/2006/relationships/hyperlink" Target="http://vsolj.cetus-net.org/no48.pdf" TargetMode="External"/><Relationship Id="rId85" Type="http://schemas.openxmlformats.org/officeDocument/2006/relationships/hyperlink" Target="http://vsolj.cetus-net.org/vsoljno50.pdf" TargetMode="External"/><Relationship Id="rId93" Type="http://schemas.openxmlformats.org/officeDocument/2006/relationships/hyperlink" Target="http://vsolj.cetus-net.org/vsoljno55.pdf" TargetMode="External"/><Relationship Id="rId3" Type="http://schemas.openxmlformats.org/officeDocument/2006/relationships/hyperlink" Target="http://www.konkoly.hu/cgi-bin/IBVS?119" TargetMode="External"/><Relationship Id="rId12" Type="http://schemas.openxmlformats.org/officeDocument/2006/relationships/hyperlink" Target="http://www.konkoly.hu/cgi-bin/IBVS?795" TargetMode="External"/><Relationship Id="rId17" Type="http://schemas.openxmlformats.org/officeDocument/2006/relationships/hyperlink" Target="http://www.konkoly.hu/cgi-bin/IBVS?247" TargetMode="External"/><Relationship Id="rId25" Type="http://schemas.openxmlformats.org/officeDocument/2006/relationships/hyperlink" Target="http://www.konkoly.hu/cgi-bin/IBVS?795" TargetMode="External"/><Relationship Id="rId33" Type="http://schemas.openxmlformats.org/officeDocument/2006/relationships/hyperlink" Target="http://www.konkoly.hu/cgi-bin/IBVS?1249" TargetMode="External"/><Relationship Id="rId38" Type="http://schemas.openxmlformats.org/officeDocument/2006/relationships/hyperlink" Target="http://vsolj.cetus-net.org/no47.pdf" TargetMode="External"/><Relationship Id="rId46" Type="http://schemas.openxmlformats.org/officeDocument/2006/relationships/hyperlink" Target="http://var.astro.cz/oejv/issues/oejv0074.pdf" TargetMode="External"/><Relationship Id="rId59" Type="http://schemas.openxmlformats.org/officeDocument/2006/relationships/hyperlink" Target="http://www.konkoly.hu/cgi-bin/IBVS?5843" TargetMode="External"/><Relationship Id="rId67" Type="http://schemas.openxmlformats.org/officeDocument/2006/relationships/hyperlink" Target="http://www.bav-astro.de/sfs/BAVM_link.php?BAVMnr=186" TargetMode="External"/><Relationship Id="rId20" Type="http://schemas.openxmlformats.org/officeDocument/2006/relationships/hyperlink" Target="http://www.konkoly.hu/cgi-bin/IBVS?795" TargetMode="External"/><Relationship Id="rId41" Type="http://schemas.openxmlformats.org/officeDocument/2006/relationships/hyperlink" Target="http://var.astro.cz/oejv/issues/oejv0074.pdf" TargetMode="External"/><Relationship Id="rId54" Type="http://schemas.openxmlformats.org/officeDocument/2006/relationships/hyperlink" Target="http://var.astro.cz/oejv/issues/oejv0003.pdf" TargetMode="External"/><Relationship Id="rId62" Type="http://schemas.openxmlformats.org/officeDocument/2006/relationships/hyperlink" Target="http://vsolj.cetus-net.org/no43.pdf" TargetMode="External"/><Relationship Id="rId70" Type="http://schemas.openxmlformats.org/officeDocument/2006/relationships/hyperlink" Target="http://www.konkoly.hu/cgi-bin/IBVS?5843" TargetMode="External"/><Relationship Id="rId75" Type="http://schemas.openxmlformats.org/officeDocument/2006/relationships/hyperlink" Target="http://vsolj.cetus-net.org/no46.pdf" TargetMode="External"/><Relationship Id="rId83" Type="http://schemas.openxmlformats.org/officeDocument/2006/relationships/hyperlink" Target="http://vsolj.cetus-net.org/no48.pdf" TargetMode="External"/><Relationship Id="rId88" Type="http://schemas.openxmlformats.org/officeDocument/2006/relationships/hyperlink" Target="http://www.konkoly.hu/cgi-bin/IBVS?6011" TargetMode="External"/><Relationship Id="rId91" Type="http://schemas.openxmlformats.org/officeDocument/2006/relationships/hyperlink" Target="http://vsolj.cetus-net.org/vsoljno55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119" TargetMode="External"/><Relationship Id="rId15" Type="http://schemas.openxmlformats.org/officeDocument/2006/relationships/hyperlink" Target="http://www.konkoly.hu/cgi-bin/IBVS?247" TargetMode="External"/><Relationship Id="rId23" Type="http://schemas.openxmlformats.org/officeDocument/2006/relationships/hyperlink" Target="http://www.konkoly.hu/cgi-bin/IBVS?328" TargetMode="External"/><Relationship Id="rId28" Type="http://schemas.openxmlformats.org/officeDocument/2006/relationships/hyperlink" Target="http://www.konkoly.hu/cgi-bin/IBVS?795" TargetMode="External"/><Relationship Id="rId36" Type="http://schemas.openxmlformats.org/officeDocument/2006/relationships/hyperlink" Target="http://www.bav-astro.de/sfs/BAVM_link.php?BAVMnr=68" TargetMode="External"/><Relationship Id="rId49" Type="http://schemas.openxmlformats.org/officeDocument/2006/relationships/hyperlink" Target="http://var.astro.cz/oejv/issues/oejv0074.pdf" TargetMode="External"/><Relationship Id="rId57" Type="http://schemas.openxmlformats.org/officeDocument/2006/relationships/hyperlink" Target="http://www.konkoly.hu/cgi-bin/IBVS?5843" TargetMode="External"/><Relationship Id="rId10" Type="http://schemas.openxmlformats.org/officeDocument/2006/relationships/hyperlink" Target="http://www.konkoly.hu/cgi-bin/IBVS?247" TargetMode="External"/><Relationship Id="rId31" Type="http://schemas.openxmlformats.org/officeDocument/2006/relationships/hyperlink" Target="http://www.konkoly.hu/cgi-bin/IBVS?954" TargetMode="External"/><Relationship Id="rId44" Type="http://schemas.openxmlformats.org/officeDocument/2006/relationships/hyperlink" Target="http://vsolj.cetus-net.org/no39.pdf" TargetMode="External"/><Relationship Id="rId52" Type="http://schemas.openxmlformats.org/officeDocument/2006/relationships/hyperlink" Target="http://vsolj.cetus-net.org/no42.pdf" TargetMode="External"/><Relationship Id="rId60" Type="http://schemas.openxmlformats.org/officeDocument/2006/relationships/hyperlink" Target="http://www.konkoly.hu/cgi-bin/IBVS?5843" TargetMode="External"/><Relationship Id="rId65" Type="http://schemas.openxmlformats.org/officeDocument/2006/relationships/hyperlink" Target="http://www.bav-astro.de/sfs/BAVM_link.php?BAVMnr=178" TargetMode="External"/><Relationship Id="rId73" Type="http://schemas.openxmlformats.org/officeDocument/2006/relationships/hyperlink" Target="http://vsolj.cetus-net.org/no45.pdf" TargetMode="External"/><Relationship Id="rId78" Type="http://schemas.openxmlformats.org/officeDocument/2006/relationships/hyperlink" Target="http://www.bav-astro.de/sfs/BAVM_link.php?BAVMnr=193" TargetMode="External"/><Relationship Id="rId81" Type="http://schemas.openxmlformats.org/officeDocument/2006/relationships/hyperlink" Target="http://vsolj.cetus-net.org/no48.pdf" TargetMode="External"/><Relationship Id="rId86" Type="http://schemas.openxmlformats.org/officeDocument/2006/relationships/hyperlink" Target="http://vsolj.cetus-net.org/vsoljno53.pdf" TargetMode="External"/><Relationship Id="rId94" Type="http://schemas.openxmlformats.org/officeDocument/2006/relationships/hyperlink" Target="http://vsolj.cetus-net.org/vsoljno56.pdf" TargetMode="External"/><Relationship Id="rId4" Type="http://schemas.openxmlformats.org/officeDocument/2006/relationships/hyperlink" Target="http://www.konkoly.hu/cgi-bin/IBVS?119" TargetMode="External"/><Relationship Id="rId9" Type="http://schemas.openxmlformats.org/officeDocument/2006/relationships/hyperlink" Target="http://www.konkoly.hu/cgi-bin/IBVS?1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F2563"/>
  <sheetViews>
    <sheetView tabSelected="1" workbookViewId="0">
      <pane xSplit="12" ySplit="22" topLeftCell="M395" activePane="bottomRight" state="frozen"/>
      <selection pane="topRight" activeCell="M1" sqref="M1"/>
      <selection pane="bottomLeft" activeCell="A23" sqref="A23"/>
      <selection pane="bottomRight" activeCell="F10" sqref="F10"/>
    </sheetView>
  </sheetViews>
  <sheetFormatPr defaultRowHeight="12.75" x14ac:dyDescent="0.2"/>
  <cols>
    <col min="1" max="1" width="17.28515625" style="1" customWidth="1"/>
    <col min="2" max="2" width="6.5703125" style="16" customWidth="1"/>
    <col min="3" max="3" width="13.28515625" style="1" customWidth="1"/>
    <col min="4" max="4" width="10.28515625" style="1" customWidth="1"/>
    <col min="5" max="5" width="10.140625" style="1" customWidth="1"/>
    <col min="6" max="6" width="16.5703125" style="1" customWidth="1"/>
    <col min="7" max="7" width="9.5703125" style="1" customWidth="1"/>
    <col min="8" max="9" width="9.140625" style="1"/>
    <col min="12" max="14" width="9.140625" style="1"/>
    <col min="15" max="15" width="9.85546875" style="1" customWidth="1"/>
    <col min="16" max="16" width="9.140625" style="1"/>
    <col min="17" max="17" width="7.42578125" style="1" customWidth="1"/>
    <col min="18" max="18" width="10.7109375" style="1" customWidth="1"/>
    <col min="19" max="16384" width="9.140625" style="1"/>
  </cols>
  <sheetData>
    <row r="1" spans="1:8" ht="20.25" x14ac:dyDescent="0.3">
      <c r="A1" s="25" t="s">
        <v>546</v>
      </c>
    </row>
    <row r="2" spans="1:8" x14ac:dyDescent="0.2">
      <c r="A2" s="11" t="s">
        <v>434</v>
      </c>
      <c r="B2" s="16" t="s">
        <v>412</v>
      </c>
      <c r="D2" s="1" t="s">
        <v>486</v>
      </c>
    </row>
    <row r="3" spans="1:8" ht="13.5" thickBot="1" x14ac:dyDescent="0.25">
      <c r="A3" s="43" t="s">
        <v>559</v>
      </c>
      <c r="C3" s="7"/>
      <c r="D3" s="7"/>
    </row>
    <row r="4" spans="1:8" ht="13.5" thickBot="1" x14ac:dyDescent="0.25">
      <c r="A4" s="12" t="s">
        <v>435</v>
      </c>
      <c r="B4" s="46"/>
      <c r="C4" s="8">
        <v>36453.555</v>
      </c>
      <c r="D4" s="9">
        <v>0.55598619999999999</v>
      </c>
      <c r="E4" s="6"/>
    </row>
    <row r="5" spans="1:8" x14ac:dyDescent="0.2">
      <c r="A5" s="31" t="s">
        <v>549</v>
      </c>
      <c r="B5" s="11"/>
      <c r="C5" s="32">
        <v>-9.5</v>
      </c>
      <c r="D5" s="11" t="s">
        <v>550</v>
      </c>
    </row>
    <row r="6" spans="1:8" x14ac:dyDescent="0.2">
      <c r="A6" s="12" t="s">
        <v>436</v>
      </c>
    </row>
    <row r="7" spans="1:8" x14ac:dyDescent="0.2">
      <c r="A7" s="11" t="s">
        <v>413</v>
      </c>
      <c r="C7" s="1">
        <v>36453.555</v>
      </c>
    </row>
    <row r="8" spans="1:8" x14ac:dyDescent="0.2">
      <c r="A8" s="11" t="s">
        <v>425</v>
      </c>
      <c r="C8" s="1">
        <v>0.55598619999999999</v>
      </c>
    </row>
    <row r="9" spans="1:8" x14ac:dyDescent="0.2">
      <c r="A9" s="41" t="s">
        <v>558</v>
      </c>
      <c r="B9" s="42">
        <v>352</v>
      </c>
      <c r="C9" s="40" t="str">
        <f>"F"&amp;B9</f>
        <v>F352</v>
      </c>
      <c r="D9" s="39" t="str">
        <f>"G"&amp;B9</f>
        <v>G352</v>
      </c>
      <c r="F9" s="11"/>
      <c r="G9" s="11"/>
      <c r="H9" s="11"/>
    </row>
    <row r="10" spans="1:8" ht="13.5" thickBot="1" x14ac:dyDescent="0.25">
      <c r="A10" s="11"/>
      <c r="B10" s="11"/>
      <c r="C10" s="14" t="s">
        <v>441</v>
      </c>
      <c r="D10" s="14" t="s">
        <v>442</v>
      </c>
      <c r="E10" s="11"/>
      <c r="F10" s="11"/>
      <c r="G10" s="11"/>
      <c r="H10" s="11"/>
    </row>
    <row r="11" spans="1:8" x14ac:dyDescent="0.2">
      <c r="A11" s="11" t="s">
        <v>437</v>
      </c>
      <c r="B11" s="11"/>
      <c r="C11" s="39">
        <f ca="1">INTERCEPT(INDIRECT($D$9):G991,INDIRECT($C$9):F991)</f>
        <v>1.4401660350214542E-2</v>
      </c>
      <c r="D11" s="15"/>
      <c r="E11" s="11"/>
      <c r="H11" s="11"/>
    </row>
    <row r="12" spans="1:8" x14ac:dyDescent="0.2">
      <c r="A12" s="11" t="s">
        <v>438</v>
      </c>
      <c r="B12" s="11"/>
      <c r="C12" s="39">
        <f ca="1">SLOPE(INDIRECT($D$9):G991,INDIRECT($C$9):F991)</f>
        <v>-6.6376429861619598E-9</v>
      </c>
      <c r="D12" s="15"/>
      <c r="E12" s="11"/>
      <c r="F12" s="11"/>
      <c r="G12" s="11"/>
      <c r="H12" s="11"/>
    </row>
    <row r="13" spans="1:8" x14ac:dyDescent="0.2">
      <c r="A13" s="11" t="s">
        <v>439</v>
      </c>
      <c r="B13" s="11"/>
      <c r="C13" s="15" t="s">
        <v>421</v>
      </c>
      <c r="F13" s="11"/>
      <c r="G13" s="11"/>
      <c r="H13" s="11"/>
    </row>
    <row r="14" spans="1:8" x14ac:dyDescent="0.2">
      <c r="A14" s="11"/>
      <c r="B14" s="11"/>
      <c r="C14" s="11"/>
      <c r="F14" s="11"/>
      <c r="G14" s="11"/>
      <c r="H14" s="11"/>
    </row>
    <row r="15" spans="1:8" x14ac:dyDescent="0.2">
      <c r="A15" s="13" t="s">
        <v>440</v>
      </c>
      <c r="B15" s="11"/>
      <c r="C15" s="22">
        <f ca="1">(C7+C11)+(C8+C12)*INT(MAX(F21:F3532))</f>
        <v>59888.387451883696</v>
      </c>
      <c r="E15" s="24" t="s">
        <v>568</v>
      </c>
      <c r="F15" s="82">
        <v>1</v>
      </c>
      <c r="G15" s="11"/>
      <c r="H15" s="11"/>
    </row>
    <row r="16" spans="1:8" x14ac:dyDescent="0.2">
      <c r="A16" s="12" t="s">
        <v>423</v>
      </c>
      <c r="B16" s="11"/>
      <c r="C16" s="23">
        <f ca="1">+C8+C12</f>
        <v>0.555986193362357</v>
      </c>
      <c r="E16" s="24" t="s">
        <v>551</v>
      </c>
      <c r="F16" s="33">
        <f ca="1">NOW()+15018.5+$C$5/24</f>
        <v>60175.760835995367</v>
      </c>
      <c r="G16" s="11"/>
      <c r="H16" s="11"/>
    </row>
    <row r="17" spans="1:32" ht="13.5" thickBot="1" x14ac:dyDescent="0.25">
      <c r="A17" s="24" t="s">
        <v>545</v>
      </c>
      <c r="B17" s="11"/>
      <c r="C17" s="11">
        <f>COUNT(C21:C2190)</f>
        <v>391</v>
      </c>
      <c r="E17" s="24" t="s">
        <v>569</v>
      </c>
      <c r="F17" s="33">
        <f ca="1">ROUND(2*(F16-$C$7)/$C$8,0)/2+F15</f>
        <v>42668</v>
      </c>
      <c r="G17" s="11"/>
      <c r="H17" s="11"/>
    </row>
    <row r="18" spans="1:32" ht="14.25" thickTop="1" thickBot="1" x14ac:dyDescent="0.25">
      <c r="A18" s="12" t="s">
        <v>422</v>
      </c>
      <c r="B18" s="11"/>
      <c r="C18" s="35">
        <f ca="1">+C15</f>
        <v>59888.387451883696</v>
      </c>
      <c r="D18" s="36">
        <f ca="1">+C16</f>
        <v>0.555986193362357</v>
      </c>
      <c r="E18" s="24" t="s">
        <v>552</v>
      </c>
      <c r="F18" s="39">
        <f ca="1">ROUND(2*(F16-$C$15)/$C$16,0)/2+F15</f>
        <v>518</v>
      </c>
      <c r="G18" s="11"/>
      <c r="H18" s="11"/>
    </row>
    <row r="19" spans="1:32" ht="13.5" thickTop="1" x14ac:dyDescent="0.2">
      <c r="E19" s="24" t="s">
        <v>553</v>
      </c>
      <c r="F19" s="34">
        <f ca="1">+$C$15+$C$16*F18-15018.5-$C$5/24</f>
        <v>45158.284133378736</v>
      </c>
      <c r="G19" s="11"/>
      <c r="H19" s="11"/>
      <c r="I19" s="1" t="s">
        <v>429</v>
      </c>
      <c r="J19" s="1"/>
      <c r="K19" s="1"/>
      <c r="L19" s="1" t="s">
        <v>430</v>
      </c>
      <c r="M19" s="1" t="s">
        <v>431</v>
      </c>
    </row>
    <row r="20" spans="1:32" ht="13.5" thickBot="1" x14ac:dyDescent="0.25">
      <c r="A20" s="4" t="s">
        <v>426</v>
      </c>
      <c r="B20" s="4" t="s">
        <v>428</v>
      </c>
      <c r="C20" s="4" t="s">
        <v>427</v>
      </c>
      <c r="D20" s="4" t="s">
        <v>414</v>
      </c>
      <c r="E20" s="4" t="s">
        <v>420</v>
      </c>
      <c r="F20" s="4" t="s">
        <v>419</v>
      </c>
      <c r="G20" s="4" t="s">
        <v>424</v>
      </c>
      <c r="H20" s="5" t="s">
        <v>586</v>
      </c>
      <c r="I20" s="5" t="s">
        <v>564</v>
      </c>
      <c r="J20" s="5" t="s">
        <v>583</v>
      </c>
      <c r="K20" s="5" t="s">
        <v>581</v>
      </c>
      <c r="L20" s="5" t="s">
        <v>406</v>
      </c>
      <c r="M20" s="5" t="s">
        <v>407</v>
      </c>
      <c r="N20" s="5" t="s">
        <v>408</v>
      </c>
      <c r="O20" s="5" t="s">
        <v>409</v>
      </c>
      <c r="P20" s="5" t="s">
        <v>432</v>
      </c>
      <c r="Q20" s="10" t="s">
        <v>433</v>
      </c>
      <c r="R20" s="4" t="s">
        <v>411</v>
      </c>
      <c r="U20" s="86" t="s">
        <v>410</v>
      </c>
    </row>
    <row r="21" spans="1:32" ht="12" customHeight="1" x14ac:dyDescent="0.2">
      <c r="A21" s="3" t="s">
        <v>444</v>
      </c>
      <c r="B21" s="47"/>
      <c r="C21" s="27">
        <v>34249.627999999997</v>
      </c>
      <c r="D21" s="28">
        <v>2E-3</v>
      </c>
      <c r="E21" s="3">
        <f>(C21-C$7)/C$8</f>
        <v>-3963.9958689622213</v>
      </c>
      <c r="F21" s="1">
        <f>ROUND(2*E21,0)/2</f>
        <v>-3964</v>
      </c>
      <c r="G21" s="3">
        <f>C21-(C$7+C$8*F21)</f>
        <v>2.2967999975662678E-3</v>
      </c>
      <c r="H21" s="3">
        <f>+G21</f>
        <v>2.2967999975662678E-3</v>
      </c>
      <c r="I21" s="3"/>
      <c r="J21" s="3"/>
      <c r="K21" s="1"/>
      <c r="L21" s="3"/>
      <c r="M21" s="3"/>
      <c r="N21" s="3"/>
      <c r="O21" s="3"/>
      <c r="P21" s="3"/>
      <c r="Q21" s="3"/>
      <c r="R21" s="2">
        <f>C21-15018.5</f>
        <v>19231.127999999997</v>
      </c>
      <c r="U21" s="3"/>
    </row>
    <row r="22" spans="1:32" ht="12" customHeight="1" x14ac:dyDescent="0.2">
      <c r="A22" s="3" t="s">
        <v>415</v>
      </c>
      <c r="B22" s="47"/>
      <c r="C22" s="27">
        <f>C$4</f>
        <v>36453.555</v>
      </c>
      <c r="D22" s="28" t="s">
        <v>421</v>
      </c>
      <c r="E22" s="3">
        <f>(C22-C$7)/C$8</f>
        <v>0</v>
      </c>
      <c r="F22" s="1">
        <f>ROUND(2*E22,0)/2</f>
        <v>0</v>
      </c>
      <c r="G22" s="3">
        <f>C22-(C$7+C$8*F22)</f>
        <v>0</v>
      </c>
      <c r="H22" s="3"/>
      <c r="I22" s="3">
        <f>G22</f>
        <v>0</v>
      </c>
      <c r="J22" s="3"/>
      <c r="K22" s="1"/>
      <c r="L22" s="3"/>
      <c r="M22" s="3"/>
      <c r="O22" s="3"/>
      <c r="P22" s="3"/>
      <c r="Q22" s="3"/>
      <c r="R22" s="2">
        <f>C22-15018.5</f>
        <v>21435.055</v>
      </c>
    </row>
    <row r="23" spans="1:32" ht="12" customHeight="1" x14ac:dyDescent="0.2">
      <c r="A23" s="19" t="s">
        <v>535</v>
      </c>
      <c r="B23" s="18"/>
      <c r="C23" s="29">
        <v>39006.656999999999</v>
      </c>
      <c r="D23" s="29"/>
      <c r="E23" s="1">
        <f>(C23-C$7)/C$8</f>
        <v>4592.0240466400046</v>
      </c>
      <c r="F23" s="1">
        <f>ROUND(2*E23,0)/2</f>
        <v>4592</v>
      </c>
      <c r="G23" s="1">
        <f>C23-(C$7+C$8*F23)</f>
        <v>1.3369599997531623E-2</v>
      </c>
      <c r="I23" s="1">
        <f>G23</f>
        <v>1.3369599997531623E-2</v>
      </c>
      <c r="J23" s="1"/>
      <c r="K23" s="1"/>
      <c r="P23" s="3"/>
      <c r="R23" s="2">
        <f>C23-15018.5</f>
        <v>23988.156999999999</v>
      </c>
    </row>
    <row r="24" spans="1:32" ht="12" customHeight="1" x14ac:dyDescent="0.2">
      <c r="A24" s="19" t="s">
        <v>536</v>
      </c>
      <c r="B24" s="18"/>
      <c r="C24" s="29">
        <v>39036.663</v>
      </c>
      <c r="D24" s="29"/>
      <c r="E24" s="1">
        <f>(C24-C$7)/C$8</f>
        <v>4645.9930120567742</v>
      </c>
      <c r="F24" s="1">
        <f>ROUND(2*E24,0)/2</f>
        <v>4646</v>
      </c>
      <c r="G24" s="1">
        <f>C24-(C$7+C$8*F24)</f>
        <v>-3.8851999997859821E-3</v>
      </c>
      <c r="I24" s="1">
        <f>G24</f>
        <v>-3.8851999997859821E-3</v>
      </c>
      <c r="J24" s="1"/>
      <c r="K24" s="1"/>
      <c r="P24" s="3"/>
      <c r="R24" s="2">
        <f>C24-15018.5</f>
        <v>24018.163</v>
      </c>
      <c r="AC24" s="1">
        <v>6</v>
      </c>
      <c r="AD24" s="1" t="s">
        <v>495</v>
      </c>
      <c r="AF24" s="1" t="s">
        <v>492</v>
      </c>
    </row>
    <row r="25" spans="1:32" ht="12" customHeight="1" x14ac:dyDescent="0.2">
      <c r="A25" s="19" t="s">
        <v>536</v>
      </c>
      <c r="B25" s="18"/>
      <c r="C25" s="29">
        <v>39036.665999999997</v>
      </c>
      <c r="D25" s="29"/>
      <c r="E25" s="1">
        <f>(C25-C$7)/C$8</f>
        <v>4645.9984078741472</v>
      </c>
      <c r="F25" s="1">
        <f>ROUND(2*E25,0)/2</f>
        <v>4646</v>
      </c>
      <c r="G25" s="1">
        <f>C25-(C$7+C$8*F25)</f>
        <v>-8.8520000281278044E-4</v>
      </c>
      <c r="I25" s="1">
        <f>G25</f>
        <v>-8.8520000281278044E-4</v>
      </c>
      <c r="J25" s="1"/>
      <c r="K25" s="1"/>
      <c r="P25" s="3"/>
      <c r="R25" s="2">
        <f>C25-15018.5</f>
        <v>24018.165999999997</v>
      </c>
      <c r="AC25" s="1">
        <v>6</v>
      </c>
      <c r="AD25" s="1" t="s">
        <v>490</v>
      </c>
      <c r="AF25" s="1" t="s">
        <v>492</v>
      </c>
    </row>
    <row r="26" spans="1:32" ht="12" customHeight="1" x14ac:dyDescent="0.2">
      <c r="A26" s="19" t="s">
        <v>536</v>
      </c>
      <c r="B26" s="18"/>
      <c r="C26" s="29">
        <v>39046.673000000003</v>
      </c>
      <c r="D26" s="29"/>
      <c r="E26" s="1">
        <f>(C26-C$7)/C$8</f>
        <v>4663.9970560420425</v>
      </c>
      <c r="F26" s="1">
        <f>ROUND(2*E26,0)/2</f>
        <v>4664</v>
      </c>
      <c r="G26" s="1">
        <f>C26-(C$7+C$8*F26)</f>
        <v>-1.636799999687355E-3</v>
      </c>
      <c r="I26" s="1">
        <f>G26</f>
        <v>-1.636799999687355E-3</v>
      </c>
      <c r="J26" s="1"/>
      <c r="K26" s="1"/>
      <c r="P26" s="3"/>
      <c r="R26" s="2">
        <f>C26-15018.5</f>
        <v>24028.173000000003</v>
      </c>
      <c r="AC26" s="1">
        <v>10</v>
      </c>
      <c r="AD26" s="1" t="s">
        <v>490</v>
      </c>
      <c r="AF26" s="1" t="s">
        <v>492</v>
      </c>
    </row>
    <row r="27" spans="1:32" ht="12" customHeight="1" x14ac:dyDescent="0.2">
      <c r="A27" s="19" t="s">
        <v>536</v>
      </c>
      <c r="B27" s="18"/>
      <c r="C27" s="29">
        <v>39050.563999999998</v>
      </c>
      <c r="D27" s="29"/>
      <c r="E27" s="1">
        <f>(C27-C$7)/C$8</f>
        <v>4670.9954311815618</v>
      </c>
      <c r="F27" s="1">
        <f>ROUND(2*E27,0)/2</f>
        <v>4671</v>
      </c>
      <c r="G27" s="1">
        <f>C27-(C$7+C$8*F27)</f>
        <v>-2.5402000028407201E-3</v>
      </c>
      <c r="I27" s="1">
        <f>G27</f>
        <v>-2.5402000028407201E-3</v>
      </c>
      <c r="J27" s="1"/>
      <c r="K27" s="1"/>
      <c r="P27" s="3"/>
      <c r="R27" s="2">
        <f>C27-15018.5</f>
        <v>24032.063999999998</v>
      </c>
      <c r="AC27" s="1">
        <v>11</v>
      </c>
      <c r="AD27" s="1" t="s">
        <v>490</v>
      </c>
      <c r="AF27" s="1" t="s">
        <v>492</v>
      </c>
    </row>
    <row r="28" spans="1:32" ht="12" customHeight="1" x14ac:dyDescent="0.2">
      <c r="A28" s="19" t="s">
        <v>536</v>
      </c>
      <c r="B28" s="18"/>
      <c r="C28" s="29">
        <v>39051.673000000003</v>
      </c>
      <c r="D28" s="29"/>
      <c r="E28" s="1">
        <f>(C28-C$7)/C$8</f>
        <v>4672.9900850057111</v>
      </c>
      <c r="F28" s="1">
        <f>ROUND(2*E28,0)/2</f>
        <v>4673</v>
      </c>
      <c r="G28" s="1">
        <f>C28-(C$7+C$8*F28)</f>
        <v>-5.5126000006566755E-3</v>
      </c>
      <c r="I28" s="1">
        <f>G28</f>
        <v>-5.5126000006566755E-3</v>
      </c>
      <c r="J28" s="1"/>
      <c r="K28" s="1"/>
      <c r="P28" s="3"/>
      <c r="R28" s="2">
        <f>C28-15018.5</f>
        <v>24033.173000000003</v>
      </c>
      <c r="AC28" s="1">
        <v>6</v>
      </c>
      <c r="AD28" s="1" t="s">
        <v>490</v>
      </c>
      <c r="AF28" s="1" t="s">
        <v>492</v>
      </c>
    </row>
    <row r="29" spans="1:32" ht="12" customHeight="1" x14ac:dyDescent="0.2">
      <c r="A29" s="19" t="s">
        <v>537</v>
      </c>
      <c r="B29" s="18" t="s">
        <v>533</v>
      </c>
      <c r="C29" s="29">
        <v>39358.592000000004</v>
      </c>
      <c r="D29" s="29"/>
      <c r="E29" s="1">
        <f>(C29-C$7)/C$8</f>
        <v>5225.0163763057499</v>
      </c>
      <c r="F29" s="1">
        <f>ROUND(2*E29,0)/2</f>
        <v>5225</v>
      </c>
      <c r="G29" s="1">
        <f>C29-(C$7+C$8*F29)</f>
        <v>9.1050000046379864E-3</v>
      </c>
      <c r="I29" s="1">
        <f>G29</f>
        <v>9.1050000046379864E-3</v>
      </c>
      <c r="J29" s="1"/>
      <c r="K29" s="1"/>
      <c r="P29" s="3"/>
      <c r="R29" s="2">
        <f>C29-15018.5</f>
        <v>24340.092000000004</v>
      </c>
      <c r="AC29" s="1">
        <v>8</v>
      </c>
      <c r="AD29" s="1" t="s">
        <v>490</v>
      </c>
      <c r="AF29" s="1" t="s">
        <v>492</v>
      </c>
    </row>
    <row r="30" spans="1:32" ht="12" customHeight="1" x14ac:dyDescent="0.2">
      <c r="A30" s="19" t="s">
        <v>537</v>
      </c>
      <c r="B30" s="18" t="s">
        <v>533</v>
      </c>
      <c r="C30" s="30">
        <v>39378.593999999997</v>
      </c>
      <c r="D30" s="29"/>
      <c r="E30" s="1">
        <f>(C30-C$7)/C$8</f>
        <v>5260.9920893719973</v>
      </c>
      <c r="F30" s="1">
        <f>ROUND(2*E30,0)/2</f>
        <v>5261</v>
      </c>
      <c r="G30" s="1">
        <f>C30-(C$7+C$8*F30)</f>
        <v>-4.3982000061077997E-3</v>
      </c>
      <c r="I30" s="1">
        <f>G30</f>
        <v>-4.3982000061077997E-3</v>
      </c>
      <c r="J30" s="1"/>
      <c r="K30" s="1"/>
      <c r="P30" s="3"/>
      <c r="R30" s="2">
        <f>C30-15018.5</f>
        <v>24360.093999999997</v>
      </c>
      <c r="AC30" s="1">
        <v>6</v>
      </c>
      <c r="AD30" s="1" t="s">
        <v>495</v>
      </c>
      <c r="AF30" s="1" t="s">
        <v>492</v>
      </c>
    </row>
    <row r="31" spans="1:32" ht="12" customHeight="1" x14ac:dyDescent="0.2">
      <c r="A31" s="19" t="s">
        <v>538</v>
      </c>
      <c r="B31" s="51"/>
      <c r="C31" s="44">
        <v>39707.737000000001</v>
      </c>
      <c r="D31" s="29"/>
      <c r="E31" s="1">
        <f>(C31-C$7)/C$8</f>
        <v>5852.9905958097534</v>
      </c>
      <c r="F31" s="1">
        <f>ROUND(2*E31,0)/2</f>
        <v>5853</v>
      </c>
      <c r="G31" s="1">
        <f>C31-(C$7+C$8*F31)</f>
        <v>-5.2285999990999699E-3</v>
      </c>
      <c r="I31" s="1">
        <f>G31</f>
        <v>-5.2285999990999699E-3</v>
      </c>
      <c r="J31" s="1"/>
      <c r="K31" s="1"/>
      <c r="P31" s="3"/>
      <c r="R31" s="2">
        <f>C31-15018.5</f>
        <v>24689.237000000001</v>
      </c>
      <c r="AC31" s="1">
        <v>6</v>
      </c>
      <c r="AD31" s="1" t="s">
        <v>490</v>
      </c>
      <c r="AF31" s="1" t="s">
        <v>492</v>
      </c>
    </row>
    <row r="32" spans="1:32" ht="12" customHeight="1" x14ac:dyDescent="0.2">
      <c r="A32" s="19" t="s">
        <v>538</v>
      </c>
      <c r="B32" s="51"/>
      <c r="C32" s="44">
        <v>39716.635999999999</v>
      </c>
      <c r="D32" s="29"/>
      <c r="E32" s="1">
        <f>(C32-C$7)/C$8</f>
        <v>5868.9963887592867</v>
      </c>
      <c r="F32" s="1">
        <f>ROUND(2*E32,0)/2</f>
        <v>5869</v>
      </c>
      <c r="G32" s="1">
        <f>C32-(C$7+C$8*F32)</f>
        <v>-2.007800001592841E-3</v>
      </c>
      <c r="I32" s="1">
        <f>G32</f>
        <v>-2.007800001592841E-3</v>
      </c>
      <c r="J32" s="1"/>
      <c r="K32" s="1"/>
      <c r="P32" s="3"/>
      <c r="R32" s="2">
        <f>C32-15018.5</f>
        <v>24698.135999999999</v>
      </c>
      <c r="AC32" s="1">
        <v>6</v>
      </c>
      <c r="AD32" s="1" t="s">
        <v>490</v>
      </c>
      <c r="AF32" s="1" t="s">
        <v>492</v>
      </c>
    </row>
    <row r="33" spans="1:32" ht="12" customHeight="1" x14ac:dyDescent="0.2">
      <c r="A33" s="20" t="s">
        <v>539</v>
      </c>
      <c r="B33" s="51" t="s">
        <v>533</v>
      </c>
      <c r="C33" s="44">
        <v>39732.76</v>
      </c>
      <c r="D33" s="29"/>
      <c r="E33" s="1">
        <f>(C33-C$7)/C$8</f>
        <v>5897.9971085613306</v>
      </c>
      <c r="F33" s="1">
        <f>ROUND(2*E33,0)/2</f>
        <v>5898</v>
      </c>
      <c r="G33" s="1">
        <f>C33-(C$7+C$8*F33)</f>
        <v>-1.607599995622877E-3</v>
      </c>
      <c r="I33" s="1">
        <f>G33</f>
        <v>-1.607599995622877E-3</v>
      </c>
      <c r="J33" s="1"/>
      <c r="K33" s="1"/>
      <c r="P33" s="3"/>
      <c r="R33" s="2">
        <f>C33-15018.5</f>
        <v>24714.260000000002</v>
      </c>
      <c r="AC33" s="1">
        <v>7</v>
      </c>
      <c r="AD33" s="1" t="s">
        <v>490</v>
      </c>
      <c r="AF33" s="1" t="s">
        <v>492</v>
      </c>
    </row>
    <row r="34" spans="1:32" ht="12" customHeight="1" x14ac:dyDescent="0.2">
      <c r="A34" s="52" t="s">
        <v>539</v>
      </c>
      <c r="B34" s="53"/>
      <c r="C34" s="44">
        <v>39732.76</v>
      </c>
      <c r="D34" s="45" t="s">
        <v>562</v>
      </c>
      <c r="E34" s="1">
        <f>(C34-C$7)/C$8</f>
        <v>5897.9971085613306</v>
      </c>
      <c r="F34" s="1">
        <f>ROUND(2*E34,0)/2</f>
        <v>5898</v>
      </c>
      <c r="G34" s="1">
        <f>C34-(C$7+C$8*F34)</f>
        <v>-1.607599995622877E-3</v>
      </c>
      <c r="I34" s="1">
        <f>G34</f>
        <v>-1.607599995622877E-3</v>
      </c>
      <c r="J34" s="1"/>
      <c r="K34" s="1"/>
      <c r="P34" s="3"/>
      <c r="R34" s="2">
        <f>C34-15018.5</f>
        <v>24714.260000000002</v>
      </c>
      <c r="AC34" s="1">
        <v>4</v>
      </c>
      <c r="AD34" s="1" t="s">
        <v>490</v>
      </c>
      <c r="AF34" s="1" t="s">
        <v>492</v>
      </c>
    </row>
    <row r="35" spans="1:32" ht="12" customHeight="1" x14ac:dyDescent="0.2">
      <c r="A35" s="19" t="s">
        <v>538</v>
      </c>
      <c r="B35" s="51"/>
      <c r="C35" s="44">
        <v>39737.760000000002</v>
      </c>
      <c r="D35" s="29"/>
      <c r="E35" s="1">
        <f>(C35-C$7)/C$8</f>
        <v>5906.9901375249992</v>
      </c>
      <c r="F35" s="1">
        <f>ROUND(2*E35,0)/2</f>
        <v>5907</v>
      </c>
      <c r="G35" s="1">
        <f>C35-(C$7+C$8*F35)</f>
        <v>-5.4833999965921976E-3</v>
      </c>
      <c r="I35" s="1">
        <f>G35</f>
        <v>-5.4833999965921976E-3</v>
      </c>
      <c r="J35" s="1"/>
      <c r="K35" s="1"/>
      <c r="P35" s="3"/>
      <c r="R35" s="2">
        <f>C35-15018.5</f>
        <v>24719.260000000002</v>
      </c>
    </row>
    <row r="36" spans="1:32" ht="12" customHeight="1" x14ac:dyDescent="0.2">
      <c r="A36" s="19" t="s">
        <v>538</v>
      </c>
      <c r="B36" s="51"/>
      <c r="C36" s="44">
        <v>39737.764000000003</v>
      </c>
      <c r="D36" s="29"/>
      <c r="E36" s="1">
        <f>(C36-C$7)/C$8</f>
        <v>5906.9973319481714</v>
      </c>
      <c r="F36" s="1">
        <f>ROUND(2*E36,0)/2</f>
        <v>5907</v>
      </c>
      <c r="G36" s="1">
        <f>C36-(C$7+C$8*F36)</f>
        <v>-1.4833999957772903E-3</v>
      </c>
      <c r="I36" s="1">
        <f>G36</f>
        <v>-1.4833999957772903E-3</v>
      </c>
      <c r="J36" s="1"/>
      <c r="K36" s="1"/>
      <c r="P36" s="3"/>
      <c r="R36" s="2">
        <f>C36-15018.5</f>
        <v>24719.264000000003</v>
      </c>
    </row>
    <row r="37" spans="1:32" ht="12" customHeight="1" x14ac:dyDescent="0.2">
      <c r="A37" s="19" t="s">
        <v>538</v>
      </c>
      <c r="B37" s="51"/>
      <c r="C37" s="44">
        <v>39756.667999999998</v>
      </c>
      <c r="D37" s="29"/>
      <c r="E37" s="1">
        <f>(C37-C$7)/C$8</f>
        <v>5940.9981758540007</v>
      </c>
      <c r="F37" s="1">
        <f>ROUND(2*E37,0)/2</f>
        <v>5941</v>
      </c>
      <c r="G37" s="1">
        <f>C37-(C$7+C$8*F37)</f>
        <v>-1.0142000028281473E-3</v>
      </c>
      <c r="I37" s="1">
        <f>G37</f>
        <v>-1.0142000028281473E-3</v>
      </c>
      <c r="J37" s="1"/>
      <c r="K37" s="1"/>
      <c r="P37" s="3"/>
      <c r="R37" s="2">
        <f>C37-15018.5</f>
        <v>24738.167999999998</v>
      </c>
      <c r="AC37" s="1">
        <v>9</v>
      </c>
      <c r="AD37" s="1" t="s">
        <v>494</v>
      </c>
      <c r="AF37" s="1" t="s">
        <v>492</v>
      </c>
    </row>
    <row r="38" spans="1:32" ht="12" customHeight="1" x14ac:dyDescent="0.2">
      <c r="A38" s="19" t="s">
        <v>538</v>
      </c>
      <c r="B38" s="51"/>
      <c r="C38" s="44">
        <v>39757.78</v>
      </c>
      <c r="D38" s="29"/>
      <c r="E38" s="1">
        <f>(C38-C$7)/C$8</f>
        <v>5942.9982254955221</v>
      </c>
      <c r="F38" s="1">
        <f>ROUND(2*E38,0)/2</f>
        <v>5943</v>
      </c>
      <c r="G38" s="1">
        <f>C38-(C$7+C$8*F38)</f>
        <v>-9.8660000367090106E-4</v>
      </c>
      <c r="I38" s="1">
        <f>G38</f>
        <v>-9.8660000367090106E-4</v>
      </c>
      <c r="J38" s="1"/>
      <c r="K38" s="1"/>
      <c r="P38" s="3"/>
      <c r="R38" s="2">
        <f>C38-15018.5</f>
        <v>24739.279999999999</v>
      </c>
      <c r="AC38" s="1">
        <v>6</v>
      </c>
      <c r="AD38" s="1" t="s">
        <v>490</v>
      </c>
      <c r="AF38" s="1" t="s">
        <v>492</v>
      </c>
    </row>
    <row r="39" spans="1:32" ht="12" customHeight="1" x14ac:dyDescent="0.2">
      <c r="A39" s="19" t="s">
        <v>538</v>
      </c>
      <c r="B39" s="51"/>
      <c r="C39" s="44">
        <v>39761.671999999999</v>
      </c>
      <c r="D39" s="45"/>
      <c r="E39" s="1">
        <f>(C39-C$7)/C$8</f>
        <v>5949.9983992408415</v>
      </c>
      <c r="F39" s="1">
        <f>ROUND(2*E39,0)/2</f>
        <v>5950</v>
      </c>
      <c r="G39" s="1">
        <f>C39-(C$7+C$8*F39)</f>
        <v>-8.9000000298256055E-4</v>
      </c>
      <c r="I39" s="1">
        <f>G39</f>
        <v>-8.9000000298256055E-4</v>
      </c>
      <c r="J39" s="1"/>
      <c r="K39" s="1"/>
      <c r="P39" s="3"/>
      <c r="R39" s="2">
        <f>C39-15018.5</f>
        <v>24743.171999999999</v>
      </c>
      <c r="AC39" s="1">
        <v>10</v>
      </c>
      <c r="AD39" s="1" t="s">
        <v>494</v>
      </c>
      <c r="AF39" s="1" t="s">
        <v>492</v>
      </c>
    </row>
    <row r="40" spans="1:32" ht="12" customHeight="1" x14ac:dyDescent="0.2">
      <c r="A40" s="20" t="s">
        <v>539</v>
      </c>
      <c r="B40" s="51" t="s">
        <v>533</v>
      </c>
      <c r="C40" s="44">
        <v>40094.71</v>
      </c>
      <c r="D40" s="45"/>
      <c r="E40" s="1">
        <f>(C40-C$7)/C$8</f>
        <v>6549.0024752412901</v>
      </c>
      <c r="F40" s="1">
        <f>ROUND(2*E40,0)/2</f>
        <v>6549</v>
      </c>
      <c r="G40" s="1">
        <f>C40-(C$7+C$8*F40)</f>
        <v>1.3762000016868114E-3</v>
      </c>
      <c r="I40" s="1">
        <f>G40</f>
        <v>1.3762000016868114E-3</v>
      </c>
      <c r="J40" s="1"/>
      <c r="K40" s="1"/>
      <c r="P40" s="3"/>
      <c r="R40" s="2">
        <f>C40-15018.5</f>
        <v>25076.21</v>
      </c>
      <c r="AC40" s="1">
        <v>7</v>
      </c>
      <c r="AD40" s="1" t="s">
        <v>490</v>
      </c>
      <c r="AF40" s="1" t="s">
        <v>492</v>
      </c>
    </row>
    <row r="41" spans="1:32" ht="12" customHeight="1" x14ac:dyDescent="0.2">
      <c r="A41" s="20" t="s">
        <v>539</v>
      </c>
      <c r="B41" s="51" t="s">
        <v>533</v>
      </c>
      <c r="C41" s="44">
        <v>40099.714999999997</v>
      </c>
      <c r="D41" s="45"/>
      <c r="E41" s="1">
        <f>(C41-C$7)/C$8</f>
        <v>6558.0044972339174</v>
      </c>
      <c r="F41" s="1">
        <f>ROUND(2*E41,0)/2</f>
        <v>6558</v>
      </c>
      <c r="G41" s="1">
        <f>C41-(C$7+C$8*F41)</f>
        <v>2.5003999980981462E-3</v>
      </c>
      <c r="I41" s="1">
        <f>G41</f>
        <v>2.5003999980981462E-3</v>
      </c>
      <c r="J41" s="1"/>
      <c r="K41" s="1"/>
      <c r="P41" s="3"/>
      <c r="R41" s="2">
        <f>C41-15018.5</f>
        <v>25081.214999999997</v>
      </c>
      <c r="AC41" s="1">
        <v>12</v>
      </c>
      <c r="AD41" s="1" t="s">
        <v>490</v>
      </c>
      <c r="AF41" s="1" t="s">
        <v>492</v>
      </c>
    </row>
    <row r="42" spans="1:32" ht="12" customHeight="1" x14ac:dyDescent="0.2">
      <c r="A42" s="20" t="s">
        <v>539</v>
      </c>
      <c r="B42" s="51" t="s">
        <v>533</v>
      </c>
      <c r="C42" s="44">
        <v>40113.614999999998</v>
      </c>
      <c r="D42" s="45"/>
      <c r="E42" s="1">
        <f>(C42-C$7)/C$8</f>
        <v>6583.0051177529185</v>
      </c>
      <c r="F42" s="1">
        <f>ROUND(2*E42,0)/2</f>
        <v>6583</v>
      </c>
      <c r="G42" s="1">
        <f>C42-(C$7+C$8*F42)</f>
        <v>2.8453999984776601E-3</v>
      </c>
      <c r="I42" s="1">
        <f>G42</f>
        <v>2.8453999984776601E-3</v>
      </c>
      <c r="J42" s="1"/>
      <c r="K42" s="1"/>
      <c r="P42" s="3"/>
      <c r="R42" s="2">
        <f>C42-15018.5</f>
        <v>25095.114999999998</v>
      </c>
      <c r="AC42" s="1">
        <v>11</v>
      </c>
      <c r="AD42" s="1" t="s">
        <v>490</v>
      </c>
      <c r="AF42" s="1" t="s">
        <v>492</v>
      </c>
    </row>
    <row r="43" spans="1:32" ht="12" customHeight="1" x14ac:dyDescent="0.2">
      <c r="A43" s="20" t="s">
        <v>539</v>
      </c>
      <c r="B43" s="51" t="s">
        <v>533</v>
      </c>
      <c r="C43" s="44">
        <v>40129.731</v>
      </c>
      <c r="D43" s="45"/>
      <c r="E43" s="1">
        <f>(C43-C$7)/C$8</f>
        <v>6611.991448708618</v>
      </c>
      <c r="F43" s="1">
        <f>ROUND(2*E43,0)/2</f>
        <v>6612</v>
      </c>
      <c r="G43" s="1">
        <f>C43-(C$7+C$8*F43)</f>
        <v>-4.7543999971821904E-3</v>
      </c>
      <c r="I43" s="1">
        <f>G43</f>
        <v>-4.7543999971821904E-3</v>
      </c>
      <c r="J43" s="1"/>
      <c r="K43" s="1"/>
      <c r="P43" s="3"/>
      <c r="R43" s="2">
        <f>C43-15018.5</f>
        <v>25111.231</v>
      </c>
    </row>
    <row r="44" spans="1:32" ht="12" customHeight="1" x14ac:dyDescent="0.2">
      <c r="A44" s="20" t="s">
        <v>539</v>
      </c>
      <c r="B44" s="51" t="s">
        <v>533</v>
      </c>
      <c r="C44" s="44">
        <v>40178.661</v>
      </c>
      <c r="D44" s="45"/>
      <c r="E44" s="1">
        <f>(C44-C$7)/C$8</f>
        <v>6699.9972301470789</v>
      </c>
      <c r="F44" s="1">
        <f>ROUND(2*E44,0)/2</f>
        <v>6700</v>
      </c>
      <c r="G44" s="1">
        <f>C44-(C$7+C$8*F44)</f>
        <v>-1.5399999974761158E-3</v>
      </c>
      <c r="I44" s="1">
        <f>G44</f>
        <v>-1.5399999974761158E-3</v>
      </c>
      <c r="J44" s="1"/>
      <c r="K44" s="1"/>
      <c r="P44" s="3"/>
      <c r="R44" s="2">
        <f>C44-15018.5</f>
        <v>25160.161</v>
      </c>
    </row>
    <row r="45" spans="1:32" ht="12" customHeight="1" x14ac:dyDescent="0.2">
      <c r="A45" s="19" t="s">
        <v>540</v>
      </c>
      <c r="B45" s="51"/>
      <c r="C45" s="44">
        <v>40204.239000000001</v>
      </c>
      <c r="D45" s="45">
        <v>3.0000000000000001E-3</v>
      </c>
      <c r="E45" s="1">
        <f>(C45-C$7)/C$8</f>
        <v>6746.001969113624</v>
      </c>
      <c r="F45" s="1">
        <f>ROUND(2*E45,0)/2</f>
        <v>6746</v>
      </c>
      <c r="G45" s="1">
        <f>C45-(C$7+C$8*F45)</f>
        <v>1.0947999980999157E-3</v>
      </c>
      <c r="I45" s="1">
        <f>G45</f>
        <v>1.0947999980999157E-3</v>
      </c>
      <c r="J45" s="1"/>
      <c r="K45" s="1"/>
      <c r="P45" s="3"/>
      <c r="R45" s="2">
        <f>C45-15018.5</f>
        <v>25185.739000000001</v>
      </c>
      <c r="AC45" s="1">
        <v>6</v>
      </c>
      <c r="AD45" s="1" t="s">
        <v>490</v>
      </c>
      <c r="AF45" s="1" t="s">
        <v>492</v>
      </c>
    </row>
    <row r="46" spans="1:32" ht="12" customHeight="1" x14ac:dyDescent="0.2">
      <c r="A46" s="20" t="s">
        <v>539</v>
      </c>
      <c r="B46" s="51" t="s">
        <v>533</v>
      </c>
      <c r="C46" s="44">
        <v>40437.752999999997</v>
      </c>
      <c r="D46" s="45"/>
      <c r="E46" s="1">
        <f>(C46-C$7)/C$8</f>
        <v>7166.0016021980346</v>
      </c>
      <c r="F46" s="1">
        <f>ROUND(2*E46,0)/2</f>
        <v>7166</v>
      </c>
      <c r="G46" s="1">
        <f>C46-(C$7+C$8*F46)</f>
        <v>8.9079999452224001E-4</v>
      </c>
      <c r="I46" s="1">
        <f>G46</f>
        <v>8.9079999452224001E-4</v>
      </c>
      <c r="J46" s="1"/>
      <c r="K46" s="1"/>
      <c r="P46" s="3"/>
      <c r="R46" s="2">
        <f>C46-15018.5</f>
        <v>25419.252999999997</v>
      </c>
    </row>
    <row r="47" spans="1:32" ht="12" customHeight="1" x14ac:dyDescent="0.2">
      <c r="A47" s="20" t="s">
        <v>539</v>
      </c>
      <c r="B47" s="51" t="s">
        <v>533</v>
      </c>
      <c r="C47" s="44">
        <v>40446.648999999998</v>
      </c>
      <c r="D47" s="45"/>
      <c r="E47" s="1">
        <f>(C47-C$7)/C$8</f>
        <v>7182.0019993301948</v>
      </c>
      <c r="F47" s="1">
        <f>ROUND(2*E47,0)/2</f>
        <v>7182</v>
      </c>
      <c r="G47" s="1">
        <f>C47-(C$7+C$8*F47)</f>
        <v>1.1115999950561672E-3</v>
      </c>
      <c r="I47" s="1">
        <f>G47</f>
        <v>1.1115999950561672E-3</v>
      </c>
      <c r="J47" s="1"/>
      <c r="K47" s="1"/>
      <c r="P47" s="3"/>
      <c r="R47" s="2">
        <f>C47-15018.5</f>
        <v>25428.148999999998</v>
      </c>
    </row>
    <row r="48" spans="1:32" ht="12" customHeight="1" x14ac:dyDescent="0.2">
      <c r="A48" s="20" t="s">
        <v>539</v>
      </c>
      <c r="B48" s="51" t="s">
        <v>533</v>
      </c>
      <c r="C48" s="44">
        <v>40447.760000000002</v>
      </c>
      <c r="D48" s="45"/>
      <c r="E48" s="1">
        <f>(C48-C$7)/C$8</f>
        <v>7184.0002503659298</v>
      </c>
      <c r="F48" s="1">
        <f>ROUND(2*E48,0)/2</f>
        <v>7184</v>
      </c>
      <c r="G48" s="1">
        <f>C48-(C$7+C$8*F48)</f>
        <v>1.3920000492362306E-4</v>
      </c>
      <c r="I48" s="1">
        <f>G48</f>
        <v>1.3920000492362306E-4</v>
      </c>
      <c r="J48" s="1"/>
      <c r="K48" s="1"/>
      <c r="P48" s="3"/>
      <c r="R48" s="2">
        <f>C48-15018.5</f>
        <v>25429.260000000002</v>
      </c>
    </row>
    <row r="49" spans="1:32" ht="12" customHeight="1" x14ac:dyDescent="0.2">
      <c r="A49" s="20" t="s">
        <v>539</v>
      </c>
      <c r="B49" s="51" t="s">
        <v>533</v>
      </c>
      <c r="C49" s="44">
        <v>40456.656000000003</v>
      </c>
      <c r="D49" s="45"/>
      <c r="E49" s="1">
        <f>(C49-C$7)/C$8</f>
        <v>7200.0006474980901</v>
      </c>
      <c r="F49" s="1">
        <f>ROUND(2*E49,0)/2</f>
        <v>7200</v>
      </c>
      <c r="G49" s="1">
        <f>C49-(C$7+C$8*F49)</f>
        <v>3.6000000545755029E-4</v>
      </c>
      <c r="I49" s="1">
        <f>G49</f>
        <v>3.6000000545755029E-4</v>
      </c>
      <c r="J49" s="1"/>
      <c r="K49" s="1"/>
      <c r="P49" s="3"/>
      <c r="R49" s="2">
        <f>C49-15018.5</f>
        <v>25438.156000000003</v>
      </c>
      <c r="AC49" s="1">
        <v>10</v>
      </c>
      <c r="AD49" s="1" t="s">
        <v>490</v>
      </c>
      <c r="AF49" s="1" t="s">
        <v>492</v>
      </c>
    </row>
    <row r="50" spans="1:32" ht="12" customHeight="1" x14ac:dyDescent="0.2">
      <c r="A50" s="20" t="s">
        <v>539</v>
      </c>
      <c r="B50" s="51" t="s">
        <v>533</v>
      </c>
      <c r="C50" s="44">
        <v>40457.766000000003</v>
      </c>
      <c r="D50" s="45"/>
      <c r="E50" s="1">
        <f>(C50-C$7)/C$8</f>
        <v>7201.9970999280249</v>
      </c>
      <c r="F50" s="1">
        <f>ROUND(2*E50,0)/2</f>
        <v>7202</v>
      </c>
      <c r="G50" s="1">
        <f>C50-(C$7+C$8*F50)</f>
        <v>-1.6123999957926571E-3</v>
      </c>
      <c r="I50" s="1">
        <f>G50</f>
        <v>-1.6123999957926571E-3</v>
      </c>
      <c r="J50" s="1"/>
      <c r="K50" s="1"/>
      <c r="P50" s="3"/>
      <c r="R50" s="2">
        <f>C50-15018.5</f>
        <v>25439.266000000003</v>
      </c>
    </row>
    <row r="51" spans="1:32" ht="12" customHeight="1" x14ac:dyDescent="0.2">
      <c r="A51" s="21" t="s">
        <v>491</v>
      </c>
      <c r="B51" s="54"/>
      <c r="C51" s="55">
        <v>40811.377</v>
      </c>
      <c r="D51" s="57"/>
      <c r="E51" s="1">
        <f>(C51-C$7)/C$8</f>
        <v>7838.0038929023785</v>
      </c>
      <c r="F51" s="1">
        <f>ROUND(2*E51,0)/2</f>
        <v>7838</v>
      </c>
      <c r="G51" s="1">
        <f>C51-(C$7+C$8*F51)</f>
        <v>2.164400000765454E-3</v>
      </c>
      <c r="I51" s="1">
        <f>G51</f>
        <v>2.164400000765454E-3</v>
      </c>
      <c r="J51" s="1"/>
      <c r="K51" s="1"/>
      <c r="P51" s="3"/>
      <c r="R51" s="2">
        <f>C51-15018.5</f>
        <v>25792.877</v>
      </c>
    </row>
    <row r="52" spans="1:32" ht="12" customHeight="1" x14ac:dyDescent="0.2">
      <c r="A52" s="21" t="s">
        <v>493</v>
      </c>
      <c r="B52" s="54"/>
      <c r="C52" s="55">
        <v>40865.300999999999</v>
      </c>
      <c r="D52" s="57"/>
      <c r="E52" s="1">
        <f>(C52-C$7)/C$8</f>
        <v>7934.9919116697492</v>
      </c>
      <c r="F52" s="1">
        <f>ROUND(2*E52,0)/2</f>
        <v>7935</v>
      </c>
      <c r="G52" s="1">
        <f>C52-(C$7+C$8*F52)</f>
        <v>-4.4970000017201528E-3</v>
      </c>
      <c r="I52" s="1">
        <f>G52</f>
        <v>-4.4970000017201528E-3</v>
      </c>
      <c r="J52" s="1"/>
      <c r="K52" s="1"/>
      <c r="P52" s="3"/>
      <c r="R52" s="2">
        <f>C52-15018.5</f>
        <v>25846.800999999999</v>
      </c>
    </row>
    <row r="53" spans="1:32" ht="12" customHeight="1" x14ac:dyDescent="0.2">
      <c r="A53" s="21" t="s">
        <v>493</v>
      </c>
      <c r="B53" s="54"/>
      <c r="C53" s="55">
        <v>40866.415000000001</v>
      </c>
      <c r="D53" s="57"/>
      <c r="E53" s="1">
        <f>(C53-C$7)/C$8</f>
        <v>7936.9955585228563</v>
      </c>
      <c r="F53" s="1">
        <f>ROUND(2*E53,0)/2</f>
        <v>7937</v>
      </c>
      <c r="G53" s="1">
        <f>C53-(C$7+C$8*F53)</f>
        <v>-2.469400002155453E-3</v>
      </c>
      <c r="I53" s="1">
        <f>G53</f>
        <v>-2.469400002155453E-3</v>
      </c>
      <c r="J53" s="1"/>
      <c r="K53" s="1"/>
      <c r="P53" s="3"/>
      <c r="R53" s="2">
        <f>C53-15018.5</f>
        <v>25847.915000000001</v>
      </c>
    </row>
    <row r="54" spans="1:32" ht="12" customHeight="1" x14ac:dyDescent="0.2">
      <c r="A54" s="21" t="s">
        <v>493</v>
      </c>
      <c r="B54" s="54"/>
      <c r="C54" s="55">
        <v>40866.428999999996</v>
      </c>
      <c r="D54" s="57"/>
      <c r="E54" s="1">
        <f>(C54-C$7)/C$8</f>
        <v>7937.0207390039468</v>
      </c>
      <c r="F54" s="1">
        <f>ROUND(2*E54,0)/2</f>
        <v>7937</v>
      </c>
      <c r="G54" s="1">
        <f>C54-(C$7+C$8*F54)</f>
        <v>1.1530599993420765E-2</v>
      </c>
      <c r="I54" s="1">
        <f>G54</f>
        <v>1.1530599993420765E-2</v>
      </c>
      <c r="J54" s="1"/>
      <c r="K54" s="1"/>
      <c r="P54" s="3"/>
      <c r="R54" s="2">
        <f>C54-15018.5</f>
        <v>25847.928999999996</v>
      </c>
    </row>
    <row r="55" spans="1:32" ht="12" customHeight="1" x14ac:dyDescent="0.2">
      <c r="A55" s="21" t="s">
        <v>493</v>
      </c>
      <c r="B55" s="54"/>
      <c r="C55" s="55">
        <v>40890.317000000003</v>
      </c>
      <c r="D55" s="57"/>
      <c r="E55" s="1">
        <f>(C55-C$7)/C$8</f>
        <v>7979.9858341807812</v>
      </c>
      <c r="F55" s="1">
        <f>ROUND(2*E55,0)/2</f>
        <v>7980</v>
      </c>
      <c r="G55" s="1">
        <f>C55-(C$7+C$8*F55)</f>
        <v>-7.8759999960311688E-3</v>
      </c>
      <c r="I55" s="1">
        <f>G55</f>
        <v>-7.8759999960311688E-3</v>
      </c>
      <c r="J55" s="1"/>
      <c r="K55" s="1"/>
      <c r="P55" s="3"/>
      <c r="R55" s="2">
        <f>C55-15018.5</f>
        <v>25871.817000000003</v>
      </c>
    </row>
    <row r="56" spans="1:32" ht="12" customHeight="1" x14ac:dyDescent="0.2">
      <c r="A56" s="21" t="s">
        <v>493</v>
      </c>
      <c r="B56" s="54"/>
      <c r="C56" s="55">
        <v>40890.326000000001</v>
      </c>
      <c r="D56" s="57"/>
      <c r="E56" s="1">
        <f>(C56-C$7)/C$8</f>
        <v>7980.0020216329121</v>
      </c>
      <c r="F56" s="1">
        <f>ROUND(2*E56,0)/2</f>
        <v>7980</v>
      </c>
      <c r="G56" s="1">
        <f>C56-(C$7+C$8*F56)</f>
        <v>1.1240000021643937E-3</v>
      </c>
      <c r="I56" s="1">
        <f>G56</f>
        <v>1.1240000021643937E-3</v>
      </c>
      <c r="J56" s="1"/>
      <c r="K56" s="1"/>
      <c r="P56" s="3"/>
      <c r="R56" s="2">
        <f>C56-15018.5</f>
        <v>25871.826000000001</v>
      </c>
    </row>
    <row r="57" spans="1:32" ht="12" customHeight="1" x14ac:dyDescent="0.2">
      <c r="A57" s="21" t="s">
        <v>504</v>
      </c>
      <c r="B57" s="54"/>
      <c r="C57" s="55">
        <v>40939.256999999998</v>
      </c>
      <c r="D57" s="57"/>
      <c r="E57" s="1">
        <f>(C57-C$7)/C$8</f>
        <v>8068.0096016771595</v>
      </c>
      <c r="F57" s="1">
        <f>ROUND(2*E57,0)/2</f>
        <v>8068</v>
      </c>
      <c r="G57" s="1">
        <f>C57-(C$7+C$8*F57)</f>
        <v>5.3383999984362163E-3</v>
      </c>
      <c r="I57" s="1">
        <f>G57</f>
        <v>5.3383999984362163E-3</v>
      </c>
      <c r="J57" s="1"/>
      <c r="K57" s="1"/>
      <c r="P57" s="3"/>
      <c r="R57" s="2">
        <f>C57-15018.5</f>
        <v>25920.756999999998</v>
      </c>
    </row>
    <row r="58" spans="1:32" ht="12" customHeight="1" x14ac:dyDescent="0.2">
      <c r="A58" s="21" t="s">
        <v>505</v>
      </c>
      <c r="B58" s="54"/>
      <c r="C58" s="55">
        <v>41091.578999999998</v>
      </c>
      <c r="D58" s="57"/>
      <c r="E58" s="1">
        <f>(C58-C$7)/C$8</f>
        <v>8341.9768332379426</v>
      </c>
      <c r="F58" s="1">
        <f>ROUND(2*E58,0)/2</f>
        <v>8342</v>
      </c>
      <c r="G58" s="1">
        <f>C58-(C$7+C$8*F58)</f>
        <v>-1.2880400005087722E-2</v>
      </c>
      <c r="I58" s="1">
        <f>G58</f>
        <v>-1.2880400005087722E-2</v>
      </c>
      <c r="J58" s="1"/>
      <c r="K58" s="1"/>
      <c r="P58" s="3"/>
      <c r="R58" s="2">
        <f>C58-15018.5</f>
        <v>26073.078999999998</v>
      </c>
    </row>
    <row r="59" spans="1:32" ht="12" customHeight="1" x14ac:dyDescent="0.2">
      <c r="A59" s="21" t="s">
        <v>506</v>
      </c>
      <c r="B59" s="54"/>
      <c r="C59" s="55">
        <v>41155.531999999999</v>
      </c>
      <c r="D59" s="57"/>
      <c r="E59" s="1">
        <f>(C59-C$7)/C$8</f>
        <v>8457.0030695006444</v>
      </c>
      <c r="F59" s="1">
        <f>ROUND(2*E59,0)/2</f>
        <v>8457</v>
      </c>
      <c r="G59" s="1">
        <f>C59-(C$7+C$8*F59)</f>
        <v>1.7066000000340864E-3</v>
      </c>
      <c r="I59" s="1">
        <f>G59</f>
        <v>1.7066000000340864E-3</v>
      </c>
      <c r="J59" s="1"/>
      <c r="K59" s="1"/>
      <c r="P59" s="3"/>
      <c r="R59" s="2">
        <f>C59-15018.5</f>
        <v>26137.031999999999</v>
      </c>
    </row>
    <row r="60" spans="1:32" ht="12" customHeight="1" x14ac:dyDescent="0.2">
      <c r="A60" s="20" t="s">
        <v>541</v>
      </c>
      <c r="B60" s="51"/>
      <c r="C60" s="44">
        <v>41160.531999999999</v>
      </c>
      <c r="D60" s="45">
        <v>2E-3</v>
      </c>
      <c r="E60" s="1">
        <f>(C60-C$7)/C$8</f>
        <v>8465.996098464313</v>
      </c>
      <c r="F60" s="1">
        <f>ROUND(2*E60,0)/2</f>
        <v>8466</v>
      </c>
      <c r="G60" s="1">
        <f>C60-(C$7+C$8*F60)</f>
        <v>-2.1692000009352341E-3</v>
      </c>
      <c r="I60" s="1">
        <f>G60</f>
        <v>-2.1692000009352341E-3</v>
      </c>
      <c r="J60" s="1"/>
      <c r="K60" s="1"/>
      <c r="P60" s="3"/>
      <c r="R60" s="2">
        <f>C60-15018.5</f>
        <v>26142.031999999999</v>
      </c>
      <c r="AC60" s="1">
        <v>5</v>
      </c>
      <c r="AD60" s="1" t="s">
        <v>490</v>
      </c>
      <c r="AF60" s="1" t="s">
        <v>492</v>
      </c>
    </row>
    <row r="61" spans="1:32" ht="12" customHeight="1" x14ac:dyDescent="0.2">
      <c r="A61" s="20" t="s">
        <v>541</v>
      </c>
      <c r="B61" s="51" t="s">
        <v>421</v>
      </c>
      <c r="C61" s="56">
        <v>41160.532000000123</v>
      </c>
      <c r="D61" s="20">
        <v>2E-3</v>
      </c>
      <c r="E61" s="1">
        <f>(C61-C$7)/C$8</f>
        <v>8465.996098464535</v>
      </c>
      <c r="F61" s="1">
        <f>ROUND(2*E61,0)/2</f>
        <v>8466</v>
      </c>
      <c r="G61" s="1">
        <f>C61-(C$7+C$8*F61)</f>
        <v>-2.1691998772439547E-3</v>
      </c>
      <c r="I61" s="1">
        <f>G61</f>
        <v>-2.1691998772439547E-3</v>
      </c>
      <c r="J61" s="1"/>
      <c r="K61" s="1"/>
      <c r="P61" s="3"/>
      <c r="R61" s="2">
        <f>C61-15018.5</f>
        <v>26142.032000000123</v>
      </c>
      <c r="AC61" s="1">
        <v>5</v>
      </c>
      <c r="AD61" s="1" t="s">
        <v>490</v>
      </c>
      <c r="AF61" s="1" t="s">
        <v>492</v>
      </c>
    </row>
    <row r="62" spans="1:32" ht="12" customHeight="1" x14ac:dyDescent="0.2">
      <c r="A62" s="21" t="s">
        <v>507</v>
      </c>
      <c r="B62" s="54"/>
      <c r="C62" s="55">
        <v>41204.449000000001</v>
      </c>
      <c r="D62" s="57"/>
      <c r="E62" s="1">
        <f>(C62-C$7)/C$8</f>
        <v>8544.9854690638003</v>
      </c>
      <c r="F62" s="1">
        <f>ROUND(2*E62,0)/2</f>
        <v>8545</v>
      </c>
      <c r="G62" s="1">
        <f>C62-(C$7+C$8*F62)</f>
        <v>-8.0789999992703088E-3</v>
      </c>
      <c r="I62" s="1">
        <f>G62</f>
        <v>-8.0789999992703088E-3</v>
      </c>
      <c r="J62" s="1"/>
      <c r="K62" s="1"/>
      <c r="P62" s="3"/>
      <c r="R62" s="2">
        <f>C62-15018.5</f>
        <v>26185.949000000001</v>
      </c>
    </row>
    <row r="63" spans="1:32" ht="12" customHeight="1" x14ac:dyDescent="0.2">
      <c r="A63" s="21" t="s">
        <v>508</v>
      </c>
      <c r="B63" s="54"/>
      <c r="C63" s="55">
        <v>41213.353999999999</v>
      </c>
      <c r="D63" s="57"/>
      <c r="E63" s="1">
        <f>(C63-C$7)/C$8</f>
        <v>8561.0020536480934</v>
      </c>
      <c r="F63" s="1">
        <f>ROUND(2*E63,0)/2</f>
        <v>8561</v>
      </c>
      <c r="G63" s="1">
        <f>C63-(C$7+C$8*F63)</f>
        <v>1.141799999459181E-3</v>
      </c>
      <c r="I63" s="1">
        <f>G63</f>
        <v>1.141799999459181E-3</v>
      </c>
      <c r="J63" s="1"/>
      <c r="K63" s="1"/>
      <c r="P63" s="3"/>
      <c r="R63" s="2">
        <f>C63-15018.5</f>
        <v>26194.853999999999</v>
      </c>
    </row>
    <row r="64" spans="1:32" ht="12" customHeight="1" x14ac:dyDescent="0.2">
      <c r="A64" s="21" t="s">
        <v>508</v>
      </c>
      <c r="B64" s="54"/>
      <c r="C64" s="55">
        <v>41213.357000000004</v>
      </c>
      <c r="D64" s="57"/>
      <c r="E64" s="1">
        <f>(C64-C$7)/C$8</f>
        <v>8561.0074494654782</v>
      </c>
      <c r="F64" s="1">
        <f>ROUND(2*E64,0)/2</f>
        <v>8561</v>
      </c>
      <c r="G64" s="1">
        <f>C64-(C$7+C$8*F64)</f>
        <v>4.1418000037083402E-3</v>
      </c>
      <c r="I64" s="1">
        <f>G64</f>
        <v>4.1418000037083402E-3</v>
      </c>
      <c r="J64" s="1"/>
      <c r="K64" s="1"/>
      <c r="P64" s="3"/>
      <c r="R64" s="2">
        <f>C64-15018.5</f>
        <v>26194.857000000004</v>
      </c>
    </row>
    <row r="65" spans="1:32" ht="12" customHeight="1" x14ac:dyDescent="0.2">
      <c r="A65" s="21" t="s">
        <v>508</v>
      </c>
      <c r="B65" s="54"/>
      <c r="C65" s="55">
        <v>41215.578000000001</v>
      </c>
      <c r="D65" s="57"/>
      <c r="E65" s="1">
        <f>(C65-C$7)/C$8</f>
        <v>8565.0021529311362</v>
      </c>
      <c r="F65" s="1">
        <f>ROUND(2*E65,0)/2</f>
        <v>8565</v>
      </c>
      <c r="G65" s="1">
        <f>C65-(C$7+C$8*F65)</f>
        <v>1.1969999977736734E-3</v>
      </c>
      <c r="I65" s="1">
        <f>G65</f>
        <v>1.1969999977736734E-3</v>
      </c>
      <c r="J65" s="1"/>
      <c r="K65" s="1"/>
      <c r="P65" s="3"/>
      <c r="R65" s="2">
        <f>C65-15018.5</f>
        <v>26197.078000000001</v>
      </c>
    </row>
    <row r="66" spans="1:32" ht="12" customHeight="1" x14ac:dyDescent="0.2">
      <c r="A66" s="21" t="s">
        <v>507</v>
      </c>
      <c r="B66" s="54"/>
      <c r="C66" s="55">
        <v>41248.383999999998</v>
      </c>
      <c r="D66" s="57"/>
      <c r="E66" s="1">
        <f>(C66-C$7)/C$8</f>
        <v>8624.0072145675531</v>
      </c>
      <c r="F66" s="1">
        <f>ROUND(2*E66,0)/2</f>
        <v>8624</v>
      </c>
      <c r="G66" s="1">
        <f>C66-(C$7+C$8*F66)</f>
        <v>4.0111999987857416E-3</v>
      </c>
      <c r="I66" s="1">
        <f>G66</f>
        <v>4.0111999987857416E-3</v>
      </c>
      <c r="J66" s="1"/>
      <c r="K66" s="1"/>
      <c r="P66" s="3"/>
      <c r="R66" s="2">
        <f>C66-15018.5</f>
        <v>26229.883999999998</v>
      </c>
    </row>
    <row r="67" spans="1:32" ht="12" customHeight="1" x14ac:dyDescent="0.2">
      <c r="A67" s="21" t="s">
        <v>507</v>
      </c>
      <c r="B67" s="54"/>
      <c r="C67" s="55">
        <v>41252.269999999997</v>
      </c>
      <c r="D67" s="57"/>
      <c r="E67" s="1">
        <f>(C67-C$7)/C$8</f>
        <v>8630.9965966781128</v>
      </c>
      <c r="F67" s="1">
        <f>ROUND(2*E67,0)/2</f>
        <v>8631</v>
      </c>
      <c r="G67" s="1">
        <f>C67-(C$7+C$8*F67)</f>
        <v>-1.8922000017482787E-3</v>
      </c>
      <c r="I67" s="1">
        <f>G67</f>
        <v>-1.8922000017482787E-3</v>
      </c>
      <c r="J67" s="1"/>
      <c r="K67" s="1"/>
      <c r="P67" s="3"/>
      <c r="R67" s="2">
        <f>C67-15018.5</f>
        <v>26233.769999999997</v>
      </c>
    </row>
    <row r="68" spans="1:32" ht="12" customHeight="1" x14ac:dyDescent="0.2">
      <c r="A68" s="21" t="s">
        <v>507</v>
      </c>
      <c r="B68" s="54"/>
      <c r="C68" s="55">
        <v>41262.281000000003</v>
      </c>
      <c r="D68" s="57"/>
      <c r="E68" s="1">
        <f>(C68-C$7)/C$8</f>
        <v>8649.0024392691812</v>
      </c>
      <c r="F68" s="1">
        <f>ROUND(2*E68,0)/2</f>
        <v>8649</v>
      </c>
      <c r="G68" s="1">
        <f>C68-(C$7+C$8*F68)</f>
        <v>1.3562000021920539E-3</v>
      </c>
      <c r="I68" s="1">
        <f>G68</f>
        <v>1.3562000021920539E-3</v>
      </c>
      <c r="J68" s="1"/>
      <c r="K68" s="1"/>
      <c r="P68" s="3"/>
      <c r="R68" s="2">
        <f>C68-15018.5</f>
        <v>26243.781000000003</v>
      </c>
    </row>
    <row r="69" spans="1:32" ht="12" customHeight="1" x14ac:dyDescent="0.2">
      <c r="A69" s="21" t="s">
        <v>510</v>
      </c>
      <c r="B69" s="54"/>
      <c r="C69" s="55">
        <v>41536.375999999997</v>
      </c>
      <c r="D69" s="57"/>
      <c r="E69" s="1">
        <f>(C69-C$7)/C$8</f>
        <v>9141.9912940285139</v>
      </c>
      <c r="F69" s="1">
        <f>ROUND(2*E69,0)/2</f>
        <v>9142</v>
      </c>
      <c r="G69" s="1">
        <f>C69-(C$7+C$8*F69)</f>
        <v>-4.8404000044683926E-3</v>
      </c>
      <c r="I69" s="1">
        <f>G69</f>
        <v>-4.8404000044683926E-3</v>
      </c>
      <c r="J69" s="1"/>
      <c r="K69" s="1"/>
      <c r="P69" s="3"/>
      <c r="R69" s="2">
        <f>C69-15018.5</f>
        <v>26517.875999999997</v>
      </c>
      <c r="AC69" s="1">
        <v>10</v>
      </c>
      <c r="AD69" s="1" t="s">
        <v>490</v>
      </c>
      <c r="AF69" s="1" t="s">
        <v>492</v>
      </c>
    </row>
    <row r="70" spans="1:32" ht="12" customHeight="1" x14ac:dyDescent="0.2">
      <c r="A70" s="20" t="s">
        <v>542</v>
      </c>
      <c r="B70" s="51"/>
      <c r="C70" s="44">
        <v>41542.499000000003</v>
      </c>
      <c r="D70" s="45">
        <v>2E-3</v>
      </c>
      <c r="E70" s="1">
        <f>(C70-C$7)/C$8</f>
        <v>9153.0041572974351</v>
      </c>
      <c r="F70" s="1">
        <f>ROUND(2*E70,0)/2</f>
        <v>9153</v>
      </c>
      <c r="G70" s="1">
        <f>C70-(C$7+C$8*F70)</f>
        <v>2.3113999995985068E-3</v>
      </c>
      <c r="I70" s="1">
        <f>G70</f>
        <v>2.3113999995985068E-3</v>
      </c>
      <c r="J70" s="1"/>
      <c r="K70" s="1"/>
      <c r="P70" s="3"/>
      <c r="R70" s="2">
        <f>C70-15018.5</f>
        <v>26523.999000000003</v>
      </c>
      <c r="AC70" s="1">
        <v>7</v>
      </c>
      <c r="AD70" s="1" t="s">
        <v>490</v>
      </c>
      <c r="AF70" s="1" t="s">
        <v>492</v>
      </c>
    </row>
    <row r="71" spans="1:32" ht="12" customHeight="1" x14ac:dyDescent="0.2">
      <c r="A71" s="21" t="s">
        <v>510</v>
      </c>
      <c r="B71" s="54"/>
      <c r="C71" s="55">
        <v>41542.5</v>
      </c>
      <c r="D71" s="57"/>
      <c r="E71" s="1">
        <f>(C71-C$7)/C$8</f>
        <v>9153.0059559032215</v>
      </c>
      <c r="F71" s="1">
        <f>ROUND(2*E71,0)/2</f>
        <v>9153</v>
      </c>
      <c r="G71" s="1">
        <f>C71-(C$7+C$8*F71)</f>
        <v>3.3113999961642548E-3</v>
      </c>
      <c r="I71" s="1">
        <f>G71</f>
        <v>3.3113999961642548E-3</v>
      </c>
      <c r="J71" s="1"/>
      <c r="K71" s="1"/>
      <c r="P71" s="3"/>
      <c r="R71" s="2">
        <f>C71-15018.5</f>
        <v>26524</v>
      </c>
      <c r="AC71" s="1">
        <v>10</v>
      </c>
      <c r="AD71" s="1" t="s">
        <v>490</v>
      </c>
      <c r="AF71" s="1" t="s">
        <v>492</v>
      </c>
    </row>
    <row r="72" spans="1:32" ht="12" customHeight="1" x14ac:dyDescent="0.2">
      <c r="A72" s="21" t="s">
        <v>510</v>
      </c>
      <c r="B72" s="54"/>
      <c r="C72" s="55">
        <v>41561.396000000001</v>
      </c>
      <c r="D72" s="57"/>
      <c r="E72" s="1">
        <f>(C72-C$7)/C$8</f>
        <v>9186.9924109627191</v>
      </c>
      <c r="F72" s="1">
        <f>ROUND(2*E72,0)/2</f>
        <v>9187</v>
      </c>
      <c r="G72" s="1">
        <f>C72-(C$7+C$8*F72)</f>
        <v>-4.2193999979645014E-3</v>
      </c>
      <c r="I72" s="1">
        <f>G72</f>
        <v>-4.2193999979645014E-3</v>
      </c>
      <c r="J72" s="1"/>
      <c r="K72" s="1"/>
      <c r="P72" s="3"/>
      <c r="R72" s="2">
        <f>C72-15018.5</f>
        <v>26542.896000000001</v>
      </c>
      <c r="AC72" s="1">
        <v>11</v>
      </c>
      <c r="AD72" s="1" t="s">
        <v>490</v>
      </c>
      <c r="AF72" s="1" t="s">
        <v>492</v>
      </c>
    </row>
    <row r="73" spans="1:32" ht="12" customHeight="1" x14ac:dyDescent="0.2">
      <c r="A73" s="21" t="s">
        <v>510</v>
      </c>
      <c r="B73" s="54"/>
      <c r="C73" s="55">
        <v>41561.402999999998</v>
      </c>
      <c r="D73" s="57"/>
      <c r="E73" s="1">
        <f>(C73-C$7)/C$8</f>
        <v>9187.0050012032643</v>
      </c>
      <c r="F73" s="1">
        <f>ROUND(2*E73,0)/2</f>
        <v>9187</v>
      </c>
      <c r="G73" s="1">
        <f>C73-(C$7+C$8*F73)</f>
        <v>2.7805999998236075E-3</v>
      </c>
      <c r="I73" s="1">
        <f>G73</f>
        <v>2.7805999998236075E-3</v>
      </c>
      <c r="J73" s="1"/>
      <c r="K73" s="1"/>
      <c r="P73" s="3"/>
      <c r="R73" s="2">
        <f>C73-15018.5</f>
        <v>26542.902999999998</v>
      </c>
      <c r="AC73" s="1">
        <v>6</v>
      </c>
      <c r="AD73" s="1" t="s">
        <v>490</v>
      </c>
      <c r="AF73" s="1" t="s">
        <v>492</v>
      </c>
    </row>
    <row r="74" spans="1:32" ht="12" customHeight="1" x14ac:dyDescent="0.2">
      <c r="A74" s="21" t="s">
        <v>510</v>
      </c>
      <c r="B74" s="54"/>
      <c r="C74" s="55">
        <v>41571.411</v>
      </c>
      <c r="D74" s="57"/>
      <c r="E74" s="1">
        <f>(C74-C$7)/C$8</f>
        <v>9205.005447976946</v>
      </c>
      <c r="F74" s="1">
        <f>ROUND(2*E74,0)/2</f>
        <v>9205</v>
      </c>
      <c r="G74" s="1">
        <f>C74-(C$7+C$8*F74)</f>
        <v>3.0289999995147809E-3</v>
      </c>
      <c r="I74" s="1">
        <f>G74</f>
        <v>3.0289999995147809E-3</v>
      </c>
      <c r="J74" s="1"/>
      <c r="K74" s="1"/>
      <c r="P74" s="3"/>
      <c r="R74" s="2">
        <f>C74-15018.5</f>
        <v>26552.911</v>
      </c>
      <c r="AC74" s="1">
        <v>8</v>
      </c>
      <c r="AD74" s="1" t="s">
        <v>490</v>
      </c>
      <c r="AF74" s="1" t="s">
        <v>492</v>
      </c>
    </row>
    <row r="75" spans="1:32" ht="12" customHeight="1" x14ac:dyDescent="0.2">
      <c r="A75" s="21" t="s">
        <v>510</v>
      </c>
      <c r="B75" s="54"/>
      <c r="C75" s="55">
        <v>41585.307000000001</v>
      </c>
      <c r="D75" s="57"/>
      <c r="E75" s="1">
        <f>(C75-C$7)/C$8</f>
        <v>9229.9988740727749</v>
      </c>
      <c r="F75" s="1">
        <f>ROUND(2*E75,0)/2</f>
        <v>9230</v>
      </c>
      <c r="G75" s="1">
        <f>C75-(C$7+C$8*F75)</f>
        <v>-6.2600000092061237E-4</v>
      </c>
      <c r="I75" s="1">
        <f>G75</f>
        <v>-6.2600000092061237E-4</v>
      </c>
      <c r="J75" s="1"/>
      <c r="K75" s="1"/>
      <c r="P75" s="3"/>
      <c r="R75" s="2">
        <f>C75-15018.5</f>
        <v>26566.807000000001</v>
      </c>
      <c r="AC75" s="1">
        <v>11</v>
      </c>
      <c r="AD75" s="1" t="s">
        <v>494</v>
      </c>
      <c r="AF75" s="1" t="s">
        <v>492</v>
      </c>
    </row>
    <row r="76" spans="1:32" ht="12" customHeight="1" x14ac:dyDescent="0.2">
      <c r="A76" s="21" t="s">
        <v>510</v>
      </c>
      <c r="B76" s="54"/>
      <c r="C76" s="55">
        <v>41591.423000000003</v>
      </c>
      <c r="D76" s="57"/>
      <c r="E76" s="1">
        <f>(C76-C$7)/C$8</f>
        <v>9240.9991471011381</v>
      </c>
      <c r="F76" s="1">
        <f>ROUND(2*E76,0)/2</f>
        <v>9241</v>
      </c>
      <c r="G76" s="1">
        <f>C76-(C$7+C$8*F76)</f>
        <v>-4.7419999464182183E-4</v>
      </c>
      <c r="I76" s="1">
        <f>G76</f>
        <v>-4.7419999464182183E-4</v>
      </c>
      <c r="J76" s="1"/>
      <c r="K76" s="1"/>
      <c r="P76" s="3"/>
      <c r="R76" s="2">
        <f>C76-15018.5</f>
        <v>26572.923000000003</v>
      </c>
      <c r="AC76" s="1">
        <v>9</v>
      </c>
      <c r="AD76" s="1" t="s">
        <v>490</v>
      </c>
      <c r="AF76" s="1" t="s">
        <v>492</v>
      </c>
    </row>
    <row r="77" spans="1:32" ht="12" customHeight="1" x14ac:dyDescent="0.2">
      <c r="A77" s="21" t="s">
        <v>511</v>
      </c>
      <c r="B77" s="54"/>
      <c r="C77" s="55">
        <v>41595.311999999998</v>
      </c>
      <c r="D77" s="57"/>
      <c r="E77" s="1">
        <f>(C77-C$7)/C$8</f>
        <v>9247.9939250290699</v>
      </c>
      <c r="F77" s="1">
        <f>ROUND(2*E77,0)/2</f>
        <v>9248</v>
      </c>
      <c r="G77" s="1">
        <f>C77-(C$7+C$8*F77)</f>
        <v>-3.3775999982026406E-3</v>
      </c>
      <c r="I77" s="1">
        <f>G77</f>
        <v>-3.3775999982026406E-3</v>
      </c>
      <c r="J77" s="1"/>
      <c r="K77" s="1"/>
      <c r="P77" s="3"/>
      <c r="R77" s="2">
        <f>C77-15018.5</f>
        <v>26576.811999999998</v>
      </c>
      <c r="AC77" s="1">
        <v>10</v>
      </c>
      <c r="AD77" s="1" t="s">
        <v>490</v>
      </c>
      <c r="AF77" s="1" t="s">
        <v>492</v>
      </c>
    </row>
    <row r="78" spans="1:32" ht="12" customHeight="1" x14ac:dyDescent="0.2">
      <c r="A78" s="21" t="s">
        <v>511</v>
      </c>
      <c r="B78" s="54"/>
      <c r="C78" s="55">
        <v>41595.313000000002</v>
      </c>
      <c r="D78" s="57"/>
      <c r="E78" s="1">
        <f>(C78-C$7)/C$8</f>
        <v>9247.995723634871</v>
      </c>
      <c r="F78" s="1">
        <f>ROUND(2*E78,0)/2</f>
        <v>9248</v>
      </c>
      <c r="G78" s="1">
        <f>C78-(C$7+C$8*F78)</f>
        <v>-2.3775999943609349E-3</v>
      </c>
      <c r="I78" s="1">
        <f>G78</f>
        <v>-2.3775999943609349E-3</v>
      </c>
      <c r="J78" s="1"/>
      <c r="K78" s="1"/>
      <c r="P78" s="3"/>
      <c r="R78" s="2">
        <f>C78-15018.5</f>
        <v>26576.813000000002</v>
      </c>
      <c r="AC78" s="1">
        <v>12</v>
      </c>
      <c r="AD78" s="1" t="s">
        <v>490</v>
      </c>
      <c r="AF78" s="1" t="s">
        <v>492</v>
      </c>
    </row>
    <row r="79" spans="1:32" ht="12" customHeight="1" x14ac:dyDescent="0.2">
      <c r="A79" s="21" t="s">
        <v>511</v>
      </c>
      <c r="B79" s="54"/>
      <c r="C79" s="55">
        <v>41605.324999999997</v>
      </c>
      <c r="D79" s="57"/>
      <c r="E79" s="1">
        <f>(C79-C$7)/C$8</f>
        <v>9266.0033648317112</v>
      </c>
      <c r="F79" s="1">
        <f>ROUND(2*E79,0)/2</f>
        <v>9266</v>
      </c>
      <c r="G79" s="1">
        <f>C79-(C$7+C$8*F79)</f>
        <v>1.8707999988691881E-3</v>
      </c>
      <c r="I79" s="1">
        <f>G79</f>
        <v>1.8707999988691881E-3</v>
      </c>
      <c r="J79" s="1"/>
      <c r="K79" s="1"/>
      <c r="P79" s="3"/>
      <c r="R79" s="2">
        <f>C79-15018.5</f>
        <v>26586.824999999997</v>
      </c>
      <c r="AC79" s="1">
        <v>7</v>
      </c>
      <c r="AD79" s="1" t="s">
        <v>490</v>
      </c>
      <c r="AF79" s="1" t="s">
        <v>492</v>
      </c>
    </row>
    <row r="80" spans="1:32" ht="12" customHeight="1" x14ac:dyDescent="0.2">
      <c r="A80" s="21" t="s">
        <v>511</v>
      </c>
      <c r="B80" s="54"/>
      <c r="C80" s="55">
        <v>41606.436000000002</v>
      </c>
      <c r="D80" s="57"/>
      <c r="E80" s="1">
        <f>(C80-C$7)/C$8</f>
        <v>9268.0016158674462</v>
      </c>
      <c r="F80" s="1">
        <f>ROUND(2*E80,0)/2</f>
        <v>9268</v>
      </c>
      <c r="G80" s="1">
        <f>C80-(C$7+C$8*F80)</f>
        <v>8.9840000146068633E-4</v>
      </c>
      <c r="I80" s="1">
        <f>G80</f>
        <v>8.9840000146068633E-4</v>
      </c>
      <c r="J80" s="1"/>
      <c r="K80" s="1"/>
      <c r="P80" s="3"/>
      <c r="R80" s="2">
        <f>C80-15018.5</f>
        <v>26587.936000000002</v>
      </c>
      <c r="AC80" s="1">
        <v>10</v>
      </c>
      <c r="AD80" s="1" t="s">
        <v>490</v>
      </c>
      <c r="AF80" s="1" t="s">
        <v>492</v>
      </c>
    </row>
    <row r="81" spans="1:32" ht="12" customHeight="1" x14ac:dyDescent="0.2">
      <c r="A81" s="21" t="s">
        <v>511</v>
      </c>
      <c r="B81" s="54"/>
      <c r="C81" s="55">
        <v>41610.324999999997</v>
      </c>
      <c r="D81" s="57"/>
      <c r="E81" s="1">
        <f>(C81-C$7)/C$8</f>
        <v>9274.9963937953798</v>
      </c>
      <c r="F81" s="1">
        <f>ROUND(2*E81,0)/2</f>
        <v>9275</v>
      </c>
      <c r="G81" s="1">
        <f>C81-(C$7+C$8*F81)</f>
        <v>-2.0050000021001324E-3</v>
      </c>
      <c r="I81" s="1">
        <f>G81</f>
        <v>-2.0050000021001324E-3</v>
      </c>
      <c r="J81" s="1"/>
      <c r="K81" s="1"/>
      <c r="P81" s="3"/>
      <c r="R81" s="2">
        <f>C81-15018.5</f>
        <v>26591.824999999997</v>
      </c>
      <c r="AC81" s="1">
        <v>8</v>
      </c>
      <c r="AD81" s="1" t="s">
        <v>490</v>
      </c>
      <c r="AF81" s="1" t="s">
        <v>492</v>
      </c>
    </row>
    <row r="82" spans="1:32" ht="12" customHeight="1" x14ac:dyDescent="0.2">
      <c r="A82" s="21" t="s">
        <v>511</v>
      </c>
      <c r="B82" s="54"/>
      <c r="C82" s="55">
        <v>41615.328000000001</v>
      </c>
      <c r="D82" s="57"/>
      <c r="E82" s="1">
        <f>(C82-C$7)/C$8</f>
        <v>9283.9948185764351</v>
      </c>
      <c r="F82" s="1">
        <f>ROUND(2*E82,0)/2</f>
        <v>9284</v>
      </c>
      <c r="G82" s="1">
        <f>C82-(C$7+C$8*F82)</f>
        <v>-2.8807999988202937E-3</v>
      </c>
      <c r="I82" s="1">
        <f>G82</f>
        <v>-2.8807999988202937E-3</v>
      </c>
      <c r="J82" s="1"/>
      <c r="K82" s="1"/>
      <c r="P82" s="3"/>
      <c r="R82" s="2">
        <f>C82-15018.5</f>
        <v>26596.828000000001</v>
      </c>
      <c r="AC82" s="1">
        <v>6</v>
      </c>
      <c r="AD82" s="1" t="s">
        <v>490</v>
      </c>
      <c r="AF82" s="1" t="s">
        <v>492</v>
      </c>
    </row>
    <row r="83" spans="1:32" ht="12" customHeight="1" x14ac:dyDescent="0.2">
      <c r="A83" s="21" t="s">
        <v>511</v>
      </c>
      <c r="B83" s="54"/>
      <c r="C83" s="55">
        <v>41616.447</v>
      </c>
      <c r="D83" s="57"/>
      <c r="E83" s="1">
        <f>(C83-C$7)/C$8</f>
        <v>9286.0074584585018</v>
      </c>
      <c r="F83" s="1">
        <f>ROUND(2*E83,0)/2</f>
        <v>9286</v>
      </c>
      <c r="G83" s="1">
        <f>C83-(C$7+C$8*F83)</f>
        <v>4.1467999981250614E-3</v>
      </c>
      <c r="I83" s="1">
        <f>G83</f>
        <v>4.1467999981250614E-3</v>
      </c>
      <c r="J83" s="1"/>
      <c r="K83" s="1"/>
      <c r="P83" s="3"/>
      <c r="R83" s="2">
        <f>C83-15018.5</f>
        <v>26597.947</v>
      </c>
      <c r="AC83" s="1">
        <v>12</v>
      </c>
      <c r="AD83" s="1" t="s">
        <v>490</v>
      </c>
      <c r="AF83" s="1" t="s">
        <v>492</v>
      </c>
    </row>
    <row r="84" spans="1:32" ht="12" customHeight="1" x14ac:dyDescent="0.2">
      <c r="A84" s="21" t="s">
        <v>511</v>
      </c>
      <c r="B84" s="54"/>
      <c r="C84" s="55">
        <v>41624.228999999999</v>
      </c>
      <c r="D84" s="57"/>
      <c r="E84" s="1">
        <f>(C84-C$7)/C$8</f>
        <v>9300.0042087375532</v>
      </c>
      <c r="F84" s="1">
        <f>ROUND(2*E84,0)/2</f>
        <v>9300</v>
      </c>
      <c r="G84" s="1">
        <f>C84-(C$7+C$8*F84)</f>
        <v>2.3399999990942888E-3</v>
      </c>
      <c r="I84" s="1">
        <f>G84</f>
        <v>2.3399999990942888E-3</v>
      </c>
      <c r="J84" s="1"/>
      <c r="K84" s="1"/>
      <c r="P84" s="3"/>
      <c r="R84" s="2">
        <f>C84-15018.5</f>
        <v>26605.728999999999</v>
      </c>
      <c r="AC84" s="1">
        <v>10</v>
      </c>
      <c r="AD84" s="1" t="s">
        <v>490</v>
      </c>
      <c r="AF84" s="1" t="s">
        <v>492</v>
      </c>
    </row>
    <row r="85" spans="1:32" ht="12" customHeight="1" x14ac:dyDescent="0.2">
      <c r="A85" s="21" t="s">
        <v>511</v>
      </c>
      <c r="B85" s="54"/>
      <c r="C85" s="55">
        <v>41639.235000000001</v>
      </c>
      <c r="D85" s="57"/>
      <c r="E85" s="1">
        <f>(C85-C$7)/C$8</f>
        <v>9326.9940872633179</v>
      </c>
      <c r="F85" s="1">
        <f>ROUND(2*E85,0)/2</f>
        <v>9327</v>
      </c>
      <c r="G85" s="1">
        <f>C85-(C$7+C$8*F85)</f>
        <v>-3.2874000025913119E-3</v>
      </c>
      <c r="I85" s="1">
        <f>G85</f>
        <v>-3.2874000025913119E-3</v>
      </c>
      <c r="J85" s="1"/>
      <c r="K85" s="1"/>
      <c r="P85" s="3"/>
      <c r="R85" s="2">
        <f>C85-15018.5</f>
        <v>26620.735000000001</v>
      </c>
      <c r="AC85" s="1">
        <v>8</v>
      </c>
      <c r="AD85" s="1" t="s">
        <v>490</v>
      </c>
      <c r="AF85" s="1" t="s">
        <v>492</v>
      </c>
    </row>
    <row r="86" spans="1:32" ht="12" customHeight="1" x14ac:dyDescent="0.2">
      <c r="A86" s="21" t="s">
        <v>511</v>
      </c>
      <c r="B86" s="54"/>
      <c r="C86" s="55">
        <v>41645.360000000001</v>
      </c>
      <c r="D86" s="57"/>
      <c r="E86" s="1">
        <f>(C86-C$7)/C$8</f>
        <v>9338.0105477438119</v>
      </c>
      <c r="F86" s="1">
        <f>ROUND(2*E86,0)/2</f>
        <v>9338</v>
      </c>
      <c r="G86" s="1">
        <f>C86-(C$7+C$8*F86)</f>
        <v>5.8644000018830411E-3</v>
      </c>
      <c r="I86" s="1">
        <f>G86</f>
        <v>5.8644000018830411E-3</v>
      </c>
      <c r="J86" s="1"/>
      <c r="K86" s="1"/>
      <c r="P86" s="3"/>
      <c r="R86" s="2">
        <f>C86-15018.5</f>
        <v>26626.86</v>
      </c>
      <c r="AC86" s="1">
        <v>9</v>
      </c>
      <c r="AD86" s="1" t="s">
        <v>490</v>
      </c>
      <c r="AF86" s="1" t="s">
        <v>492</v>
      </c>
    </row>
    <row r="87" spans="1:32" ht="12" customHeight="1" x14ac:dyDescent="0.2">
      <c r="A87" s="21" t="s">
        <v>511</v>
      </c>
      <c r="B87" s="54"/>
      <c r="C87" s="55">
        <v>41649.248</v>
      </c>
      <c r="D87" s="57"/>
      <c r="E87" s="1">
        <f>(C87-C$7)/C$8</f>
        <v>9345.0035270659591</v>
      </c>
      <c r="F87" s="1">
        <f>ROUND(2*E87,0)/2</f>
        <v>9345</v>
      </c>
      <c r="G87" s="1">
        <f>C87-(C$7+C$8*F87)</f>
        <v>1.9610000017564744E-3</v>
      </c>
      <c r="I87" s="1">
        <f>G87</f>
        <v>1.9610000017564744E-3</v>
      </c>
      <c r="J87" s="1"/>
      <c r="K87" s="1"/>
      <c r="P87" s="3"/>
      <c r="R87" s="2">
        <f>C87-15018.5</f>
        <v>26630.748</v>
      </c>
      <c r="AC87" s="1">
        <v>6</v>
      </c>
      <c r="AD87" s="1" t="s">
        <v>490</v>
      </c>
      <c r="AF87" s="1" t="s">
        <v>492</v>
      </c>
    </row>
    <row r="88" spans="1:32" ht="12" customHeight="1" x14ac:dyDescent="0.2">
      <c r="A88" s="21" t="s">
        <v>512</v>
      </c>
      <c r="B88" s="54"/>
      <c r="C88" s="55">
        <v>41664.256000000001</v>
      </c>
      <c r="D88" s="57"/>
      <c r="E88" s="1">
        <f>(C88-C$7)/C$8</f>
        <v>9371.9970028033094</v>
      </c>
      <c r="F88" s="1">
        <f>ROUND(2*E88,0)/2</f>
        <v>9372</v>
      </c>
      <c r="G88" s="1">
        <f>C88-(C$7+C$8*F88)</f>
        <v>-1.6663999995216727E-3</v>
      </c>
      <c r="I88" s="1">
        <f>G88</f>
        <v>-1.6663999995216727E-3</v>
      </c>
      <c r="J88" s="1"/>
      <c r="K88" s="1"/>
      <c r="P88" s="3"/>
      <c r="R88" s="2">
        <f>C88-15018.5</f>
        <v>26645.756000000001</v>
      </c>
      <c r="AC88" s="1">
        <v>8</v>
      </c>
      <c r="AD88" s="1" t="s">
        <v>509</v>
      </c>
      <c r="AF88" s="1" t="s">
        <v>492</v>
      </c>
    </row>
    <row r="89" spans="1:32" ht="12" customHeight="1" x14ac:dyDescent="0.2">
      <c r="A89" s="21" t="s">
        <v>512</v>
      </c>
      <c r="B89" s="54"/>
      <c r="C89" s="55">
        <v>41664.258000000002</v>
      </c>
      <c r="D89" s="57"/>
      <c r="E89" s="1">
        <f>(C89-C$7)/C$8</f>
        <v>9372.0006000148951</v>
      </c>
      <c r="F89" s="1">
        <f>ROUND(2*E89,0)/2</f>
        <v>9372</v>
      </c>
      <c r="G89" s="1">
        <f>C89-(C$7+C$8*F89)</f>
        <v>3.336000008857809E-4</v>
      </c>
      <c r="I89" s="1">
        <f>G89</f>
        <v>3.336000008857809E-4</v>
      </c>
      <c r="J89" s="1"/>
      <c r="K89" s="1"/>
      <c r="P89" s="3"/>
      <c r="R89" s="2">
        <f>C89-15018.5</f>
        <v>26645.758000000002</v>
      </c>
      <c r="AC89" s="1">
        <v>10</v>
      </c>
      <c r="AD89" s="1" t="s">
        <v>490</v>
      </c>
      <c r="AF89" s="1" t="s">
        <v>492</v>
      </c>
    </row>
    <row r="90" spans="1:32" ht="12" customHeight="1" x14ac:dyDescent="0.2">
      <c r="A90" s="21" t="s">
        <v>512</v>
      </c>
      <c r="B90" s="54"/>
      <c r="C90" s="55">
        <v>41664.258999999998</v>
      </c>
      <c r="D90" s="57"/>
      <c r="E90" s="1">
        <f>(C90-C$7)/C$8</f>
        <v>9372.0023986206816</v>
      </c>
      <c r="F90" s="1">
        <f>ROUND(2*E90,0)/2</f>
        <v>9372</v>
      </c>
      <c r="G90" s="1">
        <f>C90-(C$7+C$8*F90)</f>
        <v>1.3335999974515289E-3</v>
      </c>
      <c r="I90" s="1">
        <f>G90</f>
        <v>1.3335999974515289E-3</v>
      </c>
      <c r="J90" s="1"/>
      <c r="K90" s="1"/>
      <c r="P90" s="3"/>
      <c r="R90" s="2">
        <f>C90-15018.5</f>
        <v>26645.758999999998</v>
      </c>
      <c r="AC90" s="1">
        <v>6</v>
      </c>
      <c r="AD90" s="1" t="s">
        <v>490</v>
      </c>
      <c r="AF90" s="1" t="s">
        <v>492</v>
      </c>
    </row>
    <row r="91" spans="1:32" ht="12" customHeight="1" x14ac:dyDescent="0.2">
      <c r="A91" s="21" t="s">
        <v>513</v>
      </c>
      <c r="B91" s="54"/>
      <c r="C91" s="55">
        <v>41860.525000000001</v>
      </c>
      <c r="D91" s="57"/>
      <c r="E91" s="1">
        <f>(C91-C$7)/C$8</f>
        <v>9725.0075631373602</v>
      </c>
      <c r="F91" s="1">
        <f>ROUND(2*E91,0)/2</f>
        <v>9725</v>
      </c>
      <c r="G91" s="1">
        <f>C91-(C$7+C$8*F91)</f>
        <v>4.2049999974551611E-3</v>
      </c>
      <c r="I91" s="1">
        <f>G91</f>
        <v>4.2049999974551611E-3</v>
      </c>
      <c r="J91" s="1"/>
      <c r="K91" s="1"/>
      <c r="P91" s="3"/>
      <c r="R91" s="2">
        <f>C91-15018.5</f>
        <v>26842.025000000001</v>
      </c>
    </row>
    <row r="92" spans="1:32" ht="12" customHeight="1" x14ac:dyDescent="0.2">
      <c r="A92" s="21" t="s">
        <v>513</v>
      </c>
      <c r="B92" s="54"/>
      <c r="C92" s="55">
        <v>41894.447999999997</v>
      </c>
      <c r="D92" s="57"/>
      <c r="E92" s="1">
        <f>(C92-C$7)/C$8</f>
        <v>9786.0216674442581</v>
      </c>
      <c r="F92" s="1">
        <f>ROUND(2*E92,0)/2</f>
        <v>9786</v>
      </c>
      <c r="G92" s="1">
        <f>C92-(C$7+C$8*F92)</f>
        <v>1.2046799995005131E-2</v>
      </c>
      <c r="I92" s="1">
        <f>G92</f>
        <v>1.2046799995005131E-2</v>
      </c>
      <c r="J92" s="1"/>
      <c r="K92" s="1"/>
      <c r="P92" s="3"/>
      <c r="R92" s="2">
        <f>C92-15018.5</f>
        <v>26875.947999999997</v>
      </c>
    </row>
    <row r="93" spans="1:32" ht="12" customHeight="1" x14ac:dyDescent="0.2">
      <c r="A93" s="21" t="s">
        <v>513</v>
      </c>
      <c r="B93" s="54"/>
      <c r="C93" s="55">
        <v>41895.553</v>
      </c>
      <c r="D93" s="57"/>
      <c r="E93" s="1">
        <f>(C93-C$7)/C$8</f>
        <v>9788.0091268452343</v>
      </c>
      <c r="F93" s="1">
        <f>ROUND(2*E93,0)/2</f>
        <v>9788</v>
      </c>
      <c r="G93" s="1">
        <f>C93-(C$7+C$8*F93)</f>
        <v>5.0744000036502257E-3</v>
      </c>
      <c r="I93" s="1">
        <f>G93</f>
        <v>5.0744000036502257E-3</v>
      </c>
      <c r="J93" s="1"/>
      <c r="K93" s="1"/>
      <c r="P93" s="3"/>
      <c r="R93" s="2">
        <f>C93-15018.5</f>
        <v>26877.053</v>
      </c>
    </row>
    <row r="94" spans="1:32" ht="12" customHeight="1" x14ac:dyDescent="0.2">
      <c r="A94" s="21" t="s">
        <v>514</v>
      </c>
      <c r="B94" s="54"/>
      <c r="C94" s="55">
        <v>41900.548999999999</v>
      </c>
      <c r="D94" s="57"/>
      <c r="E94" s="1">
        <f>(C94-C$7)/C$8</f>
        <v>9796.9949613857298</v>
      </c>
      <c r="F94" s="1">
        <f>ROUND(2*E94,0)/2</f>
        <v>9797</v>
      </c>
      <c r="G94" s="1">
        <f>C94-(C$7+C$8*F94)</f>
        <v>-2.8013999981340021E-3</v>
      </c>
      <c r="I94" s="1">
        <f>G94</f>
        <v>-2.8013999981340021E-3</v>
      </c>
      <c r="J94" s="1"/>
      <c r="K94" s="1"/>
      <c r="P94" s="3"/>
      <c r="R94" s="2">
        <f>C94-15018.5</f>
        <v>26882.048999999999</v>
      </c>
    </row>
    <row r="95" spans="1:32" ht="12" customHeight="1" x14ac:dyDescent="0.2">
      <c r="A95" s="21" t="s">
        <v>514</v>
      </c>
      <c r="B95" s="54"/>
      <c r="C95" s="55">
        <v>41904.455000000002</v>
      </c>
      <c r="D95" s="57"/>
      <c r="E95" s="1">
        <f>(C95-C$7)/C$8</f>
        <v>9804.0203156121534</v>
      </c>
      <c r="F95" s="1">
        <f>ROUND(2*E95,0)/2</f>
        <v>9804</v>
      </c>
      <c r="G95" s="1">
        <f>C95-(C$7+C$8*F95)</f>
        <v>1.1295200005406514E-2</v>
      </c>
      <c r="I95" s="1">
        <f>G95</f>
        <v>1.1295200005406514E-2</v>
      </c>
      <c r="J95" s="1"/>
      <c r="K95" s="1"/>
      <c r="P95" s="3"/>
      <c r="R95" s="2">
        <f>C95-15018.5</f>
        <v>26885.955000000002</v>
      </c>
    </row>
    <row r="96" spans="1:32" ht="12" customHeight="1" x14ac:dyDescent="0.2">
      <c r="A96" s="21" t="s">
        <v>514</v>
      </c>
      <c r="B96" s="54"/>
      <c r="C96" s="55">
        <v>41905.557000000001</v>
      </c>
      <c r="D96" s="57"/>
      <c r="E96" s="1">
        <f>(C96-C$7)/C$8</f>
        <v>9806.0023791957428</v>
      </c>
      <c r="F96" s="1">
        <f>ROUND(2*E96,0)/2</f>
        <v>9806</v>
      </c>
      <c r="G96" s="1">
        <f>C96-(C$7+C$8*F96)</f>
        <v>1.3228000025264919E-3</v>
      </c>
      <c r="I96" s="1">
        <f>G96</f>
        <v>1.3228000025264919E-3</v>
      </c>
      <c r="J96" s="1"/>
      <c r="K96" s="1"/>
      <c r="P96" s="3"/>
      <c r="R96" s="2">
        <f>C96-15018.5</f>
        <v>26887.057000000001</v>
      </c>
    </row>
    <row r="97" spans="1:32" ht="12" customHeight="1" x14ac:dyDescent="0.2">
      <c r="A97" s="21" t="s">
        <v>514</v>
      </c>
      <c r="B97" s="54"/>
      <c r="C97" s="55">
        <v>41929.462</v>
      </c>
      <c r="D97" s="57"/>
      <c r="E97" s="1">
        <f>(C97-C$7)/C$8</f>
        <v>9848.9980506710399</v>
      </c>
      <c r="F97" s="1">
        <f>ROUND(2*E97,0)/2</f>
        <v>9849</v>
      </c>
      <c r="G97" s="1">
        <f>C97-(C$7+C$8*F97)</f>
        <v>-1.08380000165198E-3</v>
      </c>
      <c r="I97" s="1">
        <f>G97</f>
        <v>-1.08380000165198E-3</v>
      </c>
      <c r="J97" s="1"/>
      <c r="K97" s="1"/>
      <c r="P97" s="3"/>
      <c r="R97" s="2">
        <f>C97-15018.5</f>
        <v>26910.962</v>
      </c>
    </row>
    <row r="98" spans="1:32" ht="12" customHeight="1" x14ac:dyDescent="0.2">
      <c r="A98" s="21" t="s">
        <v>514</v>
      </c>
      <c r="B98" s="54"/>
      <c r="C98" s="55">
        <v>41943.360000000001</v>
      </c>
      <c r="D98" s="57"/>
      <c r="E98" s="1">
        <f>(C98-C$7)/C$8</f>
        <v>9873.9950739784563</v>
      </c>
      <c r="F98" s="1">
        <f>ROUND(2*E98,0)/2</f>
        <v>9874</v>
      </c>
      <c r="G98" s="1">
        <f>C98-(C$7+C$8*F98)</f>
        <v>-2.7388000016799197E-3</v>
      </c>
      <c r="I98" s="1">
        <f>G98</f>
        <v>-2.7388000016799197E-3</v>
      </c>
      <c r="J98" s="1"/>
      <c r="K98" s="1"/>
      <c r="P98" s="3"/>
      <c r="R98" s="2">
        <f>C98-15018.5</f>
        <v>26924.86</v>
      </c>
    </row>
    <row r="99" spans="1:32" ht="12" customHeight="1" x14ac:dyDescent="0.2">
      <c r="A99" s="21" t="s">
        <v>515</v>
      </c>
      <c r="B99" s="54"/>
      <c r="C99" s="55">
        <v>41958.381000000001</v>
      </c>
      <c r="D99" s="57"/>
      <c r="E99" s="1">
        <f>(C99-C$7)/C$8</f>
        <v>9901.0119315911106</v>
      </c>
      <c r="F99" s="1">
        <f>ROUND(2*E99,0)/2</f>
        <v>9901</v>
      </c>
      <c r="G99" s="1">
        <f>C99-(C$7+C$8*F99)</f>
        <v>6.6338000033283606E-3</v>
      </c>
      <c r="I99" s="1">
        <f>G99</f>
        <v>6.6338000033283606E-3</v>
      </c>
      <c r="J99" s="1"/>
      <c r="K99" s="1"/>
      <c r="P99" s="3"/>
      <c r="R99" s="2">
        <f>C99-15018.5</f>
        <v>26939.881000000001</v>
      </c>
    </row>
    <row r="100" spans="1:32" ht="12" customHeight="1" x14ac:dyDescent="0.2">
      <c r="A100" s="21" t="s">
        <v>515</v>
      </c>
      <c r="B100" s="54"/>
      <c r="C100" s="55">
        <v>41972.277000000002</v>
      </c>
      <c r="D100" s="57"/>
      <c r="E100" s="1">
        <f>(C100-C$7)/C$8</f>
        <v>9926.0053576869377</v>
      </c>
      <c r="F100" s="1">
        <f>ROUND(2*E100,0)/2</f>
        <v>9926</v>
      </c>
      <c r="G100" s="1">
        <f>C100-(C$7+C$8*F100)</f>
        <v>2.9788000028929673E-3</v>
      </c>
      <c r="I100" s="1">
        <f>G100</f>
        <v>2.9788000028929673E-3</v>
      </c>
      <c r="J100" s="1"/>
      <c r="K100" s="1"/>
      <c r="P100" s="3"/>
      <c r="R100" s="2">
        <f>C100-15018.5</f>
        <v>26953.777000000002</v>
      </c>
    </row>
    <row r="101" spans="1:32" ht="12" customHeight="1" x14ac:dyDescent="0.2">
      <c r="A101" s="21" t="s">
        <v>515</v>
      </c>
      <c r="B101" s="54"/>
      <c r="C101" s="55">
        <v>41982.284</v>
      </c>
      <c r="D101" s="57"/>
      <c r="E101" s="1">
        <f>(C101-C$7)/C$8</f>
        <v>9944.0040058548202</v>
      </c>
      <c r="F101" s="1">
        <f>ROUND(2*E101,0)/2</f>
        <v>9944</v>
      </c>
      <c r="G101" s="1">
        <f>C101-(C$7+C$8*F101)</f>
        <v>2.2271999987424351E-3</v>
      </c>
      <c r="I101" s="1">
        <f>G101</f>
        <v>2.2271999987424351E-3</v>
      </c>
      <c r="J101" s="1"/>
      <c r="K101" s="1"/>
      <c r="P101" s="3"/>
      <c r="R101" s="2">
        <f>C101-15018.5</f>
        <v>26963.784</v>
      </c>
      <c r="AC101" s="1">
        <v>6</v>
      </c>
      <c r="AD101" s="1" t="s">
        <v>490</v>
      </c>
      <c r="AF101" s="1" t="s">
        <v>492</v>
      </c>
    </row>
    <row r="102" spans="1:32" ht="12" customHeight="1" x14ac:dyDescent="0.2">
      <c r="A102" s="21" t="s">
        <v>515</v>
      </c>
      <c r="B102" s="54"/>
      <c r="C102" s="55">
        <v>41987.281000000003</v>
      </c>
      <c r="D102" s="57"/>
      <c r="E102" s="1">
        <f>(C102-C$7)/C$8</f>
        <v>9952.9916390011167</v>
      </c>
      <c r="F102" s="1">
        <f>ROUND(2*E102,0)/2</f>
        <v>9953</v>
      </c>
      <c r="G102" s="1">
        <f>C102-(C$7+C$8*F102)</f>
        <v>-4.648599999200087E-3</v>
      </c>
      <c r="I102" s="1">
        <f>G102</f>
        <v>-4.648599999200087E-3</v>
      </c>
      <c r="J102" s="1"/>
      <c r="K102" s="1"/>
      <c r="P102" s="3"/>
      <c r="R102" s="2">
        <f>C102-15018.5</f>
        <v>26968.781000000003</v>
      </c>
      <c r="AC102" s="1">
        <v>16</v>
      </c>
      <c r="AD102" s="1" t="s">
        <v>490</v>
      </c>
      <c r="AF102" s="1" t="s">
        <v>492</v>
      </c>
    </row>
    <row r="103" spans="1:32" ht="12" customHeight="1" x14ac:dyDescent="0.2">
      <c r="A103" s="21" t="s">
        <v>515</v>
      </c>
      <c r="B103" s="54"/>
      <c r="C103" s="55">
        <v>41997.290999999997</v>
      </c>
      <c r="D103" s="57"/>
      <c r="E103" s="1">
        <f>(C103-C$7)/C$8</f>
        <v>9970.9956829863713</v>
      </c>
      <c r="F103" s="1">
        <f>ROUND(2*E103,0)/2</f>
        <v>9971</v>
      </c>
      <c r="G103" s="1">
        <f>C103-(C$7+C$8*F103)</f>
        <v>-2.40019999910146E-3</v>
      </c>
      <c r="I103" s="1">
        <f>G103</f>
        <v>-2.40019999910146E-3</v>
      </c>
      <c r="J103" s="1"/>
      <c r="K103" s="1"/>
      <c r="P103" s="3"/>
      <c r="R103" s="2">
        <f>C103-15018.5</f>
        <v>26978.790999999997</v>
      </c>
      <c r="AC103" s="1">
        <v>10</v>
      </c>
      <c r="AD103" s="1" t="s">
        <v>490</v>
      </c>
      <c r="AF103" s="1" t="s">
        <v>492</v>
      </c>
    </row>
    <row r="104" spans="1:32" ht="12" customHeight="1" x14ac:dyDescent="0.2">
      <c r="A104" s="21" t="s">
        <v>516</v>
      </c>
      <c r="B104" s="54"/>
      <c r="C104" s="55">
        <v>42027.313000000002</v>
      </c>
      <c r="D104" s="57"/>
      <c r="E104" s="1">
        <f>(C104-C$7)/C$8</f>
        <v>10024.993426095831</v>
      </c>
      <c r="F104" s="1">
        <f>ROUND(2*E104,0)/2</f>
        <v>10025</v>
      </c>
      <c r="G104" s="1">
        <f>C104-(C$7+C$8*F104)</f>
        <v>-3.6550000004353933E-3</v>
      </c>
      <c r="I104" s="1">
        <f>G104</f>
        <v>-3.6550000004353933E-3</v>
      </c>
      <c r="J104" s="1"/>
      <c r="K104" s="1"/>
      <c r="P104" s="3"/>
      <c r="R104" s="2">
        <f>C104-15018.5</f>
        <v>27008.813000000002</v>
      </c>
      <c r="AC104" s="1">
        <v>11</v>
      </c>
      <c r="AD104" s="1" t="s">
        <v>494</v>
      </c>
      <c r="AF104" s="1" t="s">
        <v>492</v>
      </c>
    </row>
    <row r="105" spans="1:32" ht="12" customHeight="1" x14ac:dyDescent="0.2">
      <c r="A105" s="21" t="s">
        <v>517</v>
      </c>
      <c r="B105" s="54"/>
      <c r="C105" s="55">
        <v>42193.557999999997</v>
      </c>
      <c r="D105" s="57"/>
      <c r="E105" s="1">
        <f>(C105-C$7)/C$8</f>
        <v>10324.002646108836</v>
      </c>
      <c r="F105" s="1">
        <f>ROUND(2*E105,0)/2</f>
        <v>10324</v>
      </c>
      <c r="G105" s="1">
        <f>C105-(C$7+C$8*F105)</f>
        <v>1.4711999974679202E-3</v>
      </c>
      <c r="I105" s="1">
        <f>G105</f>
        <v>1.4711999974679202E-3</v>
      </c>
      <c r="J105" s="1"/>
      <c r="K105" s="1"/>
      <c r="P105" s="3"/>
      <c r="R105" s="2">
        <f>C105-15018.5</f>
        <v>27175.057999999997</v>
      </c>
      <c r="AC105" s="1">
        <v>13</v>
      </c>
      <c r="AD105" s="1" t="s">
        <v>495</v>
      </c>
      <c r="AF105" s="1" t="s">
        <v>492</v>
      </c>
    </row>
    <row r="106" spans="1:32" ht="12" customHeight="1" x14ac:dyDescent="0.2">
      <c r="A106" s="21" t="s">
        <v>518</v>
      </c>
      <c r="B106" s="54"/>
      <c r="C106" s="55">
        <v>42213.574000000001</v>
      </c>
      <c r="D106" s="57"/>
      <c r="E106" s="1">
        <f>(C106-C$7)/C$8</f>
        <v>10360.003539656202</v>
      </c>
      <c r="F106" s="1">
        <f>ROUND(2*E106,0)/2</f>
        <v>10360</v>
      </c>
      <c r="G106" s="1">
        <f>C106-(C$7+C$8*F106)</f>
        <v>1.9680000041262247E-3</v>
      </c>
      <c r="I106" s="1">
        <f>G106</f>
        <v>1.9680000041262247E-3</v>
      </c>
      <c r="J106" s="1"/>
      <c r="K106" s="1"/>
      <c r="P106" s="3"/>
      <c r="R106" s="2">
        <f>C106-15018.5</f>
        <v>27195.074000000001</v>
      </c>
      <c r="AC106" s="1">
        <v>5</v>
      </c>
      <c r="AD106" s="1" t="s">
        <v>490</v>
      </c>
      <c r="AF106" s="1" t="s">
        <v>492</v>
      </c>
    </row>
    <row r="107" spans="1:32" ht="12" customHeight="1" x14ac:dyDescent="0.2">
      <c r="A107" s="21" t="s">
        <v>518</v>
      </c>
      <c r="B107" s="54"/>
      <c r="C107" s="55">
        <v>42218.576999999997</v>
      </c>
      <c r="D107" s="57"/>
      <c r="E107" s="1">
        <f>(C107-C$7)/C$8</f>
        <v>10369.001964437242</v>
      </c>
      <c r="F107" s="1">
        <f>ROUND(2*E107,0)/2</f>
        <v>10369</v>
      </c>
      <c r="G107" s="1">
        <f>C107-(C$7+C$8*F107)</f>
        <v>1.0922000001301058E-3</v>
      </c>
      <c r="I107" s="1">
        <f>G107</f>
        <v>1.0922000001301058E-3</v>
      </c>
      <c r="J107" s="1"/>
      <c r="K107" s="1"/>
      <c r="P107" s="3"/>
      <c r="R107" s="2">
        <f>C107-15018.5</f>
        <v>27200.076999999997</v>
      </c>
      <c r="AC107" s="1">
        <v>6</v>
      </c>
      <c r="AD107" s="1" t="s">
        <v>490</v>
      </c>
      <c r="AF107" s="1" t="s">
        <v>492</v>
      </c>
    </row>
    <row r="108" spans="1:32" ht="12" customHeight="1" x14ac:dyDescent="0.2">
      <c r="A108" s="21" t="s">
        <v>518</v>
      </c>
      <c r="B108" s="54"/>
      <c r="C108" s="55">
        <v>42258.603999999999</v>
      </c>
      <c r="D108" s="57"/>
      <c r="E108" s="1">
        <f>(C108-C$7)/C$8</f>
        <v>10440.994758502997</v>
      </c>
      <c r="F108" s="1">
        <f>ROUND(2*E108,0)/2</f>
        <v>10441</v>
      </c>
      <c r="G108" s="1">
        <f>C108-(C$7+C$8*F108)</f>
        <v>-2.9141999984858558E-3</v>
      </c>
      <c r="I108" s="1">
        <f>G108</f>
        <v>-2.9141999984858558E-3</v>
      </c>
      <c r="J108" s="1"/>
      <c r="K108" s="1"/>
      <c r="P108" s="3"/>
      <c r="R108" s="2">
        <f>C108-15018.5</f>
        <v>27240.103999999999</v>
      </c>
      <c r="AC108" s="1">
        <v>5</v>
      </c>
      <c r="AD108" s="1" t="s">
        <v>490</v>
      </c>
      <c r="AF108" s="1" t="s">
        <v>492</v>
      </c>
    </row>
    <row r="109" spans="1:32" ht="12" customHeight="1" x14ac:dyDescent="0.2">
      <c r="A109" s="21" t="s">
        <v>519</v>
      </c>
      <c r="B109" s="54"/>
      <c r="C109" s="55">
        <v>42267.495999999999</v>
      </c>
      <c r="D109" s="57"/>
      <c r="E109" s="1">
        <f>(C109-C$7)/C$8</f>
        <v>10456.987961211986</v>
      </c>
      <c r="F109" s="1">
        <f>ROUND(2*E109,0)/2</f>
        <v>10457</v>
      </c>
      <c r="G109" s="1">
        <f>C109-(C$7+C$8*F109)</f>
        <v>-6.6933999987668358E-3</v>
      </c>
      <c r="I109" s="1">
        <f>G109</f>
        <v>-6.6933999987668358E-3</v>
      </c>
      <c r="J109" s="1"/>
      <c r="K109" s="1"/>
      <c r="P109" s="3"/>
      <c r="R109" s="2">
        <f>C109-15018.5</f>
        <v>27248.995999999999</v>
      </c>
      <c r="AC109" s="1">
        <v>6</v>
      </c>
      <c r="AD109" s="1" t="s">
        <v>490</v>
      </c>
      <c r="AF109" s="1" t="s">
        <v>492</v>
      </c>
    </row>
    <row r="110" spans="1:32" ht="12" customHeight="1" x14ac:dyDescent="0.2">
      <c r="A110" s="21" t="s">
        <v>519</v>
      </c>
      <c r="B110" s="54"/>
      <c r="C110" s="55">
        <v>42296.411</v>
      </c>
      <c r="D110" s="57"/>
      <c r="E110" s="1">
        <f>(C110-C$7)/C$8</f>
        <v>10508.994647708882</v>
      </c>
      <c r="F110" s="1">
        <f>ROUND(2*E110,0)/2</f>
        <v>10509</v>
      </c>
      <c r="G110" s="1">
        <f>C110-(C$7+C$8*F110)</f>
        <v>-2.97580000187736E-3</v>
      </c>
      <c r="I110" s="1">
        <f>G110</f>
        <v>-2.97580000187736E-3</v>
      </c>
      <c r="J110" s="1"/>
      <c r="K110" s="1"/>
      <c r="P110" s="3"/>
      <c r="R110" s="2">
        <f>C110-15018.5</f>
        <v>27277.911</v>
      </c>
    </row>
    <row r="111" spans="1:32" ht="12" customHeight="1" x14ac:dyDescent="0.2">
      <c r="A111" s="21" t="s">
        <v>519</v>
      </c>
      <c r="B111" s="54"/>
      <c r="C111" s="55">
        <v>42296.413</v>
      </c>
      <c r="D111" s="57"/>
      <c r="E111" s="1">
        <f>(C111-C$7)/C$8</f>
        <v>10508.998244920467</v>
      </c>
      <c r="F111" s="1">
        <f>ROUND(2*E111,0)/2</f>
        <v>10509</v>
      </c>
      <c r="G111" s="1">
        <f>C111-(C$7+C$8*F111)</f>
        <v>-9.7580000146990642E-4</v>
      </c>
      <c r="I111" s="1">
        <f>G111</f>
        <v>-9.7580000146990642E-4</v>
      </c>
      <c r="J111" s="1"/>
      <c r="K111" s="1"/>
      <c r="P111" s="3"/>
      <c r="R111" s="2">
        <f>C111-15018.5</f>
        <v>27277.913</v>
      </c>
      <c r="AC111" s="1">
        <v>9</v>
      </c>
      <c r="AD111" s="1" t="s">
        <v>494</v>
      </c>
      <c r="AF111" s="1" t="s">
        <v>492</v>
      </c>
    </row>
    <row r="112" spans="1:32" ht="12" customHeight="1" x14ac:dyDescent="0.2">
      <c r="A112" s="21" t="s">
        <v>519</v>
      </c>
      <c r="B112" s="54"/>
      <c r="C112" s="55">
        <v>42301.421000000002</v>
      </c>
      <c r="D112" s="57"/>
      <c r="E112" s="1">
        <f>(C112-C$7)/C$8</f>
        <v>10518.005662730482</v>
      </c>
      <c r="F112" s="1">
        <f>ROUND(2*E112,0)/2</f>
        <v>10518</v>
      </c>
      <c r="G112" s="1">
        <f>C112-(C$7+C$8*F112)</f>
        <v>3.1483999991905876E-3</v>
      </c>
      <c r="I112" s="1">
        <f>G112</f>
        <v>3.1483999991905876E-3</v>
      </c>
      <c r="J112" s="1"/>
      <c r="K112" s="1"/>
      <c r="P112" s="3"/>
      <c r="R112" s="2">
        <f>C112-15018.5</f>
        <v>27282.921000000002</v>
      </c>
    </row>
    <row r="113" spans="1:32" ht="12" customHeight="1" x14ac:dyDescent="0.2">
      <c r="A113" s="21" t="s">
        <v>447</v>
      </c>
      <c r="B113" s="54"/>
      <c r="C113" s="55">
        <v>42309.764000000003</v>
      </c>
      <c r="D113" s="57">
        <v>4.0000000000000001E-3</v>
      </c>
      <c r="E113" s="1">
        <f>(C113-C$7)/C$8</f>
        <v>10533.01143085926</v>
      </c>
      <c r="F113" s="1">
        <f>ROUND(2*E113,0)/2</f>
        <v>10533</v>
      </c>
      <c r="G113" s="1">
        <f>C113-(C$7+C$8*F113)</f>
        <v>6.3554000007570721E-3</v>
      </c>
      <c r="I113" s="1">
        <f>G113</f>
        <v>6.3554000007570721E-3</v>
      </c>
      <c r="J113" s="1"/>
      <c r="K113" s="1"/>
      <c r="P113" s="3"/>
      <c r="R113" s="2">
        <f>C113-15018.5</f>
        <v>27291.264000000003</v>
      </c>
    </row>
    <row r="114" spans="1:32" ht="12" customHeight="1" x14ac:dyDescent="0.2">
      <c r="A114" s="21" t="s">
        <v>447</v>
      </c>
      <c r="B114" s="54"/>
      <c r="C114" s="55">
        <v>42343.673000000003</v>
      </c>
      <c r="D114" s="57">
        <v>4.0000000000000001E-3</v>
      </c>
      <c r="E114" s="1">
        <f>(C114-C$7)/C$8</f>
        <v>10594.000354685066</v>
      </c>
      <c r="F114" s="1">
        <f>ROUND(2*E114,0)/2</f>
        <v>10594</v>
      </c>
      <c r="G114" s="1">
        <f>C114-(C$7+C$8*F114)</f>
        <v>1.9720000273082405E-4</v>
      </c>
      <c r="I114" s="1">
        <f>G114</f>
        <v>1.9720000273082405E-4</v>
      </c>
      <c r="J114" s="1"/>
      <c r="K114" s="1"/>
      <c r="P114" s="3"/>
      <c r="R114" s="2">
        <f>C114-15018.5</f>
        <v>27325.173000000003</v>
      </c>
    </row>
    <row r="115" spans="1:32" ht="12" customHeight="1" x14ac:dyDescent="0.2">
      <c r="A115" s="21" t="s">
        <v>520</v>
      </c>
      <c r="B115" s="54"/>
      <c r="C115" s="55">
        <v>42365.353000000003</v>
      </c>
      <c r="D115" s="57"/>
      <c r="E115" s="1">
        <f>(C115-C$7)/C$8</f>
        <v>10632.994128271534</v>
      </c>
      <c r="F115" s="1">
        <f>ROUND(2*E115,0)/2</f>
        <v>10633</v>
      </c>
      <c r="G115" s="1">
        <f>C115-(C$7+C$8*F115)</f>
        <v>-3.2645999963278882E-3</v>
      </c>
      <c r="I115" s="1">
        <f>G115</f>
        <v>-3.2645999963278882E-3</v>
      </c>
      <c r="J115" s="1"/>
      <c r="K115" s="1"/>
      <c r="P115" s="3"/>
      <c r="R115" s="2">
        <f>C115-15018.5</f>
        <v>27346.853000000003</v>
      </c>
      <c r="AC115" s="1">
        <v>9</v>
      </c>
      <c r="AD115" s="1" t="s">
        <v>495</v>
      </c>
      <c r="AF115" s="1" t="s">
        <v>492</v>
      </c>
    </row>
    <row r="116" spans="1:32" ht="12" customHeight="1" x14ac:dyDescent="0.2">
      <c r="A116" s="21" t="s">
        <v>520</v>
      </c>
      <c r="B116" s="54"/>
      <c r="C116" s="55">
        <v>42365.353999999999</v>
      </c>
      <c r="D116" s="57"/>
      <c r="E116" s="1">
        <f>(C116-C$7)/C$8</f>
        <v>10632.99592687732</v>
      </c>
      <c r="F116" s="1">
        <f>ROUND(2*E116,0)/2</f>
        <v>10633</v>
      </c>
      <c r="G116" s="1">
        <f>C116-(C$7+C$8*F116)</f>
        <v>-2.2645999997621402E-3</v>
      </c>
      <c r="I116" s="1">
        <f>G116</f>
        <v>-2.2645999997621402E-3</v>
      </c>
      <c r="J116" s="1"/>
      <c r="K116" s="1"/>
      <c r="P116" s="3"/>
      <c r="R116" s="2">
        <f>C116-15018.5</f>
        <v>27346.853999999999</v>
      </c>
      <c r="AC116" s="1">
        <v>6</v>
      </c>
      <c r="AD116" s="1" t="s">
        <v>509</v>
      </c>
      <c r="AF116" s="1" t="s">
        <v>492</v>
      </c>
    </row>
    <row r="117" spans="1:32" ht="12" customHeight="1" x14ac:dyDescent="0.2">
      <c r="A117" s="21" t="s">
        <v>520</v>
      </c>
      <c r="B117" s="54"/>
      <c r="C117" s="55">
        <v>42369.248</v>
      </c>
      <c r="D117" s="57"/>
      <c r="E117" s="1">
        <f>(C117-C$7)/C$8</f>
        <v>10639.999697834226</v>
      </c>
      <c r="F117" s="1">
        <f>ROUND(2*E117,0)/2</f>
        <v>10640</v>
      </c>
      <c r="G117" s="1">
        <f>C117-(C$7+C$8*F117)</f>
        <v>-1.6799999866634607E-4</v>
      </c>
      <c r="I117" s="1">
        <f>G117</f>
        <v>-1.6799999866634607E-4</v>
      </c>
      <c r="J117" s="1"/>
      <c r="K117" s="1"/>
      <c r="P117" s="3"/>
      <c r="R117" s="2">
        <f>C117-15018.5</f>
        <v>27350.748</v>
      </c>
      <c r="AC117" s="1">
        <v>5</v>
      </c>
      <c r="AD117" s="1" t="s">
        <v>495</v>
      </c>
      <c r="AF117" s="1" t="s">
        <v>492</v>
      </c>
    </row>
    <row r="118" spans="1:32" ht="12" customHeight="1" x14ac:dyDescent="0.2">
      <c r="A118" s="21" t="s">
        <v>521</v>
      </c>
      <c r="B118" s="54"/>
      <c r="C118" s="55">
        <v>42384.258000000002</v>
      </c>
      <c r="D118" s="57"/>
      <c r="E118" s="1">
        <f>(C118-C$7)/C$8</f>
        <v>10666.996770783162</v>
      </c>
      <c r="F118" s="1">
        <f>ROUND(2*E118,0)/2</f>
        <v>10667</v>
      </c>
      <c r="G118" s="1">
        <f>C118-(C$7+C$8*F118)</f>
        <v>-1.7953999995370395E-3</v>
      </c>
      <c r="I118" s="1">
        <f>G118</f>
        <v>-1.7953999995370395E-3</v>
      </c>
      <c r="J118" s="1"/>
      <c r="K118" s="1"/>
      <c r="P118" s="3"/>
      <c r="R118" s="2">
        <f>C118-15018.5</f>
        <v>27365.758000000002</v>
      </c>
      <c r="AC118" s="1">
        <v>14</v>
      </c>
      <c r="AD118" s="1" t="s">
        <v>494</v>
      </c>
      <c r="AF118" s="1" t="s">
        <v>492</v>
      </c>
    </row>
    <row r="119" spans="1:32" ht="12" customHeight="1" x14ac:dyDescent="0.2">
      <c r="A119" s="21" t="s">
        <v>521</v>
      </c>
      <c r="B119" s="54"/>
      <c r="C119" s="55">
        <v>42404.277000000002</v>
      </c>
      <c r="D119" s="57"/>
      <c r="E119" s="1">
        <f>(C119-C$7)/C$8</f>
        <v>10703.003060147899</v>
      </c>
      <c r="F119" s="1">
        <f>ROUND(2*E119,0)/2</f>
        <v>10703</v>
      </c>
      <c r="G119" s="1">
        <f>C119-(C$7+C$8*F119)</f>
        <v>1.7014000040944666E-3</v>
      </c>
      <c r="I119" s="1">
        <f>G119</f>
        <v>1.7014000040944666E-3</v>
      </c>
      <c r="J119" s="1"/>
      <c r="K119" s="1"/>
      <c r="P119" s="3"/>
      <c r="R119" s="2">
        <f>C119-15018.5</f>
        <v>27385.777000000002</v>
      </c>
      <c r="AC119" s="1">
        <v>11</v>
      </c>
      <c r="AD119" s="1" t="s">
        <v>490</v>
      </c>
      <c r="AF119" s="1" t="s">
        <v>492</v>
      </c>
    </row>
    <row r="120" spans="1:32" ht="12" customHeight="1" x14ac:dyDescent="0.2">
      <c r="A120" s="21" t="s">
        <v>522</v>
      </c>
      <c r="B120" s="54"/>
      <c r="C120" s="55">
        <v>42414.28</v>
      </c>
      <c r="D120" s="57"/>
      <c r="E120" s="1">
        <f>(C120-C$7)/C$8</f>
        <v>10720.994513892609</v>
      </c>
      <c r="F120" s="1">
        <f>ROUND(2*E120,0)/2</f>
        <v>10721</v>
      </c>
      <c r="G120" s="1">
        <f>C120-(C$7+C$8*F120)</f>
        <v>-3.0502000008709729E-3</v>
      </c>
      <c r="I120" s="1">
        <f>G120</f>
        <v>-3.0502000008709729E-3</v>
      </c>
      <c r="J120" s="1"/>
      <c r="K120" s="1"/>
      <c r="P120" s="3"/>
      <c r="R120" s="2">
        <f>C120-15018.5</f>
        <v>27395.78</v>
      </c>
      <c r="AC120" s="1">
        <v>6</v>
      </c>
      <c r="AD120" s="1" t="s">
        <v>490</v>
      </c>
      <c r="AF120" s="1" t="s">
        <v>492</v>
      </c>
    </row>
    <row r="121" spans="1:32" ht="12" customHeight="1" x14ac:dyDescent="0.2">
      <c r="A121" s="21" t="s">
        <v>522</v>
      </c>
      <c r="B121" s="54"/>
      <c r="C121" s="55">
        <v>42414.281999999999</v>
      </c>
      <c r="D121" s="57"/>
      <c r="E121" s="1">
        <f>(C121-C$7)/C$8</f>
        <v>10720.998111104194</v>
      </c>
      <c r="F121" s="1">
        <f>ROUND(2*E121,0)/2</f>
        <v>10721</v>
      </c>
      <c r="G121" s="1">
        <f>C121-(C$7+C$8*F121)</f>
        <v>-1.0502000004635192E-3</v>
      </c>
      <c r="I121" s="1">
        <f>G121</f>
        <v>-1.0502000004635192E-3</v>
      </c>
      <c r="J121" s="1"/>
      <c r="K121" s="1"/>
      <c r="P121" s="3"/>
      <c r="R121" s="2">
        <f>C121-15018.5</f>
        <v>27395.781999999999</v>
      </c>
      <c r="AC121" s="1">
        <v>10</v>
      </c>
      <c r="AD121" s="1" t="s">
        <v>490</v>
      </c>
      <c r="AF121" s="1" t="s">
        <v>492</v>
      </c>
    </row>
    <row r="122" spans="1:32" ht="12" customHeight="1" x14ac:dyDescent="0.2">
      <c r="A122" s="21" t="s">
        <v>523</v>
      </c>
      <c r="B122" s="54"/>
      <c r="C122" s="55">
        <v>42570.519</v>
      </c>
      <c r="D122" s="57"/>
      <c r="E122" s="1">
        <f>(C122-C$7)/C$8</f>
        <v>11002.006884343533</v>
      </c>
      <c r="F122" s="1">
        <f>ROUND(2*E122,0)/2</f>
        <v>11002</v>
      </c>
      <c r="G122" s="1">
        <f>C122-(C$7+C$8*F122)</f>
        <v>3.8275999977486208E-3</v>
      </c>
      <c r="I122" s="1">
        <f>G122</f>
        <v>3.8275999977486208E-3</v>
      </c>
      <c r="J122" s="1"/>
      <c r="K122" s="1"/>
      <c r="P122" s="3"/>
      <c r="R122" s="2">
        <f>C122-15018.5</f>
        <v>27552.019</v>
      </c>
    </row>
    <row r="123" spans="1:32" ht="12" customHeight="1" x14ac:dyDescent="0.2">
      <c r="A123" s="21" t="s">
        <v>523</v>
      </c>
      <c r="B123" s="54"/>
      <c r="C123" s="55">
        <v>42624.457999999999</v>
      </c>
      <c r="D123" s="57"/>
      <c r="E123" s="1">
        <f>(C123-C$7)/C$8</f>
        <v>11099.021882197792</v>
      </c>
      <c r="F123" s="1">
        <f>ROUND(2*E123,0)/2</f>
        <v>11099</v>
      </c>
      <c r="G123" s="1">
        <f>C123-(C$7+C$8*F123)</f>
        <v>1.2166200001956895E-2</v>
      </c>
      <c r="I123" s="1">
        <f>G123</f>
        <v>1.2166200001956895E-2</v>
      </c>
      <c r="J123" s="1"/>
      <c r="K123" s="1"/>
      <c r="P123" s="3"/>
      <c r="R123" s="2">
        <f>C123-15018.5</f>
        <v>27605.957999999999</v>
      </c>
      <c r="AC123" s="1">
        <v>11</v>
      </c>
      <c r="AD123" s="1" t="s">
        <v>494</v>
      </c>
      <c r="AF123" s="1" t="s">
        <v>492</v>
      </c>
    </row>
    <row r="124" spans="1:32" ht="12" customHeight="1" x14ac:dyDescent="0.2">
      <c r="A124" s="21" t="s">
        <v>446</v>
      </c>
      <c r="B124" s="54"/>
      <c r="C124" s="55">
        <v>42665.589</v>
      </c>
      <c r="D124" s="57">
        <v>4.0000000000000001E-3</v>
      </c>
      <c r="E124" s="1">
        <f>(C124-C$7)/C$8</f>
        <v>11173.000337058726</v>
      </c>
      <c r="F124" s="1">
        <f>ROUND(2*E124,0)/2</f>
        <v>11173</v>
      </c>
      <c r="G124" s="1">
        <f>C124-(C$7+C$8*F124)</f>
        <v>1.8740000086836517E-4</v>
      </c>
      <c r="J124" s="1">
        <f>G124</f>
        <v>1.8740000086836517E-4</v>
      </c>
      <c r="K124" s="1"/>
      <c r="P124" s="3"/>
      <c r="R124" s="2">
        <f>C124-15018.5</f>
        <v>27647.089</v>
      </c>
    </row>
    <row r="125" spans="1:32" ht="12" customHeight="1" x14ac:dyDescent="0.2">
      <c r="A125" s="21" t="s">
        <v>418</v>
      </c>
      <c r="B125" s="54"/>
      <c r="C125" s="55">
        <v>42665.589</v>
      </c>
      <c r="D125" s="57" t="s">
        <v>421</v>
      </c>
      <c r="E125" s="1">
        <f>(C125-C$7)/C$8</f>
        <v>11173.000337058726</v>
      </c>
      <c r="F125" s="1">
        <f>ROUND(2*E125,0)/2</f>
        <v>11173</v>
      </c>
      <c r="G125" s="1">
        <f>C125-(C$7+C$8*F125)</f>
        <v>1.8740000086836517E-4</v>
      </c>
      <c r="I125" s="1">
        <f>G125</f>
        <v>1.8740000086836517E-4</v>
      </c>
      <c r="J125" s="1"/>
      <c r="K125" s="1"/>
      <c r="P125" s="3"/>
      <c r="R125" s="2">
        <f>C125-15018.5</f>
        <v>27647.089</v>
      </c>
    </row>
    <row r="126" spans="1:32" ht="12" customHeight="1" x14ac:dyDescent="0.2">
      <c r="A126" s="21" t="s">
        <v>524</v>
      </c>
      <c r="B126" s="54"/>
      <c r="C126" s="55">
        <v>42688.381999999998</v>
      </c>
      <c r="D126" s="57"/>
      <c r="E126" s="1">
        <f>(C126-C$7)/C$8</f>
        <v>11213.995958892501</v>
      </c>
      <c r="F126" s="1">
        <f>ROUND(2*E126,0)/2</f>
        <v>11214</v>
      </c>
      <c r="G126" s="1">
        <f>C126-(C$7+C$8*F126)</f>
        <v>-2.2468000024673529E-3</v>
      </c>
      <c r="I126" s="1">
        <f>G126</f>
        <v>-2.2468000024673529E-3</v>
      </c>
      <c r="J126" s="1"/>
      <c r="K126" s="1"/>
      <c r="P126" s="3"/>
      <c r="R126" s="2">
        <f>C126-15018.5</f>
        <v>27669.881999999998</v>
      </c>
      <c r="AC126" s="1">
        <v>10</v>
      </c>
      <c r="AD126" s="1" t="s">
        <v>490</v>
      </c>
      <c r="AF126" s="1" t="s">
        <v>492</v>
      </c>
    </row>
    <row r="127" spans="1:32" ht="12" customHeight="1" x14ac:dyDescent="0.2">
      <c r="A127" s="21" t="s">
        <v>524</v>
      </c>
      <c r="B127" s="54"/>
      <c r="C127" s="55">
        <v>42708.396999999997</v>
      </c>
      <c r="D127" s="57"/>
      <c r="E127" s="1">
        <f>(C127-C$7)/C$8</f>
        <v>11249.995053834065</v>
      </c>
      <c r="F127" s="1">
        <f>ROUND(2*E127,0)/2</f>
        <v>11250</v>
      </c>
      <c r="G127" s="1">
        <f>C127-(C$7+C$8*F127)</f>
        <v>-2.749999999650754E-3</v>
      </c>
      <c r="I127" s="1">
        <f>G127</f>
        <v>-2.749999999650754E-3</v>
      </c>
      <c r="J127" s="1"/>
      <c r="K127" s="1"/>
      <c r="P127" s="3"/>
      <c r="R127" s="2">
        <f>C127-15018.5</f>
        <v>27689.896999999997</v>
      </c>
      <c r="AC127" s="1">
        <v>8</v>
      </c>
      <c r="AD127" s="1" t="s">
        <v>494</v>
      </c>
      <c r="AF127" s="1" t="s">
        <v>492</v>
      </c>
    </row>
    <row r="128" spans="1:32" ht="12" customHeight="1" x14ac:dyDescent="0.2">
      <c r="A128" s="21" t="s">
        <v>524</v>
      </c>
      <c r="B128" s="54"/>
      <c r="C128" s="55">
        <v>42712.292000000001</v>
      </c>
      <c r="D128" s="57"/>
      <c r="E128" s="1">
        <f>(C128-C$7)/C$8</f>
        <v>11257.000623396771</v>
      </c>
      <c r="F128" s="1">
        <f>ROUND(2*E128,0)/2</f>
        <v>11257</v>
      </c>
      <c r="G128" s="1">
        <f>C128-(C$7+C$8*F128)</f>
        <v>3.4659999801078811E-4</v>
      </c>
      <c r="I128" s="1">
        <f>G128</f>
        <v>3.4659999801078811E-4</v>
      </c>
      <c r="J128" s="1"/>
      <c r="K128" s="1"/>
      <c r="P128" s="3"/>
      <c r="R128" s="2">
        <f>C128-15018.5</f>
        <v>27693.792000000001</v>
      </c>
      <c r="AC128" s="1">
        <v>12</v>
      </c>
      <c r="AD128" s="1" t="s">
        <v>494</v>
      </c>
      <c r="AF128" s="1" t="s">
        <v>492</v>
      </c>
    </row>
    <row r="129" spans="1:32" ht="12" customHeight="1" x14ac:dyDescent="0.2">
      <c r="A129" s="21" t="s">
        <v>524</v>
      </c>
      <c r="B129" s="54"/>
      <c r="C129" s="55">
        <v>42717.292999999998</v>
      </c>
      <c r="D129" s="57"/>
      <c r="E129" s="1">
        <f>(C129-C$7)/C$8</f>
        <v>11265.995450966226</v>
      </c>
      <c r="F129" s="1">
        <f>ROUND(2*E129,0)/2</f>
        <v>11266</v>
      </c>
      <c r="G129" s="1">
        <f>C129-(C$7+C$8*F129)</f>
        <v>-2.5291999991168268E-3</v>
      </c>
      <c r="I129" s="1">
        <f>G129</f>
        <v>-2.5291999991168268E-3</v>
      </c>
      <c r="J129" s="1"/>
      <c r="K129" s="1"/>
      <c r="P129" s="3"/>
      <c r="R129" s="2">
        <f>C129-15018.5</f>
        <v>27698.792999999998</v>
      </c>
      <c r="AC129" s="1">
        <v>10</v>
      </c>
      <c r="AD129" s="1" t="s">
        <v>490</v>
      </c>
      <c r="AF129" s="1" t="s">
        <v>492</v>
      </c>
    </row>
    <row r="130" spans="1:32" ht="12" customHeight="1" x14ac:dyDescent="0.2">
      <c r="A130" s="21" t="s">
        <v>524</v>
      </c>
      <c r="B130" s="54"/>
      <c r="C130" s="55">
        <v>42742.32</v>
      </c>
      <c r="D130" s="57"/>
      <c r="E130" s="1">
        <f>(C130-C$7)/C$8</f>
        <v>11311.009158140974</v>
      </c>
      <c r="F130" s="1">
        <f>ROUND(2*E130,0)/2</f>
        <v>11311</v>
      </c>
      <c r="G130" s="1">
        <f>C130-(C$7+C$8*F130)</f>
        <v>5.0917999978992157E-3</v>
      </c>
      <c r="I130" s="1">
        <f>G130</f>
        <v>5.0917999978992157E-3</v>
      </c>
      <c r="J130" s="1"/>
      <c r="K130" s="1"/>
      <c r="P130" s="3"/>
      <c r="R130" s="2">
        <f>C130-15018.5</f>
        <v>27723.82</v>
      </c>
      <c r="AC130" s="1">
        <v>9</v>
      </c>
      <c r="AD130" s="1" t="s">
        <v>494</v>
      </c>
      <c r="AF130" s="1" t="s">
        <v>492</v>
      </c>
    </row>
    <row r="131" spans="1:32" ht="12" customHeight="1" x14ac:dyDescent="0.2">
      <c r="A131" s="21" t="s">
        <v>524</v>
      </c>
      <c r="B131" s="54"/>
      <c r="C131" s="55">
        <v>42746.205000000002</v>
      </c>
      <c r="D131" s="57"/>
      <c r="E131" s="1">
        <f>(C131-C$7)/C$8</f>
        <v>11317.996741645749</v>
      </c>
      <c r="F131" s="1">
        <f>ROUND(2*E131,0)/2</f>
        <v>11318</v>
      </c>
      <c r="G131" s="1">
        <f>C131-(C$7+C$8*F131)</f>
        <v>-1.8115999992005527E-3</v>
      </c>
      <c r="I131" s="1">
        <f>G131</f>
        <v>-1.8115999992005527E-3</v>
      </c>
      <c r="J131" s="1"/>
      <c r="K131" s="1"/>
      <c r="P131" s="3"/>
      <c r="R131" s="2">
        <f>C131-15018.5</f>
        <v>27727.705000000002</v>
      </c>
      <c r="AC131" s="1">
        <v>9</v>
      </c>
      <c r="AD131" s="1" t="s">
        <v>495</v>
      </c>
      <c r="AF131" s="1" t="s">
        <v>492</v>
      </c>
    </row>
    <row r="132" spans="1:32" ht="12" customHeight="1" x14ac:dyDescent="0.2">
      <c r="A132" s="21" t="s">
        <v>525</v>
      </c>
      <c r="B132" s="54"/>
      <c r="C132" s="55">
        <v>42751.216999999997</v>
      </c>
      <c r="D132" s="57"/>
      <c r="E132" s="1">
        <f>(C132-C$7)/C$8</f>
        <v>11327.011353878921</v>
      </c>
      <c r="F132" s="1">
        <f>ROUND(2*E132,0)/2</f>
        <v>11327</v>
      </c>
      <c r="G132" s="1">
        <f>C132-(C$7+C$8*F132)</f>
        <v>6.3125999949988909E-3</v>
      </c>
      <c r="I132" s="1">
        <f>G132</f>
        <v>6.3125999949988909E-3</v>
      </c>
      <c r="J132" s="1"/>
      <c r="K132" s="1"/>
      <c r="P132" s="3"/>
      <c r="R132" s="2">
        <f>C132-15018.5</f>
        <v>27732.716999999997</v>
      </c>
      <c r="AC132" s="1">
        <v>10</v>
      </c>
      <c r="AD132" s="1" t="s">
        <v>490</v>
      </c>
      <c r="AF132" s="1" t="s">
        <v>492</v>
      </c>
    </row>
    <row r="133" spans="1:32" ht="12" customHeight="1" x14ac:dyDescent="0.2">
      <c r="A133" s="21" t="s">
        <v>526</v>
      </c>
      <c r="B133" s="54"/>
      <c r="C133" s="55">
        <v>42796.254999999997</v>
      </c>
      <c r="D133" s="57"/>
      <c r="E133" s="1">
        <f>(C133-C$7)/C$8</f>
        <v>11408.016961572062</v>
      </c>
      <c r="F133" s="1">
        <f>ROUND(2*E133,0)/2</f>
        <v>11408</v>
      </c>
      <c r="G133" s="1">
        <f>C133-(C$7+C$8*F133)</f>
        <v>9.4304000012925826E-3</v>
      </c>
      <c r="I133" s="1">
        <f>G133</f>
        <v>9.4304000012925826E-3</v>
      </c>
      <c r="J133" s="1"/>
      <c r="K133" s="1"/>
      <c r="P133" s="3"/>
      <c r="R133" s="2">
        <f>C133-15018.5</f>
        <v>27777.754999999997</v>
      </c>
      <c r="AC133" s="1">
        <v>10</v>
      </c>
      <c r="AD133" s="1" t="s">
        <v>490</v>
      </c>
      <c r="AF133" s="1" t="s">
        <v>492</v>
      </c>
    </row>
    <row r="134" spans="1:32" ht="12" customHeight="1" x14ac:dyDescent="0.2">
      <c r="A134" s="21" t="s">
        <v>527</v>
      </c>
      <c r="B134" s="54"/>
      <c r="C134" s="55">
        <v>42943.584000000003</v>
      </c>
      <c r="D134" s="57"/>
      <c r="E134" s="1">
        <f>(C134-C$7)/C$8</f>
        <v>11673.003754409736</v>
      </c>
      <c r="F134" s="1">
        <f>ROUND(2*E134,0)/2</f>
        <v>11673</v>
      </c>
      <c r="G134" s="1">
        <f>C134-(C$7+C$8*F134)</f>
        <v>2.0874000038020313E-3</v>
      </c>
      <c r="I134" s="1">
        <f>G134</f>
        <v>2.0874000038020313E-3</v>
      </c>
      <c r="J134" s="1"/>
      <c r="K134" s="1"/>
      <c r="P134" s="3"/>
      <c r="R134" s="2">
        <f>C134-15018.5</f>
        <v>27925.084000000003</v>
      </c>
      <c r="AC134" s="1">
        <v>13</v>
      </c>
      <c r="AD134" s="1" t="s">
        <v>494</v>
      </c>
      <c r="AF134" s="1" t="s">
        <v>492</v>
      </c>
    </row>
    <row r="135" spans="1:32" ht="12" customHeight="1" x14ac:dyDescent="0.2">
      <c r="A135" s="21" t="s">
        <v>527</v>
      </c>
      <c r="B135" s="54"/>
      <c r="C135" s="55">
        <v>42948.588000000003</v>
      </c>
      <c r="D135" s="57"/>
      <c r="E135" s="1">
        <f>(C135-C$7)/C$8</f>
        <v>11682.003977796578</v>
      </c>
      <c r="F135" s="1">
        <f>ROUND(2*E135,0)/2</f>
        <v>11682</v>
      </c>
      <c r="G135" s="1">
        <f>C135-(C$7+C$8*F135)</f>
        <v>2.211600003647618E-3</v>
      </c>
      <c r="I135" s="1">
        <f>G135</f>
        <v>2.211600003647618E-3</v>
      </c>
      <c r="J135" s="1"/>
      <c r="K135" s="1"/>
      <c r="P135" s="3"/>
      <c r="R135" s="2">
        <f>C135-15018.5</f>
        <v>27930.088000000003</v>
      </c>
      <c r="AC135" s="1">
        <v>10</v>
      </c>
      <c r="AD135" s="1" t="s">
        <v>490</v>
      </c>
      <c r="AF135" s="1" t="s">
        <v>492</v>
      </c>
    </row>
    <row r="136" spans="1:32" ht="12" customHeight="1" x14ac:dyDescent="0.2">
      <c r="A136" s="21" t="s">
        <v>527</v>
      </c>
      <c r="B136" s="54"/>
      <c r="C136" s="55">
        <v>42953.587</v>
      </c>
      <c r="D136" s="57"/>
      <c r="E136" s="1">
        <f>(C136-C$7)/C$8</f>
        <v>11690.995208154445</v>
      </c>
      <c r="F136" s="1">
        <f>ROUND(2*E136,0)/2</f>
        <v>11691</v>
      </c>
      <c r="G136" s="1">
        <f>C136-(C$7+C$8*F136)</f>
        <v>-2.6642000011634082E-3</v>
      </c>
      <c r="I136" s="1">
        <f>G136</f>
        <v>-2.6642000011634082E-3</v>
      </c>
      <c r="J136" s="1"/>
      <c r="K136" s="1"/>
      <c r="P136" s="3"/>
      <c r="R136" s="2">
        <f>C136-15018.5</f>
        <v>27935.087</v>
      </c>
      <c r="AC136" s="1">
        <v>6</v>
      </c>
      <c r="AD136" s="1" t="s">
        <v>495</v>
      </c>
      <c r="AF136" s="1" t="s">
        <v>492</v>
      </c>
    </row>
    <row r="137" spans="1:32" ht="12" customHeight="1" x14ac:dyDescent="0.2">
      <c r="A137" s="21" t="s">
        <v>527</v>
      </c>
      <c r="B137" s="54"/>
      <c r="C137" s="55">
        <v>42957.482000000004</v>
      </c>
      <c r="D137" s="57"/>
      <c r="E137" s="1">
        <f>(C137-C$7)/C$8</f>
        <v>11698.00077771715</v>
      </c>
      <c r="F137" s="1">
        <f>ROUND(2*E137,0)/2</f>
        <v>11698</v>
      </c>
      <c r="G137" s="1">
        <f>C137-(C$7+C$8*F137)</f>
        <v>4.324000037740916E-4</v>
      </c>
      <c r="I137" s="1">
        <f>G137</f>
        <v>4.324000037740916E-4</v>
      </c>
      <c r="J137" s="1"/>
      <c r="K137" s="1"/>
      <c r="P137" s="3"/>
      <c r="R137" s="2">
        <f>C137-15018.5</f>
        <v>27938.982000000004</v>
      </c>
      <c r="AC137" s="1">
        <v>6</v>
      </c>
      <c r="AD137" s="1" t="s">
        <v>490</v>
      </c>
      <c r="AF137" s="1" t="s">
        <v>492</v>
      </c>
    </row>
    <row r="138" spans="1:32" ht="12" customHeight="1" x14ac:dyDescent="0.2">
      <c r="A138" s="21" t="s">
        <v>471</v>
      </c>
      <c r="B138" s="54"/>
      <c r="C138" s="55">
        <v>42960.821000000004</v>
      </c>
      <c r="D138" s="57"/>
      <c r="E138" s="1">
        <f>(C138-C$7)/C$8</f>
        <v>11704.006322459089</v>
      </c>
      <c r="F138" s="1">
        <f>ROUND(2*E138,0)/2</f>
        <v>11704</v>
      </c>
      <c r="G138" s="1">
        <f>C138-(C$7+C$8*F138)</f>
        <v>3.5152000054949895E-3</v>
      </c>
      <c r="I138" s="1">
        <f>G138</f>
        <v>3.5152000054949895E-3</v>
      </c>
      <c r="J138" s="1"/>
      <c r="K138" s="1"/>
      <c r="P138" s="3"/>
      <c r="R138" s="2">
        <f>C138-15018.5</f>
        <v>27942.321000000004</v>
      </c>
    </row>
    <row r="139" spans="1:32" ht="12" customHeight="1" x14ac:dyDescent="0.2">
      <c r="A139" s="21" t="s">
        <v>471</v>
      </c>
      <c r="B139" s="54"/>
      <c r="C139" s="55">
        <v>42960.822</v>
      </c>
      <c r="D139" s="57"/>
      <c r="E139" s="1">
        <f>(C139-C$7)/C$8</f>
        <v>11704.008121064875</v>
      </c>
      <c r="F139" s="1">
        <f>ROUND(2*E139,0)/2</f>
        <v>11704</v>
      </c>
      <c r="G139" s="1">
        <f>C139-(C$7+C$8*F139)</f>
        <v>4.5152000020607375E-3</v>
      </c>
      <c r="I139" s="1">
        <f>G139</f>
        <v>4.5152000020607375E-3</v>
      </c>
      <c r="J139" s="1"/>
      <c r="K139" s="1"/>
      <c r="P139" s="3"/>
      <c r="R139" s="2">
        <f>C139-15018.5</f>
        <v>27942.322</v>
      </c>
    </row>
    <row r="140" spans="1:32" ht="12" customHeight="1" x14ac:dyDescent="0.2">
      <c r="A140" s="21" t="s">
        <v>471</v>
      </c>
      <c r="B140" s="54"/>
      <c r="C140" s="55">
        <v>42984.728000000003</v>
      </c>
      <c r="D140" s="57"/>
      <c r="E140" s="1">
        <f>(C140-C$7)/C$8</f>
        <v>11747.005591145971</v>
      </c>
      <c r="F140" s="1">
        <f>ROUND(2*E140,0)/2</f>
        <v>11747</v>
      </c>
      <c r="G140" s="1">
        <f>C140-(C$7+C$8*F140)</f>
        <v>3.1086000017239712E-3</v>
      </c>
      <c r="I140" s="1">
        <f>G140</f>
        <v>3.1086000017239712E-3</v>
      </c>
      <c r="J140" s="1"/>
      <c r="K140" s="1"/>
      <c r="P140" s="3"/>
      <c r="R140" s="2">
        <f>C140-15018.5</f>
        <v>27966.228000000003</v>
      </c>
    </row>
    <row r="141" spans="1:32" ht="12" customHeight="1" x14ac:dyDescent="0.2">
      <c r="A141" s="21" t="s">
        <v>471</v>
      </c>
      <c r="B141" s="54"/>
      <c r="C141" s="55">
        <v>42984.728999999999</v>
      </c>
      <c r="D141" s="57"/>
      <c r="E141" s="1">
        <f>(C141-C$7)/C$8</f>
        <v>11747.00738975176</v>
      </c>
      <c r="F141" s="1">
        <f>ROUND(2*E141,0)/2</f>
        <v>11747</v>
      </c>
      <c r="G141" s="1">
        <f>C141-(C$7+C$8*F141)</f>
        <v>4.1085999982897192E-3</v>
      </c>
      <c r="I141" s="1">
        <f>G141</f>
        <v>4.1085999982897192E-3</v>
      </c>
      <c r="J141" s="1"/>
      <c r="K141" s="1"/>
      <c r="P141" s="3"/>
      <c r="R141" s="2">
        <f>C141-15018.5</f>
        <v>27966.228999999999</v>
      </c>
    </row>
    <row r="142" spans="1:32" ht="12" customHeight="1" x14ac:dyDescent="0.2">
      <c r="A142" s="21" t="s">
        <v>471</v>
      </c>
      <c r="B142" s="54"/>
      <c r="C142" s="55">
        <v>42985.837</v>
      </c>
      <c r="D142" s="57"/>
      <c r="E142" s="1">
        <f>(C142-C$7)/C$8</f>
        <v>11749.000244970108</v>
      </c>
      <c r="F142" s="1">
        <f>ROUND(2*E142,0)/2</f>
        <v>11749</v>
      </c>
      <c r="G142" s="1">
        <f>C142-(C$7+C$8*F142)</f>
        <v>1.3619999663205817E-4</v>
      </c>
      <c r="I142" s="1">
        <f>G142</f>
        <v>1.3619999663205817E-4</v>
      </c>
      <c r="J142" s="1"/>
      <c r="K142" s="1"/>
      <c r="P142" s="3"/>
      <c r="R142" s="2">
        <f>C142-15018.5</f>
        <v>27967.337</v>
      </c>
    </row>
    <row r="143" spans="1:32" ht="12" customHeight="1" x14ac:dyDescent="0.2">
      <c r="A143" s="21" t="s">
        <v>528</v>
      </c>
      <c r="B143" s="54"/>
      <c r="C143" s="55">
        <v>42992.51</v>
      </c>
      <c r="D143" s="57"/>
      <c r="E143" s="1">
        <f>(C143-C$7)/C$8</f>
        <v>11761.002341425024</v>
      </c>
      <c r="F143" s="1">
        <f>ROUND(2*E143,0)/2</f>
        <v>11761</v>
      </c>
      <c r="G143" s="1">
        <f>C143-(C$7+C$8*F143)</f>
        <v>1.3018000026931986E-3</v>
      </c>
      <c r="I143" s="1">
        <f>G143</f>
        <v>1.3018000026931986E-3</v>
      </c>
      <c r="J143" s="1"/>
      <c r="K143" s="1"/>
      <c r="P143" s="3"/>
      <c r="R143" s="2">
        <f>C143-15018.5</f>
        <v>27974.010000000002</v>
      </c>
      <c r="AC143" s="1">
        <v>6</v>
      </c>
      <c r="AD143" s="1" t="s">
        <v>490</v>
      </c>
      <c r="AF143" s="1" t="s">
        <v>492</v>
      </c>
    </row>
    <row r="144" spans="1:32" ht="12" customHeight="1" x14ac:dyDescent="0.2">
      <c r="A144" s="21" t="s">
        <v>471</v>
      </c>
      <c r="B144" s="54"/>
      <c r="C144" s="55">
        <v>42994.733999999997</v>
      </c>
      <c r="D144" s="57"/>
      <c r="E144" s="1">
        <f>(C144-C$7)/C$8</f>
        <v>11765.002440708055</v>
      </c>
      <c r="F144" s="1">
        <f>ROUND(2*E144,0)/2</f>
        <v>11765</v>
      </c>
      <c r="G144" s="1">
        <f>C144-(C$7+C$8*F144)</f>
        <v>1.3569999937317334E-3</v>
      </c>
      <c r="I144" s="1">
        <f>G144</f>
        <v>1.3569999937317334E-3</v>
      </c>
      <c r="J144" s="1"/>
      <c r="K144" s="1"/>
      <c r="P144" s="3"/>
      <c r="R144" s="2">
        <f>C144-15018.5</f>
        <v>27976.233999999997</v>
      </c>
    </row>
    <row r="145" spans="1:32" ht="12" customHeight="1" x14ac:dyDescent="0.2">
      <c r="A145" s="21" t="s">
        <v>471</v>
      </c>
      <c r="B145" s="54"/>
      <c r="C145" s="55">
        <v>42994.737000000001</v>
      </c>
      <c r="D145" s="57"/>
      <c r="E145" s="1">
        <f>(C145-C$7)/C$8</f>
        <v>11765.007836525441</v>
      </c>
      <c r="F145" s="1">
        <f>ROUND(2*E145,0)/2</f>
        <v>11765</v>
      </c>
      <c r="G145" s="1">
        <f>C145-(C$7+C$8*F145)</f>
        <v>4.3569999979808927E-3</v>
      </c>
      <c r="I145" s="1">
        <f>G145</f>
        <v>4.3569999979808927E-3</v>
      </c>
      <c r="J145" s="1"/>
      <c r="K145" s="1"/>
      <c r="P145" s="3"/>
      <c r="R145" s="2">
        <f>C145-15018.5</f>
        <v>27976.237000000001</v>
      </c>
    </row>
    <row r="146" spans="1:32" ht="12" customHeight="1" x14ac:dyDescent="0.2">
      <c r="A146" s="21" t="s">
        <v>471</v>
      </c>
      <c r="B146" s="54"/>
      <c r="C146" s="55">
        <v>43009.743999999999</v>
      </c>
      <c r="D146" s="57"/>
      <c r="E146" s="1">
        <f>(C146-C$7)/C$8</f>
        <v>11791.999513656991</v>
      </c>
      <c r="F146" s="1">
        <f>ROUND(2*E146,0)/2</f>
        <v>11792</v>
      </c>
      <c r="G146" s="1">
        <f>C146-(C$7+C$8*F146)</f>
        <v>-2.7039999986300245E-4</v>
      </c>
      <c r="I146" s="1">
        <f>G146</f>
        <v>-2.7039999986300245E-4</v>
      </c>
      <c r="J146" s="1"/>
      <c r="K146" s="1"/>
      <c r="P146" s="3"/>
      <c r="R146" s="2">
        <f>C146-15018.5</f>
        <v>27991.243999999999</v>
      </c>
    </row>
    <row r="147" spans="1:32" ht="12" customHeight="1" x14ac:dyDescent="0.2">
      <c r="A147" s="21" t="s">
        <v>528</v>
      </c>
      <c r="B147" s="54"/>
      <c r="C147" s="55">
        <v>43011.411999999997</v>
      </c>
      <c r="D147" s="57"/>
      <c r="E147" s="1">
        <f>(C147-C$7)/C$8</f>
        <v>11794.999588119266</v>
      </c>
      <c r="F147" s="1">
        <f>ROUND(2*E147,0)/2</f>
        <v>11795</v>
      </c>
      <c r="G147" s="1">
        <f>C147-(C$7+C$8*F147)</f>
        <v>-2.2900000476511195E-4</v>
      </c>
      <c r="I147" s="1">
        <f>G147</f>
        <v>-2.2900000476511195E-4</v>
      </c>
      <c r="J147" s="1"/>
      <c r="K147" s="1"/>
      <c r="P147" s="3"/>
      <c r="R147" s="2">
        <f>C147-15018.5</f>
        <v>27992.911999999997</v>
      </c>
      <c r="AC147" s="1">
        <v>11</v>
      </c>
      <c r="AD147" s="1" t="s">
        <v>490</v>
      </c>
      <c r="AF147" s="1" t="s">
        <v>492</v>
      </c>
    </row>
    <row r="148" spans="1:32" ht="12" customHeight="1" x14ac:dyDescent="0.2">
      <c r="A148" s="21" t="s">
        <v>528</v>
      </c>
      <c r="B148" s="54"/>
      <c r="C148" s="55">
        <v>43011.419000000002</v>
      </c>
      <c r="D148" s="57"/>
      <c r="E148" s="1">
        <f>(C148-C$7)/C$8</f>
        <v>11795.012178359826</v>
      </c>
      <c r="F148" s="1">
        <f>ROUND(2*E148,0)/2</f>
        <v>11795</v>
      </c>
      <c r="G148" s="1">
        <f>C148-(C$7+C$8*F148)</f>
        <v>6.7710000002989545E-3</v>
      </c>
      <c r="I148" s="1">
        <f>G148</f>
        <v>6.7710000002989545E-3</v>
      </c>
      <c r="J148" s="1"/>
      <c r="K148" s="1"/>
      <c r="P148" s="3"/>
      <c r="R148" s="2">
        <f>C148-15018.5</f>
        <v>27992.919000000002</v>
      </c>
      <c r="AC148" s="1">
        <v>7</v>
      </c>
      <c r="AD148" s="1" t="s">
        <v>490</v>
      </c>
      <c r="AF148" s="1" t="s">
        <v>492</v>
      </c>
    </row>
    <row r="149" spans="1:32" ht="12" customHeight="1" x14ac:dyDescent="0.2">
      <c r="A149" s="21" t="s">
        <v>471</v>
      </c>
      <c r="B149" s="54"/>
      <c r="C149" s="55">
        <v>43033.652000000002</v>
      </c>
      <c r="D149" s="57"/>
      <c r="E149" s="1">
        <f>(C149-C$7)/C$8</f>
        <v>11835.000580949674</v>
      </c>
      <c r="F149" s="1">
        <f>ROUND(2*E149,0)/2</f>
        <v>11835</v>
      </c>
      <c r="G149" s="1">
        <f>C149-(C$7+C$8*F149)</f>
        <v>3.2300000020768493E-4</v>
      </c>
      <c r="I149" s="1">
        <f>G149</f>
        <v>3.2300000020768493E-4</v>
      </c>
      <c r="J149" s="1"/>
      <c r="K149" s="1"/>
      <c r="P149" s="3"/>
      <c r="R149" s="2">
        <f>C149-15018.5</f>
        <v>28015.152000000002</v>
      </c>
    </row>
    <row r="150" spans="1:32" ht="12" customHeight="1" x14ac:dyDescent="0.2">
      <c r="A150" s="21" t="s">
        <v>529</v>
      </c>
      <c r="B150" s="54"/>
      <c r="C150" s="55">
        <v>43036.43</v>
      </c>
      <c r="D150" s="57"/>
      <c r="E150" s="1">
        <f>(C150-C$7)/C$8</f>
        <v>11839.997107841886</v>
      </c>
      <c r="F150" s="1">
        <f>ROUND(2*E150,0)/2</f>
        <v>11840</v>
      </c>
      <c r="G150" s="1">
        <f>C150-(C$7+C$8*F150)</f>
        <v>-1.6079999986686744E-3</v>
      </c>
      <c r="I150" s="1">
        <f>G150</f>
        <v>-1.6079999986686744E-3</v>
      </c>
      <c r="J150" s="1"/>
      <c r="K150" s="1"/>
      <c r="P150" s="3"/>
      <c r="R150" s="2">
        <f>C150-15018.5</f>
        <v>28017.93</v>
      </c>
      <c r="AC150" s="1">
        <v>11</v>
      </c>
      <c r="AD150" s="1" t="s">
        <v>490</v>
      </c>
      <c r="AF150" s="1" t="s">
        <v>492</v>
      </c>
    </row>
    <row r="151" spans="1:32" ht="12" customHeight="1" x14ac:dyDescent="0.2">
      <c r="A151" s="21" t="s">
        <v>471</v>
      </c>
      <c r="B151" s="54"/>
      <c r="C151" s="55">
        <v>43039.771999999997</v>
      </c>
      <c r="D151" s="57"/>
      <c r="E151" s="1">
        <f>(C151-C$7)/C$8</f>
        <v>11846.008048401196</v>
      </c>
      <c r="F151" s="1">
        <f>ROUND(2*E151,0)/2</f>
        <v>11846</v>
      </c>
      <c r="G151" s="1">
        <f>C151-(C$7+C$8*F151)</f>
        <v>4.4748000000254251E-3</v>
      </c>
      <c r="I151" s="1">
        <f>G151</f>
        <v>4.4748000000254251E-3</v>
      </c>
      <c r="J151" s="1"/>
      <c r="K151" s="1"/>
      <c r="P151" s="3"/>
      <c r="R151" s="2">
        <f>C151-15018.5</f>
        <v>28021.271999999997</v>
      </c>
    </row>
    <row r="152" spans="1:32" ht="12" customHeight="1" x14ac:dyDescent="0.2">
      <c r="A152" s="21" t="s">
        <v>471</v>
      </c>
      <c r="B152" s="54"/>
      <c r="C152" s="55">
        <v>43043.661</v>
      </c>
      <c r="D152" s="57"/>
      <c r="E152" s="1">
        <f>(C152-C$7)/C$8</f>
        <v>11853.002826329142</v>
      </c>
      <c r="F152" s="1">
        <f>ROUND(2*E152,0)/2</f>
        <v>11853</v>
      </c>
      <c r="G152" s="1">
        <f>C152-(C$7+C$8*F152)</f>
        <v>1.5713999964646064E-3</v>
      </c>
      <c r="I152" s="1">
        <f>G152</f>
        <v>1.5713999964646064E-3</v>
      </c>
      <c r="J152" s="1"/>
      <c r="K152" s="1"/>
      <c r="P152" s="3"/>
      <c r="R152" s="2">
        <f>C152-15018.5</f>
        <v>28025.161</v>
      </c>
    </row>
    <row r="153" spans="1:32" ht="12" customHeight="1" x14ac:dyDescent="0.2">
      <c r="A153" s="21" t="s">
        <v>529</v>
      </c>
      <c r="B153" s="54"/>
      <c r="C153" s="55">
        <v>43045.322999999997</v>
      </c>
      <c r="D153" s="57"/>
      <c r="E153" s="1">
        <f>(C153-C$7)/C$8</f>
        <v>11855.992109156659</v>
      </c>
      <c r="F153" s="1">
        <f>ROUND(2*E153,0)/2</f>
        <v>11856</v>
      </c>
      <c r="G153" s="1">
        <f>C153-(C$7+C$8*F153)</f>
        <v>-4.3872000023839064E-3</v>
      </c>
      <c r="I153" s="1">
        <f>G153</f>
        <v>-4.3872000023839064E-3</v>
      </c>
      <c r="J153" s="1"/>
      <c r="K153" s="1"/>
      <c r="P153" s="3"/>
      <c r="R153" s="2">
        <f>C153-15018.5</f>
        <v>28026.822999999997</v>
      </c>
      <c r="AC153" s="1">
        <v>9</v>
      </c>
      <c r="AD153" s="1" t="s">
        <v>494</v>
      </c>
      <c r="AF153" s="1" t="s">
        <v>492</v>
      </c>
    </row>
    <row r="154" spans="1:32" ht="12" customHeight="1" x14ac:dyDescent="0.2">
      <c r="A154" s="21" t="s">
        <v>529</v>
      </c>
      <c r="B154" s="54"/>
      <c r="C154" s="55">
        <v>43046.44</v>
      </c>
      <c r="D154" s="57"/>
      <c r="E154" s="1">
        <f>(C154-C$7)/C$8</f>
        <v>11858.001151827153</v>
      </c>
      <c r="F154" s="1">
        <f>ROUND(2*E154,0)/2</f>
        <v>11858</v>
      </c>
      <c r="G154" s="1">
        <f>C154-(C$7+C$8*F154)</f>
        <v>6.4040000142995268E-4</v>
      </c>
      <c r="I154" s="1">
        <f>G154</f>
        <v>6.4040000142995268E-4</v>
      </c>
      <c r="J154" s="1"/>
      <c r="K154" s="1"/>
      <c r="P154" s="3"/>
      <c r="R154" s="2">
        <f>C154-15018.5</f>
        <v>28027.940000000002</v>
      </c>
      <c r="AC154" s="1">
        <v>9</v>
      </c>
      <c r="AD154" s="1" t="s">
        <v>495</v>
      </c>
      <c r="AF154" s="1" t="s">
        <v>492</v>
      </c>
    </row>
    <row r="155" spans="1:32" ht="12" customHeight="1" x14ac:dyDescent="0.2">
      <c r="A155" s="21" t="s">
        <v>529</v>
      </c>
      <c r="B155" s="54"/>
      <c r="C155" s="55">
        <v>43046.446000000004</v>
      </c>
      <c r="D155" s="57"/>
      <c r="E155" s="1">
        <f>(C155-C$7)/C$8</f>
        <v>11858.011943461912</v>
      </c>
      <c r="F155" s="1">
        <f>ROUND(2*E155,0)/2</f>
        <v>11858</v>
      </c>
      <c r="G155" s="1">
        <f>C155-(C$7+C$8*F155)</f>
        <v>6.6404000026523136E-3</v>
      </c>
      <c r="I155" s="1">
        <f>G155</f>
        <v>6.6404000026523136E-3</v>
      </c>
      <c r="J155" s="1"/>
      <c r="K155" s="1"/>
      <c r="P155" s="3"/>
      <c r="R155" s="2">
        <f>C155-15018.5</f>
        <v>28027.946000000004</v>
      </c>
      <c r="AC155" s="1">
        <v>10</v>
      </c>
      <c r="AD155" s="1" t="s">
        <v>490</v>
      </c>
      <c r="AF155" s="1" t="s">
        <v>492</v>
      </c>
    </row>
    <row r="156" spans="1:32" ht="12" customHeight="1" x14ac:dyDescent="0.2">
      <c r="A156" s="21" t="s">
        <v>530</v>
      </c>
      <c r="B156" s="54"/>
      <c r="C156" s="55">
        <v>43109.252999999997</v>
      </c>
      <c r="D156" s="57"/>
      <c r="E156" s="1">
        <f>(C156-C$7)/C$8</f>
        <v>11970.976977486127</v>
      </c>
      <c r="F156" s="1">
        <f>ROUND(2*E156,0)/2</f>
        <v>11971</v>
      </c>
      <c r="G156" s="1">
        <f>C156-(C$7+C$8*F156)</f>
        <v>-1.2800200005585793E-2</v>
      </c>
      <c r="I156" s="1">
        <f>G156</f>
        <v>-1.2800200005585793E-2</v>
      </c>
      <c r="J156" s="1"/>
      <c r="K156" s="1"/>
      <c r="P156" s="3"/>
      <c r="R156" s="2">
        <f>C156-15018.5</f>
        <v>28090.752999999997</v>
      </c>
      <c r="AC156" s="1">
        <v>11</v>
      </c>
      <c r="AD156" s="1" t="s">
        <v>490</v>
      </c>
      <c r="AF156" s="1" t="s">
        <v>492</v>
      </c>
    </row>
    <row r="157" spans="1:32" ht="12" customHeight="1" x14ac:dyDescent="0.2">
      <c r="A157" s="21" t="s">
        <v>471</v>
      </c>
      <c r="B157" s="54"/>
      <c r="C157" s="55">
        <v>43337.775999999998</v>
      </c>
      <c r="D157" s="57"/>
      <c r="E157" s="1">
        <f>(C157-C$7)/C$8</f>
        <v>12381.999769059012</v>
      </c>
      <c r="F157" s="1">
        <f>ROUND(2*E157,0)/2</f>
        <v>12382</v>
      </c>
      <c r="G157" s="1">
        <f>C157-(C$7+C$8*F157)</f>
        <v>-1.2840000272262841E-4</v>
      </c>
      <c r="I157" s="1">
        <f>G157</f>
        <v>-1.2840000272262841E-4</v>
      </c>
      <c r="J157" s="1"/>
      <c r="K157" s="1"/>
      <c r="P157" s="3"/>
      <c r="R157" s="2">
        <f>C157-15018.5</f>
        <v>28319.275999999998</v>
      </c>
    </row>
    <row r="158" spans="1:32" ht="12" customHeight="1" x14ac:dyDescent="0.2">
      <c r="A158" s="21" t="s">
        <v>471</v>
      </c>
      <c r="B158" s="54"/>
      <c r="C158" s="55">
        <v>43337.777000000002</v>
      </c>
      <c r="D158" s="57"/>
      <c r="E158" s="1">
        <f>(C158-C$7)/C$8</f>
        <v>12382.001567664813</v>
      </c>
      <c r="F158" s="1">
        <f>ROUND(2*E158,0)/2</f>
        <v>12382</v>
      </c>
      <c r="G158" s="1">
        <f>C158-(C$7+C$8*F158)</f>
        <v>8.7160000111907721E-4</v>
      </c>
      <c r="I158" s="1">
        <f>G158</f>
        <v>8.7160000111907721E-4</v>
      </c>
      <c r="J158" s="1"/>
      <c r="K158" s="1"/>
      <c r="P158" s="3"/>
      <c r="R158" s="2">
        <f>C158-15018.5</f>
        <v>28319.277000000002</v>
      </c>
    </row>
    <row r="159" spans="1:32" ht="12" customHeight="1" x14ac:dyDescent="0.2">
      <c r="A159" s="21" t="s">
        <v>471</v>
      </c>
      <c r="B159" s="54"/>
      <c r="C159" s="55">
        <v>43337.781999999999</v>
      </c>
      <c r="D159" s="57"/>
      <c r="E159" s="1">
        <f>(C159-C$7)/C$8</f>
        <v>12382.01056069377</v>
      </c>
      <c r="F159" s="1">
        <f>ROUND(2*E159,0)/2</f>
        <v>12382</v>
      </c>
      <c r="G159" s="1">
        <f>C159-(C$7+C$8*F159)</f>
        <v>5.8715999984997325E-3</v>
      </c>
      <c r="I159" s="1">
        <f>G159</f>
        <v>5.8715999984997325E-3</v>
      </c>
      <c r="J159" s="1"/>
      <c r="K159" s="1"/>
      <c r="P159" s="3"/>
      <c r="R159" s="2">
        <f>C159-15018.5</f>
        <v>28319.281999999999</v>
      </c>
    </row>
    <row r="160" spans="1:32" ht="12" customHeight="1" x14ac:dyDescent="0.2">
      <c r="A160" s="21" t="s">
        <v>471</v>
      </c>
      <c r="B160" s="54"/>
      <c r="C160" s="55">
        <v>43367.796999999999</v>
      </c>
      <c r="D160" s="57"/>
      <c r="E160" s="1">
        <f>(C160-C$7)/C$8</f>
        <v>12435.995713562672</v>
      </c>
      <c r="F160" s="1">
        <f>ROUND(2*E160,0)/2</f>
        <v>12436</v>
      </c>
      <c r="G160" s="1">
        <f>C160-(C$7+C$8*F160)</f>
        <v>-2.3832000006223097E-3</v>
      </c>
      <c r="I160" s="1">
        <f>G160</f>
        <v>-2.3832000006223097E-3</v>
      </c>
      <c r="J160" s="1"/>
      <c r="K160" s="1"/>
      <c r="P160" s="3"/>
      <c r="R160" s="2">
        <f>C160-15018.5</f>
        <v>28349.296999999999</v>
      </c>
    </row>
    <row r="161" spans="1:18" ht="12" customHeight="1" x14ac:dyDescent="0.2">
      <c r="A161" s="21" t="s">
        <v>471</v>
      </c>
      <c r="B161" s="54"/>
      <c r="C161" s="55">
        <v>43371.694000000003</v>
      </c>
      <c r="D161" s="57"/>
      <c r="E161" s="1">
        <f>(C161-C$7)/C$8</f>
        <v>12443.004880336963</v>
      </c>
      <c r="F161" s="1">
        <f>ROUND(2*E161,0)/2</f>
        <v>12443</v>
      </c>
      <c r="G161" s="1">
        <f>C161-(C$7+C$8*F161)</f>
        <v>2.7134000047226436E-3</v>
      </c>
      <c r="I161" s="1">
        <f>G161</f>
        <v>2.7134000047226436E-3</v>
      </c>
      <c r="J161" s="1"/>
      <c r="K161" s="1"/>
      <c r="P161" s="3"/>
      <c r="R161" s="2">
        <f>C161-15018.5</f>
        <v>28353.194000000003</v>
      </c>
    </row>
    <row r="162" spans="1:18" ht="12" customHeight="1" x14ac:dyDescent="0.2">
      <c r="A162" s="21" t="s">
        <v>471</v>
      </c>
      <c r="B162" s="54"/>
      <c r="C162" s="55">
        <v>43397.822999999997</v>
      </c>
      <c r="D162" s="57"/>
      <c r="E162" s="1">
        <f>(C162-C$7)/C$8</f>
        <v>12490.000651095292</v>
      </c>
      <c r="F162" s="1">
        <f>ROUND(2*E162,0)/2</f>
        <v>12490</v>
      </c>
      <c r="G162" s="1">
        <f>C162-(C$7+C$8*F162)</f>
        <v>3.6199999885866418E-4</v>
      </c>
      <c r="I162" s="1">
        <f>G162</f>
        <v>3.6199999885866418E-4</v>
      </c>
      <c r="J162" s="1"/>
      <c r="K162" s="1"/>
      <c r="P162" s="3"/>
      <c r="R162" s="2">
        <f>C162-15018.5</f>
        <v>28379.322999999997</v>
      </c>
    </row>
    <row r="163" spans="1:18" ht="12" customHeight="1" x14ac:dyDescent="0.2">
      <c r="A163" s="21" t="s">
        <v>471</v>
      </c>
      <c r="B163" s="54"/>
      <c r="C163" s="55">
        <v>43420.616999999998</v>
      </c>
      <c r="D163" s="57"/>
      <c r="E163" s="1">
        <f>(C163-C$7)/C$8</f>
        <v>12530.998071534867</v>
      </c>
      <c r="F163" s="1">
        <f>ROUND(2*E163,0)/2</f>
        <v>12531</v>
      </c>
      <c r="G163" s="1">
        <f>C163-(C$7+C$8*F163)</f>
        <v>-1.0722000006353483E-3</v>
      </c>
      <c r="I163" s="1">
        <f>G163</f>
        <v>-1.0722000006353483E-3</v>
      </c>
      <c r="J163" s="1"/>
      <c r="K163" s="1"/>
      <c r="P163" s="3"/>
      <c r="R163" s="2">
        <f>C163-15018.5</f>
        <v>28402.116999999998</v>
      </c>
    </row>
    <row r="164" spans="1:18" ht="12" customHeight="1" x14ac:dyDescent="0.2">
      <c r="A164" s="21" t="s">
        <v>471</v>
      </c>
      <c r="B164" s="54"/>
      <c r="C164" s="55">
        <v>43460.652000000002</v>
      </c>
      <c r="D164" s="57"/>
      <c r="E164" s="1">
        <f>(C164-C$7)/C$8</f>
        <v>12603.005254446965</v>
      </c>
      <c r="F164" s="1">
        <f>ROUND(2*E164,0)/2</f>
        <v>12603</v>
      </c>
      <c r="G164" s="1">
        <f>C164-(C$7+C$8*F164)</f>
        <v>2.9214000023785047E-3</v>
      </c>
      <c r="I164" s="1">
        <f>G164</f>
        <v>2.9214000023785047E-3</v>
      </c>
      <c r="J164" s="1"/>
      <c r="K164" s="1"/>
      <c r="P164" s="3"/>
      <c r="R164" s="2">
        <f>C164-15018.5</f>
        <v>28442.152000000002</v>
      </c>
    </row>
    <row r="165" spans="1:18" ht="12" customHeight="1" x14ac:dyDescent="0.2">
      <c r="A165" s="21" t="s">
        <v>471</v>
      </c>
      <c r="B165" s="54"/>
      <c r="C165" s="55">
        <v>43714.737999999998</v>
      </c>
      <c r="D165" s="57"/>
      <c r="E165" s="1">
        <f>(C165-C$7)/C$8</f>
        <v>13060.005805899495</v>
      </c>
      <c r="F165" s="1">
        <f>ROUND(2*E165,0)/2</f>
        <v>13060</v>
      </c>
      <c r="G165" s="1">
        <f>C165-(C$7+C$8*F165)</f>
        <v>3.2280000013997778E-3</v>
      </c>
      <c r="I165" s="1">
        <f>G165</f>
        <v>3.2280000013997778E-3</v>
      </c>
      <c r="J165" s="1"/>
      <c r="K165" s="1"/>
      <c r="P165" s="3"/>
      <c r="R165" s="2">
        <f>C165-15018.5</f>
        <v>28696.237999999998</v>
      </c>
    </row>
    <row r="166" spans="1:18" ht="12" customHeight="1" x14ac:dyDescent="0.2">
      <c r="A166" s="21" t="s">
        <v>471</v>
      </c>
      <c r="B166" s="54"/>
      <c r="C166" s="55">
        <v>43724.743999999999</v>
      </c>
      <c r="D166" s="57"/>
      <c r="E166" s="1">
        <f>(C166-C$7)/C$8</f>
        <v>13078.002655461591</v>
      </c>
      <c r="F166" s="1">
        <f>ROUND(2*E166,0)/2</f>
        <v>13078</v>
      </c>
      <c r="G166" s="1">
        <f>C166-(C$7+C$8*F166)</f>
        <v>1.4764000006834976E-3</v>
      </c>
      <c r="I166" s="1">
        <f>G166</f>
        <v>1.4764000006834976E-3</v>
      </c>
      <c r="J166" s="1"/>
      <c r="K166" s="1"/>
      <c r="P166" s="3"/>
      <c r="R166" s="2">
        <f>C166-15018.5</f>
        <v>28706.243999999999</v>
      </c>
    </row>
    <row r="167" spans="1:18" ht="12" customHeight="1" x14ac:dyDescent="0.2">
      <c r="A167" s="21" t="s">
        <v>471</v>
      </c>
      <c r="B167" s="54"/>
      <c r="C167" s="55">
        <v>43753.654999999999</v>
      </c>
      <c r="D167" s="57"/>
      <c r="E167" s="1">
        <f>(C167-C$7)/C$8</f>
        <v>13130.002147535315</v>
      </c>
      <c r="F167" s="1">
        <f>ROUND(2*E167,0)/2</f>
        <v>13130</v>
      </c>
      <c r="G167" s="1">
        <f>C167-(C$7+C$8*F167)</f>
        <v>1.1939999967580661E-3</v>
      </c>
      <c r="I167" s="1">
        <f>G167</f>
        <v>1.1939999967580661E-3</v>
      </c>
      <c r="J167" s="1"/>
      <c r="K167" s="1"/>
      <c r="P167" s="3"/>
      <c r="R167" s="2">
        <f>C167-15018.5</f>
        <v>28735.154999999999</v>
      </c>
    </row>
    <row r="168" spans="1:18" ht="12" customHeight="1" x14ac:dyDescent="0.2">
      <c r="A168" s="21" t="s">
        <v>471</v>
      </c>
      <c r="B168" s="54"/>
      <c r="C168" s="55">
        <v>43753.656999999999</v>
      </c>
      <c r="D168" s="57"/>
      <c r="E168" s="1">
        <f>(C168-C$7)/C$8</f>
        <v>13130.005744746901</v>
      </c>
      <c r="F168" s="1">
        <f>ROUND(2*E168,0)/2</f>
        <v>13130</v>
      </c>
      <c r="G168" s="1">
        <f>C168-(C$7+C$8*F168)</f>
        <v>3.1939999971655197E-3</v>
      </c>
      <c r="I168" s="1">
        <f>G168</f>
        <v>3.1939999971655197E-3</v>
      </c>
      <c r="J168" s="1"/>
      <c r="K168" s="1"/>
      <c r="P168" s="3"/>
      <c r="R168" s="2">
        <f>C168-15018.5</f>
        <v>28735.156999999999</v>
      </c>
    </row>
    <row r="169" spans="1:18" ht="12" customHeight="1" x14ac:dyDescent="0.2">
      <c r="A169" s="21" t="s">
        <v>471</v>
      </c>
      <c r="B169" s="54"/>
      <c r="C169" s="55">
        <v>43754.767</v>
      </c>
      <c r="D169" s="57"/>
      <c r="E169" s="1">
        <f>(C169-C$7)/C$8</f>
        <v>13132.002197176836</v>
      </c>
      <c r="F169" s="1">
        <f>ROUND(2*E169,0)/2</f>
        <v>13132</v>
      </c>
      <c r="G169" s="1">
        <f>C169-(C$7+C$8*F169)</f>
        <v>1.2215999959153123E-3</v>
      </c>
      <c r="I169" s="1">
        <f>G169</f>
        <v>1.2215999959153123E-3</v>
      </c>
      <c r="J169" s="1"/>
      <c r="K169" s="1"/>
      <c r="P169" s="3"/>
      <c r="R169" s="2">
        <f>C169-15018.5</f>
        <v>28736.267</v>
      </c>
    </row>
    <row r="170" spans="1:18" ht="12" customHeight="1" x14ac:dyDescent="0.2">
      <c r="A170" s="21" t="s">
        <v>471</v>
      </c>
      <c r="B170" s="54"/>
      <c r="C170" s="55">
        <v>43758.661</v>
      </c>
      <c r="D170" s="57"/>
      <c r="E170" s="1">
        <f>(C170-C$7)/C$8</f>
        <v>13139.005968133741</v>
      </c>
      <c r="F170" s="1">
        <f>ROUND(2*E170,0)/2</f>
        <v>13139</v>
      </c>
      <c r="G170" s="1">
        <f>C170-(C$7+C$8*F170)</f>
        <v>3.3181999970111065E-3</v>
      </c>
      <c r="I170" s="1">
        <f>G170</f>
        <v>3.3181999970111065E-3</v>
      </c>
      <c r="J170" s="1"/>
      <c r="K170" s="1"/>
      <c r="P170" s="3"/>
      <c r="R170" s="2">
        <f>C170-15018.5</f>
        <v>28740.161</v>
      </c>
    </row>
    <row r="171" spans="1:18" ht="12" customHeight="1" x14ac:dyDescent="0.2">
      <c r="A171" s="21" t="s">
        <v>471</v>
      </c>
      <c r="B171" s="54"/>
      <c r="C171" s="55">
        <v>43778.673999999999</v>
      </c>
      <c r="D171" s="57"/>
      <c r="E171" s="1">
        <f>(C171-C$7)/C$8</f>
        <v>13175.001465863719</v>
      </c>
      <c r="F171" s="1">
        <f>ROUND(2*E171,0)/2</f>
        <v>13175</v>
      </c>
      <c r="G171" s="1">
        <f>C171-(C$7+C$8*F171)</f>
        <v>8.149999994202517E-4</v>
      </c>
      <c r="I171" s="1">
        <f>G171</f>
        <v>8.149999994202517E-4</v>
      </c>
      <c r="J171" s="1"/>
      <c r="K171" s="1"/>
      <c r="P171" s="3"/>
      <c r="R171" s="2">
        <f>C171-15018.5</f>
        <v>28760.173999999999</v>
      </c>
    </row>
    <row r="172" spans="1:18" ht="12" customHeight="1" x14ac:dyDescent="0.2">
      <c r="A172" s="21" t="s">
        <v>471</v>
      </c>
      <c r="B172" s="54"/>
      <c r="C172" s="55">
        <v>43787.572999999997</v>
      </c>
      <c r="D172" s="57"/>
      <c r="E172" s="1">
        <f>(C172-C$7)/C$8</f>
        <v>13191.007258813252</v>
      </c>
      <c r="F172" s="1">
        <f>ROUND(2*E172,0)/2</f>
        <v>13191</v>
      </c>
      <c r="G172" s="1">
        <f>C172-(C$7+C$8*F172)</f>
        <v>4.0357999969273806E-3</v>
      </c>
      <c r="I172" s="1">
        <f>G172</f>
        <v>4.0357999969273806E-3</v>
      </c>
      <c r="J172" s="1"/>
      <c r="K172" s="1"/>
      <c r="P172" s="3"/>
      <c r="R172" s="2">
        <f>C172-15018.5</f>
        <v>28769.072999999997</v>
      </c>
    </row>
    <row r="173" spans="1:18" ht="12" customHeight="1" x14ac:dyDescent="0.2">
      <c r="A173" s="21" t="s">
        <v>471</v>
      </c>
      <c r="B173" s="54"/>
      <c r="C173" s="55">
        <v>43798.688000000002</v>
      </c>
      <c r="D173" s="57"/>
      <c r="E173" s="1">
        <f>(C173-C$7)/C$8</f>
        <v>13210.998762199497</v>
      </c>
      <c r="F173" s="1">
        <f>ROUND(2*E173,0)/2</f>
        <v>13211</v>
      </c>
      <c r="G173" s="1">
        <f>C173-(C$7+C$8*F173)</f>
        <v>-6.8819999432889745E-4</v>
      </c>
      <c r="I173" s="1">
        <f>G173</f>
        <v>-6.8819999432889745E-4</v>
      </c>
      <c r="J173" s="1"/>
      <c r="K173" s="1"/>
      <c r="P173" s="3"/>
      <c r="R173" s="2">
        <f>C173-15018.5</f>
        <v>28780.188000000002</v>
      </c>
    </row>
    <row r="174" spans="1:18" ht="12" customHeight="1" x14ac:dyDescent="0.2">
      <c r="A174" s="21" t="s">
        <v>471</v>
      </c>
      <c r="B174" s="54"/>
      <c r="C174" s="55">
        <v>43817.591</v>
      </c>
      <c r="D174" s="57"/>
      <c r="E174" s="1">
        <f>(C174-C$7)/C$8</f>
        <v>13244.99780749954</v>
      </c>
      <c r="F174" s="1">
        <f>ROUND(2*E174,0)/2</f>
        <v>13245</v>
      </c>
      <c r="G174" s="1">
        <f>C174-(C$7+C$8*F174)</f>
        <v>-1.2189999979455024E-3</v>
      </c>
      <c r="I174" s="1">
        <f>G174</f>
        <v>-1.2189999979455024E-3</v>
      </c>
      <c r="J174" s="1"/>
      <c r="K174" s="1"/>
      <c r="P174" s="3"/>
      <c r="R174" s="2">
        <f>C174-15018.5</f>
        <v>28799.091</v>
      </c>
    </row>
    <row r="175" spans="1:18" ht="12" customHeight="1" x14ac:dyDescent="0.2">
      <c r="A175" s="21" t="s">
        <v>471</v>
      </c>
      <c r="B175" s="54"/>
      <c r="C175" s="55">
        <v>43832.601999999999</v>
      </c>
      <c r="D175" s="57"/>
      <c r="E175" s="1">
        <f>(C175-C$7)/C$8</f>
        <v>13271.996679054262</v>
      </c>
      <c r="F175" s="1">
        <f>ROUND(2*E175,0)/2</f>
        <v>13272</v>
      </c>
      <c r="G175" s="1">
        <f>C175-(C$7+C$8*F175)</f>
        <v>-1.8464000022504479E-3</v>
      </c>
      <c r="I175" s="1">
        <f>G175</f>
        <v>-1.8464000022504479E-3</v>
      </c>
      <c r="J175" s="1"/>
      <c r="K175" s="1"/>
      <c r="P175" s="3"/>
      <c r="R175" s="2">
        <f>C175-15018.5</f>
        <v>28814.101999999999</v>
      </c>
    </row>
    <row r="176" spans="1:18" ht="12" customHeight="1" x14ac:dyDescent="0.2">
      <c r="A176" s="21" t="s">
        <v>471</v>
      </c>
      <c r="B176" s="54"/>
      <c r="C176" s="55">
        <v>44101.707999999999</v>
      </c>
      <c r="D176" s="57"/>
      <c r="E176" s="1">
        <f>(C176-C$7)/C$8</f>
        <v>13756.012289513657</v>
      </c>
      <c r="F176" s="1">
        <f>ROUND(2*E176,0)/2</f>
        <v>13756</v>
      </c>
      <c r="G176" s="1">
        <f>C176-(C$7+C$8*F176)</f>
        <v>6.8327999979373999E-3</v>
      </c>
      <c r="I176" s="1">
        <f>G176</f>
        <v>6.8327999979373999E-3</v>
      </c>
      <c r="J176" s="1"/>
      <c r="K176" s="1"/>
      <c r="P176" s="3"/>
      <c r="R176" s="2">
        <f>C176-15018.5</f>
        <v>29083.207999999999</v>
      </c>
    </row>
    <row r="177" spans="1:18" ht="12" customHeight="1" x14ac:dyDescent="0.2">
      <c r="A177" s="21" t="s">
        <v>471</v>
      </c>
      <c r="B177" s="54"/>
      <c r="C177" s="55">
        <v>44107.815999999999</v>
      </c>
      <c r="D177" s="57"/>
      <c r="E177" s="1">
        <f>(C177-C$7)/C$8</f>
        <v>13766.998173695676</v>
      </c>
      <c r="F177" s="1">
        <f>ROUND(2*E177,0)/2</f>
        <v>13767</v>
      </c>
      <c r="G177" s="1">
        <f>C177-(C$7+C$8*F177)</f>
        <v>-1.0153999974136241E-3</v>
      </c>
      <c r="I177" s="1">
        <f>G177</f>
        <v>-1.0153999974136241E-3</v>
      </c>
      <c r="J177" s="1"/>
      <c r="K177" s="1"/>
      <c r="P177" s="3"/>
      <c r="R177" s="2">
        <f>C177-15018.5</f>
        <v>29089.315999999999</v>
      </c>
    </row>
    <row r="178" spans="1:18" ht="12" customHeight="1" x14ac:dyDescent="0.2">
      <c r="A178" s="21" t="s">
        <v>471</v>
      </c>
      <c r="B178" s="54"/>
      <c r="C178" s="55">
        <v>44140.620999999999</v>
      </c>
      <c r="D178" s="57"/>
      <c r="E178" s="1">
        <f>(C178-C$7)/C$8</f>
        <v>13826.001436726305</v>
      </c>
      <c r="F178" s="1">
        <f>ROUND(2*E178,0)/2</f>
        <v>13826</v>
      </c>
      <c r="G178" s="1">
        <f>C178-(C$7+C$8*F178)</f>
        <v>7.9879999975673854E-4</v>
      </c>
      <c r="I178" s="1">
        <f>G178</f>
        <v>7.9879999975673854E-4</v>
      </c>
      <c r="J178" s="1"/>
      <c r="K178" s="1"/>
      <c r="P178" s="3"/>
      <c r="R178" s="2">
        <f>C178-15018.5</f>
        <v>29122.120999999999</v>
      </c>
    </row>
    <row r="179" spans="1:18" ht="12" customHeight="1" x14ac:dyDescent="0.2">
      <c r="A179" s="21" t="s">
        <v>471</v>
      </c>
      <c r="B179" s="54"/>
      <c r="C179" s="55">
        <v>44141.733</v>
      </c>
      <c r="D179" s="57"/>
      <c r="E179" s="1">
        <f>(C179-C$7)/C$8</f>
        <v>13828.001486367828</v>
      </c>
      <c r="F179" s="1">
        <f>ROUND(2*E179,0)/2</f>
        <v>13828</v>
      </c>
      <c r="G179" s="1">
        <f>C179-(C$7+C$8*F179)</f>
        <v>8.2639999891398475E-4</v>
      </c>
      <c r="I179" s="1">
        <f>G179</f>
        <v>8.2639999891398475E-4</v>
      </c>
      <c r="J179" s="1"/>
      <c r="K179" s="1"/>
      <c r="P179" s="3"/>
      <c r="R179" s="2">
        <f>C179-15018.5</f>
        <v>29123.233</v>
      </c>
    </row>
    <row r="180" spans="1:18" ht="12" customHeight="1" x14ac:dyDescent="0.2">
      <c r="A180" s="21" t="s">
        <v>471</v>
      </c>
      <c r="B180" s="54"/>
      <c r="C180" s="55">
        <v>44145.623</v>
      </c>
      <c r="D180" s="57"/>
      <c r="E180" s="1">
        <f>(C180-C$7)/C$8</f>
        <v>13834.998062901561</v>
      </c>
      <c r="F180" s="1">
        <f>ROUND(2*E180,0)/2</f>
        <v>13835</v>
      </c>
      <c r="G180" s="1">
        <f>C180-(C$7+C$8*F180)</f>
        <v>-1.0770000008051284E-3</v>
      </c>
      <c r="I180" s="1">
        <f>G180</f>
        <v>-1.0770000008051284E-3</v>
      </c>
      <c r="J180" s="1"/>
      <c r="K180" s="1"/>
      <c r="P180" s="3"/>
      <c r="R180" s="2">
        <f>C180-15018.5</f>
        <v>29127.123</v>
      </c>
    </row>
    <row r="181" spans="1:18" ht="12" customHeight="1" x14ac:dyDescent="0.2">
      <c r="A181" s="21" t="s">
        <v>471</v>
      </c>
      <c r="B181" s="54"/>
      <c r="C181" s="55">
        <v>44180.65</v>
      </c>
      <c r="D181" s="57"/>
      <c r="E181" s="1">
        <f>(C181-C$7)/C$8</f>
        <v>13897.997828003647</v>
      </c>
      <c r="F181" s="1">
        <f>ROUND(2*E181,0)/2</f>
        <v>13898</v>
      </c>
      <c r="G181" s="1">
        <f>C181-(C$7+C$8*F181)</f>
        <v>-1.2075999984517694E-3</v>
      </c>
      <c r="I181" s="1">
        <f>G181</f>
        <v>-1.2075999984517694E-3</v>
      </c>
      <c r="J181" s="1"/>
      <c r="K181" s="1"/>
      <c r="P181" s="3"/>
      <c r="R181" s="2">
        <f>C181-15018.5</f>
        <v>29162.15</v>
      </c>
    </row>
    <row r="182" spans="1:18" ht="12" customHeight="1" x14ac:dyDescent="0.2">
      <c r="A182" s="21" t="s">
        <v>471</v>
      </c>
      <c r="B182" s="54"/>
      <c r="C182" s="55">
        <v>44214.565999999999</v>
      </c>
      <c r="D182" s="57"/>
      <c r="E182" s="1">
        <f>(C182-C$7)/C$8</f>
        <v>13958.999342069999</v>
      </c>
      <c r="F182" s="1">
        <f>ROUND(2*E182,0)/2</f>
        <v>13959</v>
      </c>
      <c r="G182" s="1">
        <f>C182-(C$7+C$8*F182)</f>
        <v>-3.6579999868990853E-4</v>
      </c>
      <c r="I182" s="1">
        <f>G182</f>
        <v>-3.6579999868990853E-4</v>
      </c>
      <c r="J182" s="1"/>
      <c r="K182" s="1"/>
      <c r="P182" s="3"/>
      <c r="R182" s="2">
        <f>C182-15018.5</f>
        <v>29196.065999999999</v>
      </c>
    </row>
    <row r="183" spans="1:18" ht="12" customHeight="1" x14ac:dyDescent="0.2">
      <c r="A183" s="21" t="s">
        <v>471</v>
      </c>
      <c r="B183" s="54"/>
      <c r="C183" s="55">
        <v>44473.661999999997</v>
      </c>
      <c r="D183" s="57"/>
      <c r="E183" s="1">
        <f>(C183-C$7)/C$8</f>
        <v>14425.010908544127</v>
      </c>
      <c r="F183" s="1">
        <f>ROUND(2*E183,0)/2</f>
        <v>14425</v>
      </c>
      <c r="G183" s="1">
        <f>C183-(C$7+C$8*F183)</f>
        <v>6.0649999941233546E-3</v>
      </c>
      <c r="I183" s="1">
        <f>G183</f>
        <v>6.0649999941233546E-3</v>
      </c>
      <c r="J183" s="1"/>
      <c r="K183" s="1"/>
      <c r="P183" s="3"/>
      <c r="R183" s="2">
        <f>C183-15018.5</f>
        <v>29455.161999999997</v>
      </c>
    </row>
    <row r="184" spans="1:18" ht="12" customHeight="1" x14ac:dyDescent="0.2">
      <c r="A184" s="21" t="s">
        <v>471</v>
      </c>
      <c r="B184" s="54"/>
      <c r="C184" s="55">
        <v>44474.773999999998</v>
      </c>
      <c r="D184" s="57"/>
      <c r="E184" s="1">
        <f>(C184-C$7)/C$8</f>
        <v>14427.010958185649</v>
      </c>
      <c r="F184" s="1">
        <f>ROUND(2*E184,0)/2</f>
        <v>14427</v>
      </c>
      <c r="G184" s="1">
        <f>C184-(C$7+C$8*F184)</f>
        <v>6.0926000005565584E-3</v>
      </c>
      <c r="I184" s="1">
        <f>G184</f>
        <v>6.0926000005565584E-3</v>
      </c>
      <c r="J184" s="1"/>
      <c r="K184" s="1"/>
      <c r="P184" s="3"/>
      <c r="R184" s="2">
        <f>C184-15018.5</f>
        <v>29456.273999999998</v>
      </c>
    </row>
    <row r="185" spans="1:18" ht="12" customHeight="1" x14ac:dyDescent="0.2">
      <c r="A185" s="21" t="s">
        <v>471</v>
      </c>
      <c r="B185" s="54"/>
      <c r="C185" s="55">
        <v>44542.603000000003</v>
      </c>
      <c r="D185" s="57"/>
      <c r="E185" s="1">
        <f>(C185-C$7)/C$8</f>
        <v>14549.008590500993</v>
      </c>
      <c r="F185" s="1">
        <f>ROUND(2*E185,0)/2</f>
        <v>14549</v>
      </c>
      <c r="G185" s="1">
        <f>C185-(C$7+C$8*F185)</f>
        <v>4.7762000031070784E-3</v>
      </c>
      <c r="I185" s="1">
        <f>G185</f>
        <v>4.7762000031070784E-3</v>
      </c>
      <c r="J185" s="1"/>
      <c r="K185" s="1"/>
      <c r="P185" s="3"/>
      <c r="R185" s="2">
        <f>C185-15018.5</f>
        <v>29524.103000000003</v>
      </c>
    </row>
    <row r="186" spans="1:18" ht="12" customHeight="1" x14ac:dyDescent="0.2">
      <c r="A186" s="21" t="s">
        <v>471</v>
      </c>
      <c r="B186" s="54"/>
      <c r="C186" s="55">
        <v>44562.618000000002</v>
      </c>
      <c r="D186" s="57"/>
      <c r="E186" s="1">
        <f>(C186-C$7)/C$8</f>
        <v>14585.007685442557</v>
      </c>
      <c r="F186" s="1">
        <f>ROUND(2*E186,0)/2</f>
        <v>14585</v>
      </c>
      <c r="G186" s="1">
        <f>C186-(C$7+C$8*F186)</f>
        <v>4.2729999986477196E-3</v>
      </c>
      <c r="I186" s="1">
        <f>G186</f>
        <v>4.2729999986477196E-3</v>
      </c>
      <c r="J186" s="1"/>
      <c r="K186" s="1"/>
      <c r="P186" s="3"/>
      <c r="R186" s="2">
        <f>C186-15018.5</f>
        <v>29544.118000000002</v>
      </c>
    </row>
    <row r="187" spans="1:18" ht="12" customHeight="1" x14ac:dyDescent="0.2">
      <c r="A187" s="21" t="s">
        <v>471</v>
      </c>
      <c r="B187" s="54"/>
      <c r="C187" s="55">
        <v>44782.786</v>
      </c>
      <c r="D187" s="57"/>
      <c r="E187" s="1">
        <f>(C187-C$7)/C$8</f>
        <v>14981.003125617146</v>
      </c>
      <c r="F187" s="1">
        <f>ROUND(2*E187,0)/2</f>
        <v>14981</v>
      </c>
      <c r="G187" s="1">
        <f>C187-(C$7+C$8*F187)</f>
        <v>1.7377999974996783E-3</v>
      </c>
      <c r="I187" s="1">
        <f>G187</f>
        <v>1.7377999974996783E-3</v>
      </c>
      <c r="J187" s="1"/>
      <c r="K187" s="1"/>
      <c r="P187" s="3"/>
      <c r="R187" s="2">
        <f>C187-15018.5</f>
        <v>29764.286</v>
      </c>
    </row>
    <row r="188" spans="1:18" ht="12" customHeight="1" x14ac:dyDescent="0.2">
      <c r="A188" s="21" t="s">
        <v>471</v>
      </c>
      <c r="B188" s="54"/>
      <c r="C188" s="55">
        <v>44817.813000000002</v>
      </c>
      <c r="D188" s="57"/>
      <c r="E188" s="1">
        <f>(C188-C$7)/C$8</f>
        <v>15044.002890719234</v>
      </c>
      <c r="F188" s="1">
        <f>ROUND(2*E188,0)/2</f>
        <v>15044</v>
      </c>
      <c r="G188" s="1">
        <f>C188-(C$7+C$8*F188)</f>
        <v>1.6071999998530373E-3</v>
      </c>
      <c r="I188" s="1">
        <f>G188</f>
        <v>1.6071999998530373E-3</v>
      </c>
      <c r="J188" s="1"/>
      <c r="K188" s="1"/>
      <c r="P188" s="3"/>
      <c r="R188" s="2">
        <f>C188-15018.5</f>
        <v>29799.313000000002</v>
      </c>
    </row>
    <row r="189" spans="1:18" ht="12" customHeight="1" x14ac:dyDescent="0.2">
      <c r="A189" s="21" t="s">
        <v>471</v>
      </c>
      <c r="B189" s="54"/>
      <c r="C189" s="55">
        <v>44870.633000000002</v>
      </c>
      <c r="D189" s="57"/>
      <c r="E189" s="1">
        <f>(C189-C$7)/C$8</f>
        <v>15139.005248691426</v>
      </c>
      <c r="F189" s="1">
        <f>ROUND(2*E189,0)/2</f>
        <v>15139</v>
      </c>
      <c r="G189" s="1">
        <f>C189-(C$7+C$8*F189)</f>
        <v>2.9181999998399988E-3</v>
      </c>
      <c r="I189" s="1">
        <f>G189</f>
        <v>2.9181999998399988E-3</v>
      </c>
      <c r="J189" s="1"/>
      <c r="K189" s="1"/>
      <c r="P189" s="3"/>
      <c r="R189" s="2">
        <f>C189-15018.5</f>
        <v>29852.133000000002</v>
      </c>
    </row>
    <row r="190" spans="1:18" ht="12" customHeight="1" x14ac:dyDescent="0.2">
      <c r="A190" s="21" t="s">
        <v>471</v>
      </c>
      <c r="B190" s="54"/>
      <c r="C190" s="55">
        <v>44875.635999999999</v>
      </c>
      <c r="D190" s="57"/>
      <c r="E190" s="1">
        <f>(C190-C$7)/C$8</f>
        <v>15148.003673472469</v>
      </c>
      <c r="F190" s="1">
        <f>ROUND(2*E190,0)/2</f>
        <v>15148</v>
      </c>
      <c r="G190" s="1">
        <f>C190-(C$7+C$8*F190)</f>
        <v>2.0423999958438799E-3</v>
      </c>
      <c r="I190" s="1">
        <f>G190</f>
        <v>2.0423999958438799E-3</v>
      </c>
      <c r="J190" s="1"/>
      <c r="K190" s="1"/>
      <c r="P190" s="3"/>
      <c r="R190" s="2">
        <f>C190-15018.5</f>
        <v>29857.135999999999</v>
      </c>
    </row>
    <row r="191" spans="1:18" ht="12" customHeight="1" x14ac:dyDescent="0.2">
      <c r="A191" s="21" t="s">
        <v>471</v>
      </c>
      <c r="B191" s="54"/>
      <c r="C191" s="55">
        <v>44885.654999999999</v>
      </c>
      <c r="D191" s="57"/>
      <c r="E191" s="1">
        <f>(C191-C$7)/C$8</f>
        <v>15166.023904909867</v>
      </c>
      <c r="F191" s="1">
        <f>ROUND(2*E191,0)/2</f>
        <v>15166</v>
      </c>
      <c r="G191" s="1">
        <f>C191-(C$7+C$8*F191)</f>
        <v>1.3290800001414027E-2</v>
      </c>
      <c r="I191" s="1">
        <f>G191</f>
        <v>1.3290800001414027E-2</v>
      </c>
      <c r="J191" s="1"/>
      <c r="K191" s="1"/>
      <c r="P191" s="3"/>
      <c r="R191" s="2">
        <f>C191-15018.5</f>
        <v>29867.154999999999</v>
      </c>
    </row>
    <row r="192" spans="1:18" ht="12" customHeight="1" x14ac:dyDescent="0.2">
      <c r="A192" s="21" t="s">
        <v>471</v>
      </c>
      <c r="B192" s="54"/>
      <c r="C192" s="55">
        <v>45203.669000000002</v>
      </c>
      <c r="D192" s="57"/>
      <c r="E192" s="1">
        <f>(C192-C$7)/C$8</f>
        <v>15738.005727480289</v>
      </c>
      <c r="F192" s="1">
        <f>ROUND(2*E192,0)/2</f>
        <v>15738</v>
      </c>
      <c r="G192" s="1">
        <f>C192-(C$7+C$8*F192)</f>
        <v>3.1844000041019171E-3</v>
      </c>
      <c r="I192" s="1">
        <f>G192</f>
        <v>3.1844000041019171E-3</v>
      </c>
      <c r="J192" s="1"/>
      <c r="K192" s="1"/>
      <c r="P192" s="3"/>
      <c r="R192" s="2">
        <f>C192-15018.5</f>
        <v>30185.169000000002</v>
      </c>
    </row>
    <row r="193" spans="1:18" ht="12" customHeight="1" x14ac:dyDescent="0.2">
      <c r="A193" s="21" t="s">
        <v>471</v>
      </c>
      <c r="B193" s="54"/>
      <c r="C193" s="55">
        <v>45267.601999999999</v>
      </c>
      <c r="D193" s="57"/>
      <c r="E193" s="1">
        <f>(C193-C$7)/C$8</f>
        <v>15852.995991627129</v>
      </c>
      <c r="F193" s="1">
        <f>ROUND(2*E193,0)/2</f>
        <v>15853</v>
      </c>
      <c r="G193" s="1">
        <f>C193-(C$7+C$8*F193)</f>
        <v>-2.2286000021267682E-3</v>
      </c>
      <c r="I193" s="1">
        <f>G193</f>
        <v>-2.2286000021267682E-3</v>
      </c>
      <c r="J193" s="1"/>
      <c r="K193" s="1"/>
      <c r="P193" s="3"/>
      <c r="R193" s="2">
        <f>C193-15018.5</f>
        <v>30249.101999999999</v>
      </c>
    </row>
    <row r="194" spans="1:18" ht="12" customHeight="1" x14ac:dyDescent="0.2">
      <c r="A194" s="21" t="s">
        <v>471</v>
      </c>
      <c r="B194" s="54"/>
      <c r="C194" s="55">
        <v>45302.633999999998</v>
      </c>
      <c r="D194" s="57"/>
      <c r="E194" s="1">
        <f>(C194-C$7)/C$8</f>
        <v>15916.004749758175</v>
      </c>
      <c r="F194" s="1">
        <f>ROUND(2*E194,0)/2</f>
        <v>15916</v>
      </c>
      <c r="G194" s="1">
        <f>C194-(C$7+C$8*F194)</f>
        <v>2.640799997607246E-3</v>
      </c>
      <c r="I194" s="1">
        <f>G194</f>
        <v>2.640799997607246E-3</v>
      </c>
      <c r="J194" s="1"/>
      <c r="K194" s="1"/>
      <c r="P194" s="3"/>
      <c r="R194" s="2">
        <f>C194-15018.5</f>
        <v>30284.133999999998</v>
      </c>
    </row>
    <row r="195" spans="1:18" ht="12" customHeight="1" x14ac:dyDescent="0.2">
      <c r="A195" s="21" t="s">
        <v>471</v>
      </c>
      <c r="B195" s="54"/>
      <c r="C195" s="55">
        <v>45645.673000000003</v>
      </c>
      <c r="D195" s="57"/>
      <c r="E195" s="1">
        <f>(C195-C$7)/C$8</f>
        <v>16532.996682291759</v>
      </c>
      <c r="F195" s="1">
        <f>ROUND(2*E195,0)/2</f>
        <v>16533</v>
      </c>
      <c r="G195" s="1">
        <f>C195-(C$7+C$8*F195)</f>
        <v>-1.8445999958203174E-3</v>
      </c>
      <c r="I195" s="1">
        <f>G195</f>
        <v>-1.8445999958203174E-3</v>
      </c>
      <c r="J195" s="1"/>
      <c r="K195" s="1"/>
      <c r="P195" s="3"/>
      <c r="R195" s="2">
        <f>C195-15018.5</f>
        <v>30627.173000000003</v>
      </c>
    </row>
    <row r="196" spans="1:18" ht="12" customHeight="1" x14ac:dyDescent="0.2">
      <c r="A196" s="21" t="s">
        <v>471</v>
      </c>
      <c r="B196" s="54"/>
      <c r="C196" s="55">
        <v>45944.798000000003</v>
      </c>
      <c r="D196" s="57"/>
      <c r="E196" s="1">
        <f>(C196-C$7)/C$8</f>
        <v>17071.004640043229</v>
      </c>
      <c r="F196" s="1">
        <f>ROUND(2*E196,0)/2</f>
        <v>17071</v>
      </c>
      <c r="G196" s="1">
        <f>C196-(C$7+C$8*F196)</f>
        <v>2.5798000060603954E-3</v>
      </c>
      <c r="I196" s="1">
        <f>G196</f>
        <v>2.5798000060603954E-3</v>
      </c>
      <c r="J196" s="1"/>
      <c r="K196" s="1"/>
      <c r="P196" s="3"/>
      <c r="R196" s="2">
        <f>C196-15018.5</f>
        <v>30926.298000000003</v>
      </c>
    </row>
    <row r="197" spans="1:18" ht="12" customHeight="1" x14ac:dyDescent="0.2">
      <c r="A197" s="21" t="s">
        <v>471</v>
      </c>
      <c r="B197" s="54"/>
      <c r="C197" s="55">
        <v>46002.622000000003</v>
      </c>
      <c r="D197" s="57"/>
      <c r="E197" s="1">
        <f>(C197-C$7)/C$8</f>
        <v>17175.007221402262</v>
      </c>
      <c r="F197" s="1">
        <f>ROUND(2*E197,0)/2</f>
        <v>17175</v>
      </c>
      <c r="G197" s="1">
        <f>C197-(C$7+C$8*F197)</f>
        <v>4.014999998616986E-3</v>
      </c>
      <c r="I197" s="1">
        <f>G197</f>
        <v>4.014999998616986E-3</v>
      </c>
      <c r="J197" s="1"/>
      <c r="K197" s="1"/>
      <c r="P197" s="3"/>
      <c r="R197" s="2">
        <f>C197-15018.5</f>
        <v>30984.122000000003</v>
      </c>
    </row>
    <row r="198" spans="1:18" ht="12" customHeight="1" x14ac:dyDescent="0.2">
      <c r="A198" s="21" t="s">
        <v>471</v>
      </c>
      <c r="B198" s="54"/>
      <c r="C198" s="55">
        <v>46007.625999999997</v>
      </c>
      <c r="D198" s="57"/>
      <c r="E198" s="1">
        <f>(C198-C$7)/C$8</f>
        <v>17184.007444789091</v>
      </c>
      <c r="F198" s="1">
        <f>ROUND(2*E198,0)/2</f>
        <v>17184</v>
      </c>
      <c r="G198" s="1">
        <f>C198-(C$7+C$8*F198)</f>
        <v>4.1391999984625727E-3</v>
      </c>
      <c r="I198" s="1">
        <f>G198</f>
        <v>4.1391999984625727E-3</v>
      </c>
      <c r="J198" s="1"/>
      <c r="K198" s="1"/>
      <c r="P198" s="3"/>
      <c r="R198" s="2">
        <f>C198-15018.5</f>
        <v>30989.125999999997</v>
      </c>
    </row>
    <row r="199" spans="1:18" ht="12" customHeight="1" x14ac:dyDescent="0.2">
      <c r="A199" s="21" t="s">
        <v>471</v>
      </c>
      <c r="B199" s="54"/>
      <c r="C199" s="55">
        <v>46017.631999999998</v>
      </c>
      <c r="D199" s="57"/>
      <c r="E199" s="1">
        <f>(C199-C$7)/C$8</f>
        <v>17202.004294351187</v>
      </c>
      <c r="F199" s="1">
        <f>ROUND(2*E199,0)/2</f>
        <v>17202</v>
      </c>
      <c r="G199" s="1">
        <f>C199-(C$7+C$8*F199)</f>
        <v>2.3875999977462925E-3</v>
      </c>
      <c r="I199" s="1">
        <f>G199</f>
        <v>2.3875999977462925E-3</v>
      </c>
      <c r="J199" s="1"/>
      <c r="K199" s="1"/>
      <c r="P199" s="3"/>
      <c r="R199" s="2">
        <f>C199-15018.5</f>
        <v>30999.131999999998</v>
      </c>
    </row>
    <row r="200" spans="1:18" ht="12" customHeight="1" x14ac:dyDescent="0.2">
      <c r="A200" s="21" t="s">
        <v>471</v>
      </c>
      <c r="B200" s="54"/>
      <c r="C200" s="55">
        <v>46017.633000000002</v>
      </c>
      <c r="D200" s="57"/>
      <c r="E200" s="1">
        <f>(C200-C$7)/C$8</f>
        <v>17202.006092956985</v>
      </c>
      <c r="F200" s="1">
        <f>ROUND(2*E200,0)/2</f>
        <v>17202</v>
      </c>
      <c r="G200" s="1">
        <f>C200-(C$7+C$8*F200)</f>
        <v>3.3876000015879981E-3</v>
      </c>
      <c r="I200" s="1">
        <f>G200</f>
        <v>3.3876000015879981E-3</v>
      </c>
      <c r="J200" s="1"/>
      <c r="K200" s="1"/>
      <c r="P200" s="3"/>
      <c r="R200" s="2">
        <f>C200-15018.5</f>
        <v>30999.133000000002</v>
      </c>
    </row>
    <row r="201" spans="1:18" ht="12" customHeight="1" x14ac:dyDescent="0.2">
      <c r="A201" s="21" t="s">
        <v>471</v>
      </c>
      <c r="B201" s="54"/>
      <c r="C201" s="55">
        <v>46021.521999999997</v>
      </c>
      <c r="D201" s="57"/>
      <c r="E201" s="1">
        <f>(C201-C$7)/C$8</f>
        <v>17209.00087088492</v>
      </c>
      <c r="F201" s="1">
        <f>ROUND(2*E201,0)/2</f>
        <v>17209</v>
      </c>
      <c r="G201" s="1">
        <f>C201-(C$7+C$8*F201)</f>
        <v>4.8419999802717939E-4</v>
      </c>
      <c r="I201" s="1">
        <f>G201</f>
        <v>4.8419999802717939E-4</v>
      </c>
      <c r="J201" s="1"/>
      <c r="K201" s="1"/>
      <c r="P201" s="3"/>
      <c r="R201" s="2">
        <f>C201-15018.5</f>
        <v>31003.021999999997</v>
      </c>
    </row>
    <row r="202" spans="1:18" ht="12" customHeight="1" x14ac:dyDescent="0.2">
      <c r="A202" s="21" t="s">
        <v>471</v>
      </c>
      <c r="B202" s="54"/>
      <c r="C202" s="57">
        <v>46026.525000000001</v>
      </c>
      <c r="D202" s="57"/>
      <c r="E202" s="1">
        <f>(C202-C$7)/C$8</f>
        <v>17217.999295665973</v>
      </c>
      <c r="F202" s="1">
        <f>ROUND(2*E202,0)/2</f>
        <v>17218</v>
      </c>
      <c r="G202" s="1">
        <f>C202-(C$7+C$8*F202)</f>
        <v>-3.915999986929819E-4</v>
      </c>
      <c r="I202" s="1">
        <f>G202</f>
        <v>-3.915999986929819E-4</v>
      </c>
      <c r="J202" s="1"/>
      <c r="K202" s="1"/>
      <c r="P202" s="3"/>
      <c r="R202" s="2">
        <f>C202-15018.5</f>
        <v>31008.025000000001</v>
      </c>
    </row>
    <row r="203" spans="1:18" ht="12" customHeight="1" x14ac:dyDescent="0.2">
      <c r="A203" s="21" t="s">
        <v>471</v>
      </c>
      <c r="B203" s="54"/>
      <c r="C203" s="57">
        <v>46267.824999999997</v>
      </c>
      <c r="D203" s="57"/>
      <c r="E203" s="1">
        <f>(C203-C$7)/C$8</f>
        <v>17652.002873452609</v>
      </c>
      <c r="F203" s="1">
        <f>ROUND(2*E203,0)/2</f>
        <v>17652</v>
      </c>
      <c r="G203" s="1">
        <f>C203-(C$7+C$8*F203)</f>
        <v>1.5975999995134771E-3</v>
      </c>
      <c r="I203" s="1">
        <f>G203</f>
        <v>1.5975999995134771E-3</v>
      </c>
      <c r="J203" s="1"/>
      <c r="K203" s="1"/>
      <c r="P203" s="3"/>
      <c r="R203" s="2">
        <f>C203-15018.5</f>
        <v>31249.324999999997</v>
      </c>
    </row>
    <row r="204" spans="1:18" ht="12" customHeight="1" x14ac:dyDescent="0.2">
      <c r="A204" s="21" t="s">
        <v>471</v>
      </c>
      <c r="B204" s="54"/>
      <c r="C204" s="57">
        <v>46320.644</v>
      </c>
      <c r="D204" s="57"/>
      <c r="E204" s="1">
        <f>(C204-C$7)/C$8</f>
        <v>17747.003432819016</v>
      </c>
      <c r="F204" s="1">
        <f>ROUND(2*E204,0)/2</f>
        <v>17747</v>
      </c>
      <c r="G204" s="1">
        <f>C204-(C$7+C$8*F204)</f>
        <v>1.908599995658733E-3</v>
      </c>
      <c r="I204" s="1">
        <f>G204</f>
        <v>1.908599995658733E-3</v>
      </c>
      <c r="J204" s="1"/>
      <c r="K204" s="1"/>
      <c r="P204" s="3"/>
      <c r="R204" s="2">
        <f>C204-15018.5</f>
        <v>31302.144</v>
      </c>
    </row>
    <row r="205" spans="1:18" ht="12" customHeight="1" x14ac:dyDescent="0.2">
      <c r="A205" s="21" t="s">
        <v>471</v>
      </c>
      <c r="B205" s="54"/>
      <c r="C205" s="57">
        <v>46340.665000000001</v>
      </c>
      <c r="D205" s="57"/>
      <c r="E205" s="1">
        <f>(C205-C$7)/C$8</f>
        <v>17783.013319395341</v>
      </c>
      <c r="F205" s="1">
        <f>ROUND(2*E205,0)/2</f>
        <v>17783</v>
      </c>
      <c r="G205" s="1">
        <f>C205-(C$7+C$8*F205)</f>
        <v>7.4053999996976927E-3</v>
      </c>
      <c r="I205" s="1">
        <f>G205</f>
        <v>7.4053999996976927E-3</v>
      </c>
      <c r="J205" s="1"/>
      <c r="K205" s="1"/>
      <c r="P205" s="3"/>
      <c r="R205" s="2">
        <f>C205-15018.5</f>
        <v>31322.165000000001</v>
      </c>
    </row>
    <row r="206" spans="1:18" ht="12" customHeight="1" x14ac:dyDescent="0.2">
      <c r="A206" s="21" t="s">
        <v>471</v>
      </c>
      <c r="B206" s="54"/>
      <c r="C206" s="57">
        <v>46355.67</v>
      </c>
      <c r="D206" s="57"/>
      <c r="E206" s="1">
        <f>(C206-C$7)/C$8</f>
        <v>17810.001399315304</v>
      </c>
      <c r="F206" s="1">
        <f>ROUND(2*E206,0)/2</f>
        <v>17810</v>
      </c>
      <c r="G206" s="1">
        <f>C206-(C$7+C$8*F206)</f>
        <v>7.7800000144634396E-4</v>
      </c>
      <c r="I206" s="1">
        <f>G206</f>
        <v>7.7800000144634396E-4</v>
      </c>
      <c r="J206" s="1"/>
      <c r="K206" s="1"/>
      <c r="P206" s="3"/>
      <c r="R206" s="2">
        <f>C206-15018.5</f>
        <v>31337.17</v>
      </c>
    </row>
    <row r="207" spans="1:18" ht="12" customHeight="1" x14ac:dyDescent="0.2">
      <c r="A207" s="21" t="s">
        <v>471</v>
      </c>
      <c r="B207" s="54"/>
      <c r="C207" s="57">
        <v>46369.571000000004</v>
      </c>
      <c r="D207" s="57"/>
      <c r="E207" s="1">
        <f>(C207-C$7)/C$8</f>
        <v>17835.003818440106</v>
      </c>
      <c r="F207" s="1">
        <f>ROUND(2*E207,0)/2</f>
        <v>17835</v>
      </c>
      <c r="G207" s="1">
        <f>C207-(C$7+C$8*F207)</f>
        <v>2.1230000056675635E-3</v>
      </c>
      <c r="I207" s="1">
        <f>G207</f>
        <v>2.1230000056675635E-3</v>
      </c>
      <c r="J207" s="1"/>
      <c r="K207" s="1"/>
      <c r="P207" s="3"/>
      <c r="R207" s="2">
        <f>C207-15018.5</f>
        <v>31351.071000000004</v>
      </c>
    </row>
    <row r="208" spans="1:18" ht="12" customHeight="1" x14ac:dyDescent="0.2">
      <c r="A208" s="21" t="s">
        <v>471</v>
      </c>
      <c r="B208" s="54"/>
      <c r="C208" s="57">
        <v>46375.69</v>
      </c>
      <c r="D208" s="57"/>
      <c r="E208" s="1">
        <f>(C208-C$7)/C$8</f>
        <v>17846.009487285839</v>
      </c>
      <c r="F208" s="1">
        <f>ROUND(2*E208,0)/2</f>
        <v>17846</v>
      </c>
      <c r="G208" s="1">
        <f>C208-(C$7+C$8*F208)</f>
        <v>5.2748000016435981E-3</v>
      </c>
      <c r="I208" s="1">
        <f>G208</f>
        <v>5.2748000016435981E-3</v>
      </c>
      <c r="J208" s="1"/>
      <c r="K208" s="1"/>
      <c r="P208" s="3"/>
      <c r="R208" s="2">
        <f>C208-15018.5</f>
        <v>31357.190000000002</v>
      </c>
    </row>
    <row r="209" spans="1:18" ht="12" customHeight="1" x14ac:dyDescent="0.2">
      <c r="A209" s="21" t="s">
        <v>471</v>
      </c>
      <c r="B209" s="54"/>
      <c r="C209" s="57">
        <v>46682.593999999997</v>
      </c>
      <c r="D209" s="57"/>
      <c r="E209" s="1">
        <f>(C209-C$7)/C$8</f>
        <v>18398.008799498977</v>
      </c>
      <c r="F209" s="1">
        <f>ROUND(2*E209,0)/2</f>
        <v>18398</v>
      </c>
      <c r="G209" s="1">
        <f>C209-(C$7+C$8*F209)</f>
        <v>4.892400000244379E-3</v>
      </c>
      <c r="I209" s="1">
        <f>G209</f>
        <v>4.892400000244379E-3</v>
      </c>
      <c r="J209" s="1"/>
      <c r="K209" s="1"/>
      <c r="P209" s="3"/>
      <c r="R209" s="2">
        <f>C209-15018.5</f>
        <v>31664.093999999997</v>
      </c>
    </row>
    <row r="210" spans="1:18" ht="12" customHeight="1" x14ac:dyDescent="0.2">
      <c r="A210" s="21" t="s">
        <v>471</v>
      </c>
      <c r="B210" s="54"/>
      <c r="C210" s="57">
        <v>46683.703000000001</v>
      </c>
      <c r="D210" s="57"/>
      <c r="E210" s="1">
        <f>(C210-C$7)/C$8</f>
        <v>18400.003453323123</v>
      </c>
      <c r="F210" s="1">
        <f>ROUND(2*E210,0)/2</f>
        <v>18400</v>
      </c>
      <c r="G210" s="1">
        <f>C210-(C$7+C$8*F210)</f>
        <v>1.9200000024284236E-3</v>
      </c>
      <c r="I210" s="1">
        <f>G210</f>
        <v>1.9200000024284236E-3</v>
      </c>
      <c r="J210" s="1"/>
      <c r="K210" s="1"/>
      <c r="P210" s="3"/>
      <c r="R210" s="2">
        <f>C210-15018.5</f>
        <v>31665.203000000001</v>
      </c>
    </row>
    <row r="211" spans="1:18" ht="12" customHeight="1" x14ac:dyDescent="0.2">
      <c r="A211" s="21" t="s">
        <v>471</v>
      </c>
      <c r="B211" s="54"/>
      <c r="C211" s="57">
        <v>46702.608</v>
      </c>
      <c r="D211" s="57"/>
      <c r="E211" s="1">
        <f>(C211-C$7)/C$8</f>
        <v>18434.006095834753</v>
      </c>
      <c r="F211" s="1">
        <f>ROUND(2*E211,0)/2</f>
        <v>18434</v>
      </c>
      <c r="G211" s="1">
        <f>C211-(C$7+C$8*F211)</f>
        <v>3.3891999992192723E-3</v>
      </c>
      <c r="I211" s="1">
        <f>G211</f>
        <v>3.3891999992192723E-3</v>
      </c>
      <c r="J211" s="1"/>
      <c r="K211" s="1"/>
      <c r="P211" s="3"/>
      <c r="R211" s="2">
        <f>C211-15018.5</f>
        <v>31684.108</v>
      </c>
    </row>
    <row r="212" spans="1:18" ht="12" customHeight="1" x14ac:dyDescent="0.2">
      <c r="A212" s="21" t="s">
        <v>471</v>
      </c>
      <c r="B212" s="54"/>
      <c r="C212" s="57">
        <v>46708.726999999999</v>
      </c>
      <c r="D212" s="57"/>
      <c r="E212" s="1">
        <f>(C212-C$7)/C$8</f>
        <v>18445.011764680487</v>
      </c>
      <c r="F212" s="1">
        <f>ROUND(2*E212,0)/2</f>
        <v>18445</v>
      </c>
      <c r="G212" s="1">
        <f>C212-(C$7+C$8*F212)</f>
        <v>6.5409999951953068E-3</v>
      </c>
      <c r="I212" s="1">
        <f>G212</f>
        <v>6.5409999951953068E-3</v>
      </c>
      <c r="J212" s="1"/>
      <c r="K212" s="1"/>
      <c r="P212" s="3"/>
      <c r="R212" s="2">
        <f>C212-15018.5</f>
        <v>31690.226999999999</v>
      </c>
    </row>
    <row r="213" spans="1:18" ht="12" customHeight="1" x14ac:dyDescent="0.2">
      <c r="A213" s="21" t="s">
        <v>471</v>
      </c>
      <c r="B213" s="54"/>
      <c r="C213" s="57">
        <v>46712.612999999998</v>
      </c>
      <c r="D213" s="57"/>
      <c r="E213" s="1">
        <f>(C213-C$7)/C$8</f>
        <v>18452.001146791048</v>
      </c>
      <c r="F213" s="1">
        <f>ROUND(2*E213,0)/2</f>
        <v>18452</v>
      </c>
      <c r="G213" s="1">
        <f>C213-(C$7+C$8*F213)</f>
        <v>6.3759999466128647E-4</v>
      </c>
      <c r="I213" s="1">
        <f>G213</f>
        <v>6.3759999466128647E-4</v>
      </c>
      <c r="J213" s="1"/>
      <c r="K213" s="1"/>
      <c r="P213" s="3"/>
      <c r="R213" s="2">
        <f>C213-15018.5</f>
        <v>31694.112999999998</v>
      </c>
    </row>
    <row r="214" spans="1:18" ht="12" customHeight="1" x14ac:dyDescent="0.2">
      <c r="A214" s="21" t="s">
        <v>471</v>
      </c>
      <c r="B214" s="54"/>
      <c r="C214" s="57">
        <v>46722.623</v>
      </c>
      <c r="D214" s="57"/>
      <c r="E214" s="1">
        <f>(C214-C$7)/C$8</f>
        <v>18470.005190776315</v>
      </c>
      <c r="F214" s="1">
        <f>ROUND(2*E214,0)/2</f>
        <v>18470</v>
      </c>
      <c r="G214" s="1">
        <f>C214-(C$7+C$8*F214)</f>
        <v>2.8860000020358711E-3</v>
      </c>
      <c r="I214" s="1">
        <f>G214</f>
        <v>2.8860000020358711E-3</v>
      </c>
      <c r="J214" s="1"/>
      <c r="K214" s="1"/>
      <c r="P214" s="3"/>
      <c r="R214" s="2">
        <f>C214-15018.5</f>
        <v>31704.123</v>
      </c>
    </row>
    <row r="215" spans="1:18" ht="12" customHeight="1" x14ac:dyDescent="0.2">
      <c r="A215" s="21" t="s">
        <v>471</v>
      </c>
      <c r="B215" s="54"/>
      <c r="C215" s="57">
        <v>46996.728999999999</v>
      </c>
      <c r="D215" s="57"/>
      <c r="E215" s="1">
        <f>(C215-C$7)/C$8</f>
        <v>18963.013830199383</v>
      </c>
      <c r="F215" s="1">
        <f>ROUND(2*E215,0)/2</f>
        <v>18963</v>
      </c>
      <c r="G215" s="1">
        <f>C215-(C$7+C$8*F215)</f>
        <v>7.6894000012543984E-3</v>
      </c>
      <c r="I215" s="1">
        <f>G215</f>
        <v>7.6894000012543984E-3</v>
      </c>
      <c r="J215" s="1"/>
      <c r="K215" s="1"/>
      <c r="P215" s="3"/>
      <c r="R215" s="2">
        <f>C215-15018.5</f>
        <v>31978.228999999999</v>
      </c>
    </row>
    <row r="216" spans="1:18" ht="12" customHeight="1" x14ac:dyDescent="0.2">
      <c r="A216" s="21" t="s">
        <v>471</v>
      </c>
      <c r="B216" s="54"/>
      <c r="C216" s="57">
        <v>47001.728000000003</v>
      </c>
      <c r="D216" s="57"/>
      <c r="E216" s="1">
        <f>(C216-C$7)/C$8</f>
        <v>18972.005060557265</v>
      </c>
      <c r="F216" s="1">
        <f>ROUND(2*E216,0)/2</f>
        <v>18972</v>
      </c>
      <c r="G216" s="1">
        <f>C216-(C$7+C$8*F216)</f>
        <v>2.8136000037193298E-3</v>
      </c>
      <c r="I216" s="1">
        <f>G216</f>
        <v>2.8136000037193298E-3</v>
      </c>
      <c r="J216" s="1"/>
      <c r="K216" s="1"/>
      <c r="P216" s="3"/>
      <c r="R216" s="2">
        <f>C216-15018.5</f>
        <v>31983.228000000003</v>
      </c>
    </row>
    <row r="217" spans="1:18" ht="12" customHeight="1" x14ac:dyDescent="0.2">
      <c r="A217" s="21" t="s">
        <v>471</v>
      </c>
      <c r="B217" s="54"/>
      <c r="C217" s="57">
        <v>47040.648000000001</v>
      </c>
      <c r="D217" s="57"/>
      <c r="E217" s="1">
        <f>(C217-C$7)/C$8</f>
        <v>19042.006798010458</v>
      </c>
      <c r="F217" s="1">
        <f>ROUND(2*E217,0)/2</f>
        <v>19042</v>
      </c>
      <c r="G217" s="1">
        <f>C217-(C$7+C$8*F217)</f>
        <v>3.7796000033267774E-3</v>
      </c>
      <c r="I217" s="1">
        <f>G217</f>
        <v>3.7796000033267774E-3</v>
      </c>
      <c r="J217" s="1"/>
      <c r="K217" s="1"/>
      <c r="P217" s="3"/>
      <c r="R217" s="2">
        <f>C217-15018.5</f>
        <v>32022.148000000001</v>
      </c>
    </row>
    <row r="218" spans="1:18" ht="12" customHeight="1" x14ac:dyDescent="0.2">
      <c r="A218" s="21" t="s">
        <v>471</v>
      </c>
      <c r="B218" s="54"/>
      <c r="C218" s="57">
        <v>47065.667999999998</v>
      </c>
      <c r="D218" s="57"/>
      <c r="E218" s="1">
        <f>(C218-C$7)/C$8</f>
        <v>19087.007914944646</v>
      </c>
      <c r="F218" s="1">
        <f>ROUND(2*E218,0)/2</f>
        <v>19087</v>
      </c>
      <c r="G218" s="1">
        <f>C218-(C$7+C$8*F218)</f>
        <v>4.4005999952787533E-3</v>
      </c>
      <c r="I218" s="1">
        <f>G218</f>
        <v>4.4005999952787533E-3</v>
      </c>
      <c r="J218" s="1"/>
      <c r="K218" s="1"/>
      <c r="P218" s="3"/>
      <c r="R218" s="2">
        <f>C218-15018.5</f>
        <v>32047.167999999998</v>
      </c>
    </row>
    <row r="219" spans="1:18" ht="12" customHeight="1" x14ac:dyDescent="0.2">
      <c r="A219" s="21" t="s">
        <v>471</v>
      </c>
      <c r="B219" s="54"/>
      <c r="C219" s="57">
        <v>47084.571000000004</v>
      </c>
      <c r="D219" s="57"/>
      <c r="E219" s="1">
        <f>(C219-C$7)/C$8</f>
        <v>19121.006960244704</v>
      </c>
      <c r="F219" s="1">
        <f>ROUND(2*E219,0)/2</f>
        <v>19121</v>
      </c>
      <c r="G219" s="1">
        <f>C219-(C$7+C$8*F219)</f>
        <v>3.8698000062140636E-3</v>
      </c>
      <c r="I219" s="1">
        <f>G219</f>
        <v>3.8698000062140636E-3</v>
      </c>
      <c r="J219" s="1"/>
      <c r="K219" s="1"/>
      <c r="P219" s="3"/>
      <c r="R219" s="2">
        <f>C219-15018.5</f>
        <v>32066.071000000004</v>
      </c>
    </row>
    <row r="220" spans="1:18" ht="12" customHeight="1" x14ac:dyDescent="0.2">
      <c r="A220" s="21" t="s">
        <v>471</v>
      </c>
      <c r="B220" s="54"/>
      <c r="C220" s="57">
        <v>47085.684999999998</v>
      </c>
      <c r="D220" s="57"/>
      <c r="E220" s="1">
        <f>(C220-C$7)/C$8</f>
        <v>19123.010607097796</v>
      </c>
      <c r="F220" s="1">
        <f>ROUND(2*E220,0)/2</f>
        <v>19123</v>
      </c>
      <c r="G220" s="1">
        <f>C220-(C$7+C$8*F220)</f>
        <v>5.8973999985028058E-3</v>
      </c>
      <c r="I220" s="1">
        <f>G220</f>
        <v>5.8973999985028058E-3</v>
      </c>
      <c r="J220" s="1"/>
      <c r="K220" s="1"/>
      <c r="P220" s="3"/>
      <c r="R220" s="2">
        <f>C220-15018.5</f>
        <v>32067.184999999998</v>
      </c>
    </row>
    <row r="221" spans="1:18" ht="12" customHeight="1" x14ac:dyDescent="0.2">
      <c r="A221" s="21" t="s">
        <v>471</v>
      </c>
      <c r="B221" s="54"/>
      <c r="C221" s="57">
        <v>47085.684999999998</v>
      </c>
      <c r="D221" s="57"/>
      <c r="E221" s="1">
        <f>(C221-C$7)/C$8</f>
        <v>19123.010607097796</v>
      </c>
      <c r="F221" s="1">
        <f>ROUND(2*E221,0)/2</f>
        <v>19123</v>
      </c>
      <c r="G221" s="1">
        <f>C221-(C$7+C$8*F221)</f>
        <v>5.8973999985028058E-3</v>
      </c>
      <c r="I221" s="1">
        <f>G221</f>
        <v>5.8973999985028058E-3</v>
      </c>
      <c r="J221" s="1"/>
      <c r="K221" s="1"/>
      <c r="P221" s="3"/>
      <c r="R221" s="2">
        <f>C221-15018.5</f>
        <v>32067.184999999998</v>
      </c>
    </row>
    <row r="222" spans="1:18" ht="12" customHeight="1" x14ac:dyDescent="0.2">
      <c r="A222" s="21" t="s">
        <v>471</v>
      </c>
      <c r="B222" s="54"/>
      <c r="C222" s="57">
        <v>47114.597000000002</v>
      </c>
      <c r="D222" s="57"/>
      <c r="E222" s="1">
        <f>(C222-C$7)/C$8</f>
        <v>19175.01189777732</v>
      </c>
      <c r="F222" s="1">
        <f>ROUND(2*E222,0)/2</f>
        <v>19175</v>
      </c>
      <c r="G222" s="1">
        <f>C222-(C$7+C$8*F222)</f>
        <v>6.6149999984190799E-3</v>
      </c>
      <c r="I222" s="1">
        <f>G222</f>
        <v>6.6149999984190799E-3</v>
      </c>
      <c r="J222" s="1"/>
      <c r="K222" s="1"/>
      <c r="P222" s="3"/>
      <c r="R222" s="2">
        <f>C222-15018.5</f>
        <v>32096.097000000002</v>
      </c>
    </row>
    <row r="223" spans="1:18" ht="12" customHeight="1" x14ac:dyDescent="0.2">
      <c r="A223" s="21" t="s">
        <v>471</v>
      </c>
      <c r="B223" s="54"/>
      <c r="C223" s="57">
        <v>47115.707999999999</v>
      </c>
      <c r="D223" s="57"/>
      <c r="E223" s="1">
        <f>(C223-C$7)/C$8</f>
        <v>19177.010148813042</v>
      </c>
      <c r="F223" s="1">
        <f>ROUND(2*E223,0)/2</f>
        <v>19177</v>
      </c>
      <c r="G223" s="1">
        <f>C223-(C$7+C$8*F223)</f>
        <v>5.6426000010105781E-3</v>
      </c>
      <c r="I223" s="1">
        <f>G223</f>
        <v>5.6426000010105781E-3</v>
      </c>
      <c r="J223" s="1"/>
      <c r="K223" s="1"/>
      <c r="P223" s="3"/>
      <c r="R223" s="2">
        <f>C223-15018.5</f>
        <v>32097.207999999999</v>
      </c>
    </row>
    <row r="224" spans="1:18" ht="12" customHeight="1" x14ac:dyDescent="0.2">
      <c r="A224" s="21" t="s">
        <v>471</v>
      </c>
      <c r="B224" s="54"/>
      <c r="C224" s="57">
        <v>47388.696000000004</v>
      </c>
      <c r="D224" s="57"/>
      <c r="E224" s="1">
        <f>(C224-C$7)/C$8</f>
        <v>19668.007946959842</v>
      </c>
      <c r="F224" s="1">
        <f>ROUND(2*E224,0)/2</f>
        <v>19668</v>
      </c>
      <c r="G224" s="1">
        <f>C224-(C$7+C$8*F224)</f>
        <v>4.4184000071254559E-3</v>
      </c>
      <c r="I224" s="1">
        <f>G224</f>
        <v>4.4184000071254559E-3</v>
      </c>
      <c r="J224" s="1"/>
      <c r="K224" s="1"/>
      <c r="P224" s="3"/>
      <c r="R224" s="2">
        <f>C224-15018.5</f>
        <v>32370.196000000004</v>
      </c>
    </row>
    <row r="225" spans="1:18" ht="12" customHeight="1" x14ac:dyDescent="0.2">
      <c r="A225" s="21" t="s">
        <v>471</v>
      </c>
      <c r="B225" s="54"/>
      <c r="C225" s="57">
        <v>47413.714999999997</v>
      </c>
      <c r="D225" s="57"/>
      <c r="E225" s="1">
        <f>(C225-C$7)/C$8</f>
        <v>19713.007265288234</v>
      </c>
      <c r="F225" s="1">
        <f>ROUND(2*E225,0)/2</f>
        <v>19713</v>
      </c>
      <c r="G225" s="1">
        <f>C225-(C$7+C$8*F225)</f>
        <v>4.0393999952357262E-3</v>
      </c>
      <c r="I225" s="1">
        <f>G225</f>
        <v>4.0393999952357262E-3</v>
      </c>
      <c r="J225" s="1"/>
      <c r="K225" s="1"/>
      <c r="P225" s="3"/>
      <c r="R225" s="2">
        <f>C225-15018.5</f>
        <v>32395.214999999997</v>
      </c>
    </row>
    <row r="226" spans="1:18" ht="12" customHeight="1" x14ac:dyDescent="0.2">
      <c r="A226" s="21" t="s">
        <v>471</v>
      </c>
      <c r="B226" s="54"/>
      <c r="C226" s="57">
        <v>47422.614000000001</v>
      </c>
      <c r="D226" s="57"/>
      <c r="E226" s="1">
        <f>(C226-C$7)/C$8</f>
        <v>19729.013058237779</v>
      </c>
      <c r="F226" s="1">
        <f>ROUND(2*E226,0)/2</f>
        <v>19729</v>
      </c>
      <c r="G226" s="1">
        <f>C226-(C$7+C$8*F226)</f>
        <v>7.2602000000188127E-3</v>
      </c>
      <c r="I226" s="1">
        <f>G226</f>
        <v>7.2602000000188127E-3</v>
      </c>
      <c r="J226" s="1"/>
      <c r="K226" s="1"/>
      <c r="P226" s="3"/>
      <c r="R226" s="2">
        <f>C226-15018.5</f>
        <v>32404.114000000001</v>
      </c>
    </row>
    <row r="227" spans="1:18" ht="12" customHeight="1" x14ac:dyDescent="0.2">
      <c r="A227" s="21" t="s">
        <v>471</v>
      </c>
      <c r="B227" s="54"/>
      <c r="C227" s="57">
        <v>47437.622000000003</v>
      </c>
      <c r="D227" s="57"/>
      <c r="E227" s="1">
        <f>(C227-C$7)/C$8</f>
        <v>19756.006533975131</v>
      </c>
      <c r="F227" s="1">
        <f>ROUND(2*E227,0)/2</f>
        <v>19756</v>
      </c>
      <c r="G227" s="1">
        <f>C227-(C$7+C$8*F227)</f>
        <v>3.6327999987406656E-3</v>
      </c>
      <c r="I227" s="1">
        <f>G227</f>
        <v>3.6327999987406656E-3</v>
      </c>
      <c r="J227" s="1"/>
      <c r="K227" s="1"/>
      <c r="P227" s="3"/>
      <c r="R227" s="2">
        <f>C227-15018.5</f>
        <v>32419.122000000003</v>
      </c>
    </row>
    <row r="228" spans="1:18" ht="12" customHeight="1" x14ac:dyDescent="0.2">
      <c r="A228" s="21" t="s">
        <v>471</v>
      </c>
      <c r="B228" s="54"/>
      <c r="C228" s="57">
        <v>47442.622000000003</v>
      </c>
      <c r="D228" s="57"/>
      <c r="E228" s="1">
        <f>(C228-C$7)/C$8</f>
        <v>19764.999562938799</v>
      </c>
      <c r="F228" s="1">
        <f>ROUND(2*E228,0)/2</f>
        <v>19765</v>
      </c>
      <c r="G228" s="1">
        <f>C228-(C$7+C$8*F228)</f>
        <v>-2.4299999495269731E-4</v>
      </c>
      <c r="I228" s="1">
        <f>G228</f>
        <v>-2.4299999495269731E-4</v>
      </c>
      <c r="J228" s="1"/>
      <c r="K228" s="1"/>
      <c r="P228" s="3"/>
      <c r="R228" s="2">
        <f>C228-15018.5</f>
        <v>32424.122000000003</v>
      </c>
    </row>
    <row r="229" spans="1:18" ht="12" customHeight="1" x14ac:dyDescent="0.2">
      <c r="A229" s="21" t="s">
        <v>471</v>
      </c>
      <c r="B229" s="54"/>
      <c r="C229" s="57">
        <v>47442.625</v>
      </c>
      <c r="D229" s="57"/>
      <c r="E229" s="1">
        <f>(C229-C$7)/C$8</f>
        <v>19765.00495875617</v>
      </c>
      <c r="F229" s="1">
        <f>ROUND(2*E229,0)/2</f>
        <v>19765</v>
      </c>
      <c r="G229" s="1">
        <f>C229-(C$7+C$8*F229)</f>
        <v>2.7570000020205043E-3</v>
      </c>
      <c r="I229" s="1">
        <f>G229</f>
        <v>2.7570000020205043E-3</v>
      </c>
      <c r="J229" s="1"/>
      <c r="K229" s="1"/>
      <c r="P229" s="3"/>
      <c r="R229" s="2">
        <f>C229-15018.5</f>
        <v>32424.125</v>
      </c>
    </row>
    <row r="230" spans="1:18" ht="12" customHeight="1" x14ac:dyDescent="0.2">
      <c r="A230" s="21" t="s">
        <v>471</v>
      </c>
      <c r="B230" s="54"/>
      <c r="C230" s="57">
        <v>47447.63</v>
      </c>
      <c r="D230" s="57"/>
      <c r="E230" s="1">
        <f>(C230-C$7)/C$8</f>
        <v>19774.0069807488</v>
      </c>
      <c r="F230" s="1">
        <f>ROUND(2*E230,0)/2</f>
        <v>19774</v>
      </c>
      <c r="G230" s="1">
        <f>C230-(C$7+C$8*F230)</f>
        <v>3.881199998431839E-3</v>
      </c>
      <c r="I230" s="1">
        <f>G230</f>
        <v>3.881199998431839E-3</v>
      </c>
      <c r="J230" s="1"/>
      <c r="K230" s="1"/>
      <c r="P230" s="3"/>
      <c r="R230" s="2">
        <f>C230-15018.5</f>
        <v>32429.129999999997</v>
      </c>
    </row>
    <row r="231" spans="1:18" ht="12" customHeight="1" x14ac:dyDescent="0.2">
      <c r="A231" s="21" t="s">
        <v>471</v>
      </c>
      <c r="B231" s="54"/>
      <c r="C231" s="57">
        <v>47448.741000000002</v>
      </c>
      <c r="D231" s="57"/>
      <c r="E231" s="1">
        <f>(C231-C$7)/C$8</f>
        <v>19776.005231784533</v>
      </c>
      <c r="F231" s="1">
        <f>ROUND(2*E231,0)/2</f>
        <v>19776</v>
      </c>
      <c r="G231" s="1">
        <f>C231-(C$7+C$8*F231)</f>
        <v>2.9088000010233372E-3</v>
      </c>
      <c r="I231" s="1">
        <f>G231</f>
        <v>2.9088000010233372E-3</v>
      </c>
      <c r="J231" s="1"/>
      <c r="K231" s="1"/>
      <c r="P231" s="3"/>
      <c r="R231" s="2">
        <f>C231-15018.5</f>
        <v>32430.241000000002</v>
      </c>
    </row>
    <row r="232" spans="1:18" ht="12" customHeight="1" x14ac:dyDescent="0.2">
      <c r="A232" s="21" t="s">
        <v>471</v>
      </c>
      <c r="B232" s="54"/>
      <c r="C232" s="57">
        <v>47457.633000000002</v>
      </c>
      <c r="D232" s="57"/>
      <c r="E232" s="1">
        <f>(C232-C$7)/C$8</f>
        <v>19791.998434493522</v>
      </c>
      <c r="F232" s="1">
        <f>ROUND(2*E232,0)/2</f>
        <v>19792</v>
      </c>
      <c r="G232" s="1">
        <f>C232-(C$7+C$8*F232)</f>
        <v>-8.7039999925764278E-4</v>
      </c>
      <c r="I232" s="1">
        <f>G232</f>
        <v>-8.7039999925764278E-4</v>
      </c>
      <c r="J232" s="1"/>
      <c r="K232" s="1"/>
      <c r="P232" s="3"/>
      <c r="R232" s="2">
        <f>C232-15018.5</f>
        <v>32439.133000000002</v>
      </c>
    </row>
    <row r="233" spans="1:18" ht="12" customHeight="1" x14ac:dyDescent="0.2">
      <c r="A233" s="21" t="s">
        <v>471</v>
      </c>
      <c r="B233" s="54"/>
      <c r="C233" s="57">
        <v>47464.303999999996</v>
      </c>
      <c r="D233" s="57"/>
      <c r="E233" s="1">
        <f>(C233-C$7)/C$8</f>
        <v>19803.996933736838</v>
      </c>
      <c r="F233" s="1">
        <f>ROUND(2*E233,0)/2</f>
        <v>19804</v>
      </c>
      <c r="G233" s="1">
        <f>C233-(C$7+C$8*F233)</f>
        <v>-1.7048000008799136E-3</v>
      </c>
      <c r="I233" s="1">
        <f>G233</f>
        <v>-1.7048000008799136E-3</v>
      </c>
      <c r="J233" s="1"/>
      <c r="K233" s="1"/>
      <c r="P233" s="3"/>
      <c r="R233" s="2">
        <f>C233-15018.5</f>
        <v>32445.803999999996</v>
      </c>
    </row>
    <row r="234" spans="1:18" ht="12" customHeight="1" x14ac:dyDescent="0.2">
      <c r="A234" s="21" t="s">
        <v>471</v>
      </c>
      <c r="B234" s="54"/>
      <c r="C234" s="57">
        <v>47469.305</v>
      </c>
      <c r="D234" s="57"/>
      <c r="E234" s="1">
        <f>(C234-C$7)/C$8</f>
        <v>19812.991761306308</v>
      </c>
      <c r="F234" s="1">
        <f>ROUND(2*E234,0)/2</f>
        <v>19813</v>
      </c>
      <c r="G234" s="1">
        <f>C234-(C$7+C$8*F234)</f>
        <v>-4.5805999980075285E-3</v>
      </c>
      <c r="I234" s="1">
        <f>G234</f>
        <v>-4.5805999980075285E-3</v>
      </c>
      <c r="J234" s="1"/>
      <c r="K234" s="1"/>
      <c r="P234" s="3"/>
      <c r="R234" s="2">
        <f>C234-15018.5</f>
        <v>32450.805</v>
      </c>
    </row>
    <row r="235" spans="1:18" ht="12" customHeight="1" x14ac:dyDescent="0.2">
      <c r="A235" s="21" t="s">
        <v>471</v>
      </c>
      <c r="B235" s="54"/>
      <c r="C235" s="57">
        <v>47472.646000000001</v>
      </c>
      <c r="D235" s="57"/>
      <c r="E235" s="1">
        <f>(C235-C$7)/C$8</f>
        <v>19819.000903259832</v>
      </c>
      <c r="F235" s="1">
        <f>ROUND(2*E235,0)/2</f>
        <v>19819</v>
      </c>
      <c r="G235" s="1">
        <f>C235-(C$7+C$8*F235)</f>
        <v>5.02200004120823E-4</v>
      </c>
      <c r="I235" s="1">
        <f>G235</f>
        <v>5.02200004120823E-4</v>
      </c>
      <c r="J235" s="1"/>
      <c r="K235" s="1"/>
      <c r="P235" s="3"/>
      <c r="R235" s="2">
        <f>C235-15018.5</f>
        <v>32454.146000000001</v>
      </c>
    </row>
    <row r="236" spans="1:18" ht="12" customHeight="1" x14ac:dyDescent="0.2">
      <c r="A236" s="21" t="s">
        <v>471</v>
      </c>
      <c r="B236" s="54"/>
      <c r="C236" s="57">
        <v>47477.648999999998</v>
      </c>
      <c r="D236" s="57"/>
      <c r="E236" s="1">
        <f>(C236-C$7)/C$8</f>
        <v>19827.999328040871</v>
      </c>
      <c r="F236" s="1">
        <f>ROUND(2*E236,0)/2</f>
        <v>19828</v>
      </c>
      <c r="G236" s="1">
        <f>C236-(C$7+C$8*F236)</f>
        <v>-3.7359999987529591E-4</v>
      </c>
      <c r="I236" s="1">
        <f>G236</f>
        <v>-3.7359999987529591E-4</v>
      </c>
      <c r="J236" s="1"/>
      <c r="K236" s="1"/>
      <c r="P236" s="3"/>
      <c r="R236" s="2">
        <f>C236-15018.5</f>
        <v>32459.148999999998</v>
      </c>
    </row>
    <row r="237" spans="1:18" ht="12" customHeight="1" x14ac:dyDescent="0.2">
      <c r="A237" s="21" t="s">
        <v>471</v>
      </c>
      <c r="B237" s="54"/>
      <c r="C237" s="57">
        <v>47482.652999999998</v>
      </c>
      <c r="D237" s="57"/>
      <c r="E237" s="1">
        <f>(C237-C$7)/C$8</f>
        <v>19836.999551427711</v>
      </c>
      <c r="F237" s="1">
        <f>ROUND(2*E237,0)/2</f>
        <v>19837</v>
      </c>
      <c r="G237" s="1">
        <f>C237-(C$7+C$8*F237)</f>
        <v>-2.4940000002970919E-4</v>
      </c>
      <c r="I237" s="1">
        <f>G237</f>
        <v>-2.4940000002970919E-4</v>
      </c>
      <c r="J237" s="1"/>
      <c r="K237" s="1"/>
      <c r="P237" s="3"/>
      <c r="R237" s="2">
        <f>C237-15018.5</f>
        <v>32464.152999999998</v>
      </c>
    </row>
    <row r="238" spans="1:18" ht="12" customHeight="1" x14ac:dyDescent="0.2">
      <c r="A238" s="21" t="s">
        <v>471</v>
      </c>
      <c r="B238" s="54"/>
      <c r="C238" s="57">
        <v>47492.665999999997</v>
      </c>
      <c r="D238" s="57"/>
      <c r="E238" s="1">
        <f>(C238-C$7)/C$8</f>
        <v>19855.008991230352</v>
      </c>
      <c r="F238" s="1">
        <f>ROUND(2*E238,0)/2</f>
        <v>19855</v>
      </c>
      <c r="G238" s="1">
        <f>C238-(C$7+C$8*F238)</f>
        <v>4.9989999970421195E-3</v>
      </c>
      <c r="I238" s="1">
        <f>G238</f>
        <v>4.9989999970421195E-3</v>
      </c>
      <c r="J238" s="1"/>
      <c r="K238" s="1"/>
      <c r="P238" s="3"/>
      <c r="R238" s="2">
        <f>C238-15018.5</f>
        <v>32474.165999999997</v>
      </c>
    </row>
    <row r="239" spans="1:18" ht="12" customHeight="1" x14ac:dyDescent="0.2">
      <c r="A239" s="21" t="s">
        <v>471</v>
      </c>
      <c r="B239" s="54"/>
      <c r="C239" s="57">
        <v>47497.661</v>
      </c>
      <c r="D239" s="57"/>
      <c r="E239" s="1">
        <f>(C239-C$7)/C$8</f>
        <v>19863.993027165063</v>
      </c>
      <c r="F239" s="1">
        <f>ROUND(2*E239,0)/2</f>
        <v>19864</v>
      </c>
      <c r="G239" s="1">
        <f>C239-(C$7+C$8*F239)</f>
        <v>-3.8768000013078563E-3</v>
      </c>
      <c r="I239" s="1">
        <f>G239</f>
        <v>-3.8768000013078563E-3</v>
      </c>
      <c r="J239" s="1"/>
      <c r="K239" s="1"/>
      <c r="P239" s="3"/>
      <c r="R239" s="2">
        <f>C239-15018.5</f>
        <v>32479.161</v>
      </c>
    </row>
    <row r="240" spans="1:18" ht="12" customHeight="1" x14ac:dyDescent="0.2">
      <c r="A240" s="21" t="s">
        <v>471</v>
      </c>
      <c r="B240" s="54"/>
      <c r="C240" s="57">
        <v>47501.559000000001</v>
      </c>
      <c r="D240" s="57"/>
      <c r="E240" s="1">
        <f>(C240-C$7)/C$8</f>
        <v>19871.003992545142</v>
      </c>
      <c r="F240" s="1">
        <f>ROUND(2*E240,0)/2</f>
        <v>19871</v>
      </c>
      <c r="G240" s="1">
        <f>C240-(C$7+C$8*F240)</f>
        <v>2.2198000006028451E-3</v>
      </c>
      <c r="I240" s="1">
        <f>G240</f>
        <v>2.2198000006028451E-3</v>
      </c>
      <c r="J240" s="1"/>
      <c r="K240" s="1"/>
      <c r="P240" s="3"/>
      <c r="R240" s="2">
        <f>C240-15018.5</f>
        <v>32483.059000000001</v>
      </c>
    </row>
    <row r="241" spans="1:18" ht="12" customHeight="1" x14ac:dyDescent="0.2">
      <c r="A241" s="21" t="s">
        <v>471</v>
      </c>
      <c r="B241" s="54"/>
      <c r="C241" s="57">
        <v>47712.837</v>
      </c>
      <c r="D241" s="57"/>
      <c r="E241" s="1">
        <f>(C241-C$7)/C$8</f>
        <v>20251.009827222329</v>
      </c>
      <c r="F241" s="1">
        <f>ROUND(2*E241,0)/2</f>
        <v>20251</v>
      </c>
      <c r="G241" s="1">
        <f>C241-(C$7+C$8*F241)</f>
        <v>5.4638000001432374E-3</v>
      </c>
      <c r="I241" s="1">
        <f>G241</f>
        <v>5.4638000001432374E-3</v>
      </c>
      <c r="J241" s="1"/>
      <c r="K241" s="1"/>
      <c r="P241" s="3"/>
      <c r="R241" s="2">
        <f>C241-15018.5</f>
        <v>32694.337</v>
      </c>
    </row>
    <row r="242" spans="1:18" ht="12" customHeight="1" x14ac:dyDescent="0.2">
      <c r="A242" s="21" t="s">
        <v>471</v>
      </c>
      <c r="B242" s="54"/>
      <c r="C242" s="57">
        <v>47790.667000000001</v>
      </c>
      <c r="D242" s="57"/>
      <c r="E242" s="1">
        <f>(C242-C$7)/C$8</f>
        <v>20390.995316070796</v>
      </c>
      <c r="F242" s="1">
        <f>ROUND(2*E242,0)/2</f>
        <v>20391</v>
      </c>
      <c r="G242" s="1">
        <f>C242-(C$7+C$8*F242)</f>
        <v>-2.604199995403178E-3</v>
      </c>
      <c r="I242" s="1">
        <f>G242</f>
        <v>-2.604199995403178E-3</v>
      </c>
      <c r="J242" s="1"/>
      <c r="K242" s="1"/>
      <c r="P242" s="3"/>
      <c r="R242" s="2">
        <f>C242-15018.5</f>
        <v>32772.167000000001</v>
      </c>
    </row>
    <row r="243" spans="1:18" ht="12" customHeight="1" x14ac:dyDescent="0.2">
      <c r="A243" s="21" t="s">
        <v>471</v>
      </c>
      <c r="B243" s="54"/>
      <c r="C243" s="57">
        <v>47790.673000000003</v>
      </c>
      <c r="D243" s="57"/>
      <c r="E243" s="1">
        <f>(C243-C$7)/C$8</f>
        <v>20391.006107705554</v>
      </c>
      <c r="F243" s="1">
        <f>ROUND(2*E243,0)/2</f>
        <v>20391</v>
      </c>
      <c r="G243" s="1">
        <f>C243-(C$7+C$8*F243)</f>
        <v>3.3958000058191828E-3</v>
      </c>
      <c r="I243" s="1">
        <f>G243</f>
        <v>3.3958000058191828E-3</v>
      </c>
      <c r="J243" s="1"/>
      <c r="K243" s="1"/>
      <c r="P243" s="3"/>
      <c r="R243" s="2">
        <f>C243-15018.5</f>
        <v>32772.173000000003</v>
      </c>
    </row>
    <row r="244" spans="1:18" ht="12" customHeight="1" x14ac:dyDescent="0.2">
      <c r="A244" s="21" t="s">
        <v>471</v>
      </c>
      <c r="B244" s="54"/>
      <c r="C244" s="57">
        <v>47794.572999999997</v>
      </c>
      <c r="D244" s="57"/>
      <c r="E244" s="1">
        <f>(C244-C$7)/C$8</f>
        <v>20398.020670297206</v>
      </c>
      <c r="F244" s="1">
        <f>ROUND(2*E244,0)/2</f>
        <v>20398</v>
      </c>
      <c r="G244" s="1">
        <f>C244-(C$7+C$8*F244)</f>
        <v>1.149240000086138E-2</v>
      </c>
      <c r="I244" s="1">
        <f>G244</f>
        <v>1.149240000086138E-2</v>
      </c>
      <c r="J244" s="1"/>
      <c r="K244" s="1"/>
      <c r="P244" s="3"/>
      <c r="R244" s="2">
        <f>C244-15018.5</f>
        <v>32776.072999999997</v>
      </c>
    </row>
    <row r="245" spans="1:18" ht="12" customHeight="1" x14ac:dyDescent="0.2">
      <c r="A245" s="21" t="s">
        <v>471</v>
      </c>
      <c r="B245" s="54"/>
      <c r="C245" s="57">
        <v>47795.671999999999</v>
      </c>
      <c r="D245" s="57"/>
      <c r="E245" s="1">
        <f>(C245-C$7)/C$8</f>
        <v>20399.997338063426</v>
      </c>
      <c r="F245" s="1">
        <f>ROUND(2*E245,0)/2</f>
        <v>20400</v>
      </c>
      <c r="G245" s="1">
        <f>C245-(C$7+C$8*F245)</f>
        <v>-1.4799999989918433E-3</v>
      </c>
      <c r="I245" s="1">
        <f>G245</f>
        <v>-1.4799999989918433E-3</v>
      </c>
      <c r="J245" s="1"/>
      <c r="K245" s="1"/>
      <c r="P245" s="3"/>
      <c r="R245" s="2">
        <f>C245-15018.5</f>
        <v>32777.171999999999</v>
      </c>
    </row>
    <row r="246" spans="1:18" ht="12" customHeight="1" x14ac:dyDescent="0.2">
      <c r="A246" s="21" t="s">
        <v>471</v>
      </c>
      <c r="B246" s="54"/>
      <c r="C246" s="57">
        <v>47800.678</v>
      </c>
      <c r="D246" s="57"/>
      <c r="E246" s="1">
        <f>(C246-C$7)/C$8</f>
        <v>20409.001158661853</v>
      </c>
      <c r="F246" s="1">
        <f>ROUND(2*E246,0)/2</f>
        <v>20409</v>
      </c>
      <c r="G246" s="1">
        <f>C246-(C$7+C$8*F246)</f>
        <v>6.4420000126119703E-4</v>
      </c>
      <c r="I246" s="1">
        <f>G246</f>
        <v>6.4420000126119703E-4</v>
      </c>
      <c r="J246" s="1"/>
      <c r="K246" s="1"/>
      <c r="P246" s="3"/>
      <c r="R246" s="2">
        <f>C246-15018.5</f>
        <v>32782.178</v>
      </c>
    </row>
    <row r="247" spans="1:18" ht="12" customHeight="1" x14ac:dyDescent="0.2">
      <c r="A247" s="21" t="s">
        <v>471</v>
      </c>
      <c r="B247" s="54"/>
      <c r="C247" s="57">
        <v>47804.572999999997</v>
      </c>
      <c r="D247" s="57"/>
      <c r="E247" s="1">
        <f>(C247-C$7)/C$8</f>
        <v>20416.006728224544</v>
      </c>
      <c r="F247" s="1">
        <f>ROUND(2*E247,0)/2</f>
        <v>20416</v>
      </c>
      <c r="G247" s="1">
        <f>C247-(C$7+C$8*F247)</f>
        <v>3.7407999989227392E-3</v>
      </c>
      <c r="I247" s="1">
        <f>G247</f>
        <v>3.7407999989227392E-3</v>
      </c>
      <c r="J247" s="1"/>
      <c r="K247" s="1"/>
      <c r="P247" s="3"/>
      <c r="R247" s="2">
        <f>C247-15018.5</f>
        <v>32786.072999999997</v>
      </c>
    </row>
    <row r="248" spans="1:18" ht="12" customHeight="1" x14ac:dyDescent="0.2">
      <c r="A248" s="21" t="s">
        <v>471</v>
      </c>
      <c r="B248" s="54"/>
      <c r="C248" s="57">
        <v>47835.703999999998</v>
      </c>
      <c r="D248" s="57"/>
      <c r="E248" s="1">
        <f>(C248-C$7)/C$8</f>
        <v>20471.999125158138</v>
      </c>
      <c r="F248" s="1">
        <f>ROUND(2*E248,0)/2</f>
        <v>20472</v>
      </c>
      <c r="G248" s="1">
        <f>C248-(C$7+C$8*F248)</f>
        <v>-4.8640000022714958E-4</v>
      </c>
      <c r="I248" s="1">
        <f>G248</f>
        <v>-4.8640000022714958E-4</v>
      </c>
      <c r="J248" s="1"/>
      <c r="K248" s="1"/>
      <c r="P248" s="3"/>
      <c r="R248" s="2">
        <f>C248-15018.5</f>
        <v>32817.203999999998</v>
      </c>
    </row>
    <row r="249" spans="1:18" ht="12" customHeight="1" x14ac:dyDescent="0.2">
      <c r="A249" s="21" t="s">
        <v>471</v>
      </c>
      <c r="B249" s="54"/>
      <c r="C249" s="57">
        <v>47859.610999999997</v>
      </c>
      <c r="D249" s="57"/>
      <c r="E249" s="1">
        <f>(C249-C$7)/C$8</f>
        <v>20514.99839384502</v>
      </c>
      <c r="F249" s="1">
        <f>ROUND(2*E249,0)/2</f>
        <v>20515</v>
      </c>
      <c r="G249" s="1">
        <f>C249-(C$7+C$8*F249)</f>
        <v>-8.9300000399816781E-4</v>
      </c>
      <c r="I249" s="1">
        <f>G249</f>
        <v>-8.9300000399816781E-4</v>
      </c>
      <c r="J249" s="1"/>
      <c r="K249" s="1"/>
      <c r="P249" s="3"/>
      <c r="R249" s="2">
        <f>C249-15018.5</f>
        <v>32841.110999999997</v>
      </c>
    </row>
    <row r="250" spans="1:18" ht="12" customHeight="1" x14ac:dyDescent="0.2">
      <c r="A250" s="21" t="s">
        <v>471</v>
      </c>
      <c r="B250" s="54"/>
      <c r="C250" s="57">
        <v>47879.63</v>
      </c>
      <c r="D250" s="57"/>
      <c r="E250" s="1">
        <f>(C250-C$7)/C$8</f>
        <v>20551.004683209758</v>
      </c>
      <c r="F250" s="1">
        <f>ROUND(2*E250,0)/2</f>
        <v>20551</v>
      </c>
      <c r="G250" s="1">
        <f>C250-(C$7+C$8*F250)</f>
        <v>2.6037999996333383E-3</v>
      </c>
      <c r="I250" s="1">
        <f>G250</f>
        <v>2.6037999996333383E-3</v>
      </c>
      <c r="J250" s="1"/>
      <c r="K250" s="1"/>
      <c r="P250" s="3"/>
      <c r="R250" s="2">
        <f>C250-15018.5</f>
        <v>32861.129999999997</v>
      </c>
    </row>
    <row r="251" spans="1:18" ht="12" customHeight="1" x14ac:dyDescent="0.2">
      <c r="A251" s="21" t="s">
        <v>471</v>
      </c>
      <c r="B251" s="54"/>
      <c r="C251" s="57">
        <v>48158.733</v>
      </c>
      <c r="D251" s="57"/>
      <c r="E251" s="1">
        <f>(C251-C$7)/C$8</f>
        <v>21053.00095577912</v>
      </c>
      <c r="F251" s="1">
        <f>ROUND(2*E251,0)/2</f>
        <v>21053</v>
      </c>
      <c r="G251" s="1">
        <f>C251-(C$7+C$8*F251)</f>
        <v>5.3140000090934336E-4</v>
      </c>
      <c r="I251" s="1">
        <f>G251</f>
        <v>5.3140000090934336E-4</v>
      </c>
      <c r="J251" s="1"/>
      <c r="K251" s="1"/>
      <c r="P251" s="3"/>
      <c r="R251" s="2">
        <f>C251-15018.5</f>
        <v>33140.233</v>
      </c>
    </row>
    <row r="252" spans="1:18" ht="12" customHeight="1" x14ac:dyDescent="0.2">
      <c r="A252" s="21" t="s">
        <v>471</v>
      </c>
      <c r="B252" s="54"/>
      <c r="C252" s="57">
        <v>48191.542000000001</v>
      </c>
      <c r="D252" s="57"/>
      <c r="E252" s="1">
        <f>(C252-C$7)/C$8</f>
        <v>21112.011413232922</v>
      </c>
      <c r="F252" s="1">
        <f>ROUND(2*E252,0)/2</f>
        <v>21112</v>
      </c>
      <c r="G252" s="1">
        <f>C252-(C$7+C$8*F252)</f>
        <v>6.3455999988946132E-3</v>
      </c>
      <c r="I252" s="1">
        <f>G252</f>
        <v>6.3455999988946132E-3</v>
      </c>
      <c r="J252" s="1"/>
      <c r="K252" s="1"/>
      <c r="P252" s="3"/>
      <c r="R252" s="2">
        <f>C252-15018.5</f>
        <v>33173.042000000001</v>
      </c>
    </row>
    <row r="253" spans="1:18" ht="12" customHeight="1" x14ac:dyDescent="0.2">
      <c r="A253" s="21" t="s">
        <v>471</v>
      </c>
      <c r="B253" s="54"/>
      <c r="C253" s="57">
        <v>48206.553999999996</v>
      </c>
      <c r="D253" s="57"/>
      <c r="E253" s="1">
        <f>(C253-C$7)/C$8</f>
        <v>21139.012083393431</v>
      </c>
      <c r="F253" s="1">
        <f>ROUND(2*E253,0)/2</f>
        <v>21139</v>
      </c>
      <c r="G253" s="1">
        <f>C253-(C$7+C$8*F253)</f>
        <v>6.7181999984313734E-3</v>
      </c>
      <c r="I253" s="1">
        <f>G253</f>
        <v>6.7181999984313734E-3</v>
      </c>
      <c r="J253" s="1"/>
      <c r="K253" s="1"/>
      <c r="P253" s="3"/>
      <c r="R253" s="2">
        <f>C253-15018.5</f>
        <v>33188.053999999996</v>
      </c>
    </row>
    <row r="254" spans="1:18" ht="12" customHeight="1" x14ac:dyDescent="0.2">
      <c r="A254" s="21" t="s">
        <v>471</v>
      </c>
      <c r="B254" s="54"/>
      <c r="C254" s="57">
        <v>48211.553999999996</v>
      </c>
      <c r="D254" s="57"/>
      <c r="E254" s="1">
        <f>(C254-C$7)/C$8</f>
        <v>21148.005112357099</v>
      </c>
      <c r="F254" s="1">
        <f>ROUND(2*E254,0)/2</f>
        <v>21148</v>
      </c>
      <c r="G254" s="1">
        <f>C254-(C$7+C$8*F254)</f>
        <v>2.8423999974620529E-3</v>
      </c>
      <c r="I254" s="1">
        <f>G254</f>
        <v>2.8423999974620529E-3</v>
      </c>
      <c r="J254" s="1"/>
      <c r="K254" s="1"/>
      <c r="P254" s="3"/>
      <c r="R254" s="2">
        <f>C254-15018.5</f>
        <v>33193.053999999996</v>
      </c>
    </row>
    <row r="255" spans="1:18" ht="12" customHeight="1" x14ac:dyDescent="0.2">
      <c r="A255" s="21" t="s">
        <v>471</v>
      </c>
      <c r="B255" s="54"/>
      <c r="C255" s="57">
        <v>48236.572</v>
      </c>
      <c r="D255" s="57"/>
      <c r="E255" s="1">
        <f>(C255-C$7)/C$8</f>
        <v>21193.002632079719</v>
      </c>
      <c r="F255" s="1">
        <f>ROUND(2*E255,0)/2</f>
        <v>21193</v>
      </c>
      <c r="G255" s="1">
        <f>C255-(C$7+C$8*F255)</f>
        <v>1.4633999962825328E-3</v>
      </c>
      <c r="I255" s="1">
        <f>G255</f>
        <v>1.4633999962825328E-3</v>
      </c>
      <c r="J255" s="1"/>
      <c r="K255" s="1"/>
      <c r="P255" s="3"/>
      <c r="R255" s="2">
        <f>C255-15018.5</f>
        <v>33218.072</v>
      </c>
    </row>
    <row r="256" spans="1:18" ht="12" customHeight="1" x14ac:dyDescent="0.2">
      <c r="A256" s="21" t="s">
        <v>471</v>
      </c>
      <c r="B256" s="54"/>
      <c r="C256" s="57">
        <v>48471.754000000001</v>
      </c>
      <c r="D256" s="57"/>
      <c r="E256" s="1">
        <f>(C256-C$7)/C$8</f>
        <v>21616.002339626415</v>
      </c>
      <c r="F256" s="1">
        <f>ROUND(2*E256,0)/2</f>
        <v>21616</v>
      </c>
      <c r="G256" s="1">
        <f>C256-(C$7+C$8*F256)</f>
        <v>1.3008000023546629E-3</v>
      </c>
      <c r="I256" s="1">
        <f>G256</f>
        <v>1.3008000023546629E-3</v>
      </c>
      <c r="J256" s="1"/>
      <c r="K256" s="1"/>
      <c r="P256" s="3"/>
      <c r="R256" s="2">
        <f>C256-15018.5</f>
        <v>33453.254000000001</v>
      </c>
    </row>
    <row r="257" spans="1:18" ht="12" customHeight="1" x14ac:dyDescent="0.2">
      <c r="A257" s="21" t="s">
        <v>471</v>
      </c>
      <c r="B257" s="54"/>
      <c r="C257" s="57">
        <v>48506.783000000003</v>
      </c>
      <c r="D257" s="57"/>
      <c r="E257" s="1">
        <f>(C257-C$7)/C$8</f>
        <v>21679.005701940088</v>
      </c>
      <c r="F257" s="1">
        <f>ROUND(2*E257,0)/2</f>
        <v>21679</v>
      </c>
      <c r="G257" s="1">
        <f>C257-(C$7+C$8*F257)</f>
        <v>3.1702000051154755E-3</v>
      </c>
      <c r="I257" s="1">
        <f>G257</f>
        <v>3.1702000051154755E-3</v>
      </c>
      <c r="J257" s="1"/>
      <c r="K257" s="1"/>
      <c r="P257" s="3"/>
      <c r="R257" s="2">
        <f>C257-15018.5</f>
        <v>33488.283000000003</v>
      </c>
    </row>
    <row r="258" spans="1:18" ht="12" customHeight="1" x14ac:dyDescent="0.2">
      <c r="A258" s="21" t="s">
        <v>471</v>
      </c>
      <c r="B258" s="54"/>
      <c r="C258" s="57">
        <v>48506.784</v>
      </c>
      <c r="D258" s="57"/>
      <c r="E258" s="1">
        <f>(C258-C$7)/C$8</f>
        <v>21679.007500545875</v>
      </c>
      <c r="F258" s="1">
        <f>ROUND(2*E258,0)/2</f>
        <v>21679</v>
      </c>
      <c r="G258" s="1">
        <f>C258-(C$7+C$8*F258)</f>
        <v>4.1702000016812235E-3</v>
      </c>
      <c r="I258" s="1">
        <f>G258</f>
        <v>4.1702000016812235E-3</v>
      </c>
      <c r="J258" s="1"/>
      <c r="K258" s="1"/>
      <c r="P258" s="3"/>
      <c r="R258" s="2">
        <f>C258-15018.5</f>
        <v>33488.284</v>
      </c>
    </row>
    <row r="259" spans="1:18" ht="12" customHeight="1" x14ac:dyDescent="0.2">
      <c r="A259" s="21" t="s">
        <v>481</v>
      </c>
      <c r="B259" s="54"/>
      <c r="C259" s="57">
        <v>48864.834000000003</v>
      </c>
      <c r="D259" s="57"/>
      <c r="E259" s="1">
        <f>(C259-C$7)/C$8</f>
        <v>22322.998304634184</v>
      </c>
      <c r="F259" s="1">
        <f>ROUND(2*E259,0)/2</f>
        <v>22323</v>
      </c>
      <c r="G259" s="1">
        <f>C259-(C$7+C$8*F259)</f>
        <v>-9.4259999605128542E-4</v>
      </c>
      <c r="I259" s="1">
        <f>G259</f>
        <v>-9.4259999605128542E-4</v>
      </c>
      <c r="J259" s="1"/>
      <c r="K259" s="1"/>
      <c r="P259" s="3"/>
      <c r="R259" s="2">
        <f>C259-15018.5</f>
        <v>33846.334000000003</v>
      </c>
    </row>
    <row r="260" spans="1:18" ht="12" customHeight="1" x14ac:dyDescent="0.2">
      <c r="A260" s="21" t="s">
        <v>481</v>
      </c>
      <c r="B260" s="54"/>
      <c r="C260" s="57">
        <v>48888.74</v>
      </c>
      <c r="D260" s="57"/>
      <c r="E260" s="1">
        <f>(C260-C$7)/C$8</f>
        <v>22365.995774715269</v>
      </c>
      <c r="F260" s="1">
        <f>ROUND(2*E260,0)/2</f>
        <v>22366</v>
      </c>
      <c r="G260" s="1">
        <f>C260-(C$7+C$8*F260)</f>
        <v>-2.3492000036640093E-3</v>
      </c>
      <c r="I260" s="1">
        <f>G260</f>
        <v>-2.3492000036640093E-3</v>
      </c>
      <c r="J260" s="1"/>
      <c r="K260" s="1"/>
      <c r="P260" s="3"/>
      <c r="R260" s="2">
        <f>C260-15018.5</f>
        <v>33870.239999999998</v>
      </c>
    </row>
    <row r="261" spans="1:18" ht="12" customHeight="1" x14ac:dyDescent="0.2">
      <c r="A261" s="21" t="s">
        <v>481</v>
      </c>
      <c r="B261" s="54"/>
      <c r="C261" s="57">
        <v>48893.75</v>
      </c>
      <c r="D261" s="57"/>
      <c r="E261" s="1">
        <f>(C261-C$7)/C$8</f>
        <v>22375.006789736868</v>
      </c>
      <c r="F261" s="1">
        <f>ROUND(2*E261,0)/2</f>
        <v>22375</v>
      </c>
      <c r="G261" s="1">
        <f>C261-(C$7+C$8*F261)</f>
        <v>3.7749999974039383E-3</v>
      </c>
      <c r="I261" s="1">
        <f>G261</f>
        <v>3.7749999974039383E-3</v>
      </c>
      <c r="J261" s="1"/>
      <c r="K261" s="1"/>
      <c r="P261" s="3"/>
      <c r="R261" s="2">
        <f>C261-15018.5</f>
        <v>33875.25</v>
      </c>
    </row>
    <row r="262" spans="1:18" ht="12" customHeight="1" x14ac:dyDescent="0.2">
      <c r="A262" s="21" t="s">
        <v>481</v>
      </c>
      <c r="B262" s="54"/>
      <c r="C262" s="57">
        <v>48897.64</v>
      </c>
      <c r="D262" s="57"/>
      <c r="E262" s="1">
        <f>(C262-C$7)/C$8</f>
        <v>22382.003366270601</v>
      </c>
      <c r="F262" s="1">
        <f>ROUND(2*E262,0)/2</f>
        <v>22382</v>
      </c>
      <c r="G262" s="1">
        <f>C262-(C$7+C$8*F262)</f>
        <v>1.8715999976848252E-3</v>
      </c>
      <c r="I262" s="1">
        <f>G262</f>
        <v>1.8715999976848252E-3</v>
      </c>
      <c r="J262" s="1"/>
      <c r="K262" s="1"/>
      <c r="P262" s="3"/>
      <c r="R262" s="2">
        <f>C262-15018.5</f>
        <v>33879.14</v>
      </c>
    </row>
    <row r="263" spans="1:18" ht="12" customHeight="1" x14ac:dyDescent="0.2">
      <c r="A263" s="21" t="s">
        <v>481</v>
      </c>
      <c r="B263" s="54"/>
      <c r="C263" s="57">
        <v>49235.677000000003</v>
      </c>
      <c r="D263" s="57"/>
      <c r="E263" s="1">
        <f>(C263-C$7)/C$8</f>
        <v>22989.998672628932</v>
      </c>
      <c r="F263" s="1">
        <f>ROUND(2*E263,0)/2</f>
        <v>22990</v>
      </c>
      <c r="G263" s="1">
        <f>C263-(C$7+C$8*F263)</f>
        <v>-7.3799999518087134E-4</v>
      </c>
      <c r="I263" s="1">
        <f>G263</f>
        <v>-7.3799999518087134E-4</v>
      </c>
      <c r="J263" s="1"/>
      <c r="K263" s="1"/>
      <c r="P263" s="3"/>
      <c r="R263" s="2">
        <f>C263-15018.5</f>
        <v>34217.177000000003</v>
      </c>
    </row>
    <row r="264" spans="1:18" ht="12" customHeight="1" x14ac:dyDescent="0.2">
      <c r="A264" s="21" t="s">
        <v>481</v>
      </c>
      <c r="B264" s="54"/>
      <c r="C264" s="57">
        <v>49235.680999999997</v>
      </c>
      <c r="D264" s="57"/>
      <c r="E264" s="1">
        <f>(C264-C$7)/C$8</f>
        <v>22990.005867052092</v>
      </c>
      <c r="F264" s="1">
        <f>ROUND(2*E264,0)/2</f>
        <v>22990</v>
      </c>
      <c r="G264" s="1">
        <f>C264-(C$7+C$8*F264)</f>
        <v>3.2619999983580783E-3</v>
      </c>
      <c r="I264" s="1">
        <f>G264</f>
        <v>3.2619999983580783E-3</v>
      </c>
      <c r="J264" s="1"/>
      <c r="K264" s="1"/>
      <c r="P264" s="3"/>
      <c r="R264" s="2">
        <f>C264-15018.5</f>
        <v>34217.180999999997</v>
      </c>
    </row>
    <row r="265" spans="1:18" ht="12" customHeight="1" x14ac:dyDescent="0.2">
      <c r="A265" s="21" t="s">
        <v>481</v>
      </c>
      <c r="B265" s="54"/>
      <c r="C265" s="57">
        <v>49249.576999999997</v>
      </c>
      <c r="D265" s="57"/>
      <c r="E265" s="1">
        <f>(C265-C$7)/C$8</f>
        <v>23014.999293147917</v>
      </c>
      <c r="F265" s="1">
        <f>ROUND(2*E265,0)/2</f>
        <v>23015</v>
      </c>
      <c r="G265" s="1">
        <f>C265-(C$7+C$8*F265)</f>
        <v>-3.93000002077315E-4</v>
      </c>
      <c r="I265" s="1">
        <f>G265</f>
        <v>-3.93000002077315E-4</v>
      </c>
      <c r="J265" s="1"/>
      <c r="K265" s="1"/>
      <c r="P265" s="3"/>
      <c r="R265" s="2">
        <f>C265-15018.5</f>
        <v>34231.076999999997</v>
      </c>
    </row>
    <row r="266" spans="1:18" ht="12" customHeight="1" x14ac:dyDescent="0.2">
      <c r="A266" s="21" t="s">
        <v>481</v>
      </c>
      <c r="B266" s="54"/>
      <c r="C266" s="57">
        <v>49250.692999999999</v>
      </c>
      <c r="D266" s="57"/>
      <c r="E266" s="1">
        <f>(C266-C$7)/C$8</f>
        <v>23017.006537212612</v>
      </c>
      <c r="F266" s="1">
        <f>ROUND(2*E266,0)/2</f>
        <v>23017</v>
      </c>
      <c r="G266" s="1">
        <f>C266-(C$7+C$8*F266)</f>
        <v>3.6345999978948385E-3</v>
      </c>
      <c r="I266" s="1">
        <f>G266</f>
        <v>3.6345999978948385E-3</v>
      </c>
      <c r="J266" s="1"/>
      <c r="K266" s="1"/>
      <c r="P266" s="3"/>
      <c r="R266" s="2">
        <f>C266-15018.5</f>
        <v>34232.192999999999</v>
      </c>
    </row>
    <row r="267" spans="1:18" ht="12" customHeight="1" x14ac:dyDescent="0.2">
      <c r="A267" s="21" t="s">
        <v>481</v>
      </c>
      <c r="B267" s="54"/>
      <c r="C267" s="57">
        <v>49254.586000000003</v>
      </c>
      <c r="D267" s="57"/>
      <c r="E267" s="1">
        <f>(C267-C$7)/C$8</f>
        <v>23024.008509563733</v>
      </c>
      <c r="F267" s="1">
        <f>ROUND(2*E267,0)/2</f>
        <v>23024</v>
      </c>
      <c r="G267" s="1">
        <f>C267-(C$7+C$8*F267)</f>
        <v>4.7312000024248846E-3</v>
      </c>
      <c r="I267" s="1">
        <f>G267</f>
        <v>4.7312000024248846E-3</v>
      </c>
      <c r="J267" s="1"/>
      <c r="K267" s="1"/>
      <c r="P267" s="3"/>
      <c r="R267" s="2">
        <f>C267-15018.5</f>
        <v>34236.086000000003</v>
      </c>
    </row>
    <row r="268" spans="1:18" ht="12" customHeight="1" x14ac:dyDescent="0.2">
      <c r="A268" s="21" t="s">
        <v>481</v>
      </c>
      <c r="B268" s="54"/>
      <c r="C268" s="57">
        <v>49264.59</v>
      </c>
      <c r="D268" s="57"/>
      <c r="E268" s="1">
        <f>(C268-C$7)/C$8</f>
        <v>23042.001761914227</v>
      </c>
      <c r="F268" s="1">
        <f>ROUND(2*E268,0)/2</f>
        <v>23042</v>
      </c>
      <c r="G268" s="1">
        <f>C268-(C$7+C$8*F268)</f>
        <v>9.7959999402519315E-4</v>
      </c>
      <c r="I268" s="1">
        <f>G268</f>
        <v>9.7959999402519315E-4</v>
      </c>
      <c r="J268" s="1"/>
      <c r="K268" s="1"/>
      <c r="P268" s="3"/>
      <c r="R268" s="2">
        <f>C268-15018.5</f>
        <v>34246.089999999997</v>
      </c>
    </row>
    <row r="269" spans="1:18" ht="12" customHeight="1" x14ac:dyDescent="0.2">
      <c r="A269" s="21" t="s">
        <v>481</v>
      </c>
      <c r="B269" s="54"/>
      <c r="C269" s="57">
        <v>49264.593000000001</v>
      </c>
      <c r="D269" s="57"/>
      <c r="E269" s="1">
        <f>(C269-C$7)/C$8</f>
        <v>23042.007157731616</v>
      </c>
      <c r="F269" s="1">
        <f>ROUND(2*E269,0)/2</f>
        <v>23042</v>
      </c>
      <c r="G269" s="1">
        <f>C269-(C$7+C$8*F269)</f>
        <v>3.9795999982743524E-3</v>
      </c>
      <c r="I269" s="1">
        <f>G269</f>
        <v>3.9795999982743524E-3</v>
      </c>
      <c r="J269" s="1"/>
      <c r="K269" s="1"/>
      <c r="P269" s="3"/>
      <c r="R269" s="2">
        <f>C269-15018.5</f>
        <v>34246.093000000001</v>
      </c>
    </row>
    <row r="270" spans="1:18" ht="12" customHeight="1" x14ac:dyDescent="0.2">
      <c r="A270" s="21" t="s">
        <v>481</v>
      </c>
      <c r="B270" s="54"/>
      <c r="C270" s="57">
        <v>49264.593999999997</v>
      </c>
      <c r="D270" s="57"/>
      <c r="E270" s="1">
        <f>(C270-C$7)/C$8</f>
        <v>23042.008956337402</v>
      </c>
      <c r="F270" s="1">
        <f>ROUND(2*E270,0)/2</f>
        <v>23042</v>
      </c>
      <c r="G270" s="1">
        <f>C270-(C$7+C$8*F270)</f>
        <v>4.9795999948401004E-3</v>
      </c>
      <c r="I270" s="1">
        <f>G270</f>
        <v>4.9795999948401004E-3</v>
      </c>
      <c r="J270" s="1"/>
      <c r="K270" s="1"/>
      <c r="P270" s="3"/>
      <c r="R270" s="2">
        <f>C270-15018.5</f>
        <v>34246.093999999997</v>
      </c>
    </row>
    <row r="271" spans="1:18" ht="12" customHeight="1" x14ac:dyDescent="0.2">
      <c r="A271" s="21" t="s">
        <v>481</v>
      </c>
      <c r="B271" s="54"/>
      <c r="C271" s="57">
        <v>49333.525999999998</v>
      </c>
      <c r="D271" s="57"/>
      <c r="E271" s="1">
        <f>(C271-C$7)/C$8</f>
        <v>23165.99045084212</v>
      </c>
      <c r="F271" s="1">
        <f>ROUND(2*E271,0)/2</f>
        <v>23166</v>
      </c>
      <c r="G271" s="1">
        <f>C271-(C$7+C$8*F271)</f>
        <v>-5.3092000016476959E-3</v>
      </c>
      <c r="I271" s="1">
        <f>G271</f>
        <v>-5.3092000016476959E-3</v>
      </c>
      <c r="J271" s="1"/>
      <c r="K271" s="1"/>
      <c r="P271" s="3"/>
      <c r="R271" s="2">
        <f>C271-15018.5</f>
        <v>34315.025999999998</v>
      </c>
    </row>
    <row r="272" spans="1:18" ht="12" customHeight="1" x14ac:dyDescent="0.2">
      <c r="A272" s="21" t="s">
        <v>481</v>
      </c>
      <c r="B272" s="54"/>
      <c r="C272" s="57">
        <v>49597.624000000003</v>
      </c>
      <c r="D272" s="57"/>
      <c r="E272" s="1">
        <f>(C272-C$7)/C$8</f>
        <v>23640.998643491519</v>
      </c>
      <c r="F272" s="1">
        <f>ROUND(2*E272,0)/2</f>
        <v>23641</v>
      </c>
      <c r="G272" s="1">
        <f>C272-(C$7+C$8*F272)</f>
        <v>-7.5419999484438449E-4</v>
      </c>
      <c r="I272" s="1">
        <f>G272</f>
        <v>-7.5419999484438449E-4</v>
      </c>
      <c r="J272" s="1"/>
      <c r="K272" s="1"/>
      <c r="P272" s="3"/>
      <c r="R272" s="2">
        <f>C272-15018.5</f>
        <v>34579.124000000003</v>
      </c>
    </row>
    <row r="273" spans="1:18" ht="12" customHeight="1" x14ac:dyDescent="0.2">
      <c r="A273" s="21" t="s">
        <v>481</v>
      </c>
      <c r="B273" s="54"/>
      <c r="C273" s="57">
        <v>49602.629000000001</v>
      </c>
      <c r="D273" s="57"/>
      <c r="E273" s="1">
        <f>(C273-C$7)/C$8</f>
        <v>23650.000665484145</v>
      </c>
      <c r="F273" s="1">
        <f>ROUND(2*E273,0)/2</f>
        <v>23650</v>
      </c>
      <c r="G273" s="1">
        <f>C273-(C$7+C$8*F273)</f>
        <v>3.7000000156695023E-4</v>
      </c>
      <c r="I273" s="1">
        <f>G273</f>
        <v>3.7000000156695023E-4</v>
      </c>
      <c r="J273" s="1"/>
      <c r="K273" s="1"/>
      <c r="P273" s="3"/>
      <c r="R273" s="2">
        <f>C273-15018.5</f>
        <v>34584.129000000001</v>
      </c>
    </row>
    <row r="274" spans="1:18" ht="12" customHeight="1" x14ac:dyDescent="0.2">
      <c r="A274" s="21" t="s">
        <v>481</v>
      </c>
      <c r="B274" s="54"/>
      <c r="C274" s="57">
        <v>49602.635000000002</v>
      </c>
      <c r="D274" s="57"/>
      <c r="E274" s="1">
        <f>(C274-C$7)/C$8</f>
        <v>23650.011457118904</v>
      </c>
      <c r="F274" s="1">
        <f>ROUND(2*E274,0)/2</f>
        <v>23650</v>
      </c>
      <c r="G274" s="1">
        <f>C274-(C$7+C$8*F274)</f>
        <v>6.3700000027893111E-3</v>
      </c>
      <c r="I274" s="1">
        <f>G274</f>
        <v>6.3700000027893111E-3</v>
      </c>
      <c r="J274" s="1"/>
      <c r="K274" s="1"/>
      <c r="P274" s="3"/>
      <c r="R274" s="2">
        <f>C274-15018.5</f>
        <v>34584.135000000002</v>
      </c>
    </row>
    <row r="275" spans="1:18" ht="12" customHeight="1" x14ac:dyDescent="0.2">
      <c r="A275" s="21" t="s">
        <v>481</v>
      </c>
      <c r="B275" s="54"/>
      <c r="C275" s="57">
        <v>49641.550999999999</v>
      </c>
      <c r="D275" s="57"/>
      <c r="E275" s="1">
        <f>(C275-C$7)/C$8</f>
        <v>23720.006000148922</v>
      </c>
      <c r="F275" s="1">
        <f>ROUND(2*E275,0)/2</f>
        <v>23720</v>
      </c>
      <c r="G275" s="1">
        <f>C275-(C$7+C$8*F275)</f>
        <v>3.3360000015818514E-3</v>
      </c>
      <c r="I275" s="1">
        <f>G275</f>
        <v>3.3360000015818514E-3</v>
      </c>
      <c r="J275" s="1"/>
      <c r="K275" s="1"/>
      <c r="P275" s="3"/>
      <c r="R275" s="2">
        <f>C275-15018.5</f>
        <v>34623.050999999999</v>
      </c>
    </row>
    <row r="276" spans="1:18" ht="12" customHeight="1" x14ac:dyDescent="0.2">
      <c r="A276" s="21" t="s">
        <v>481</v>
      </c>
      <c r="B276" s="54"/>
      <c r="C276" s="57">
        <v>49686.580999999998</v>
      </c>
      <c r="D276" s="57"/>
      <c r="E276" s="1">
        <f>(C276-C$7)/C$8</f>
        <v>23800.997218995719</v>
      </c>
      <c r="F276" s="1">
        <f>ROUND(2*E276,0)/2</f>
        <v>23801</v>
      </c>
      <c r="G276" s="1">
        <f>C276-(C$7+C$8*F276)</f>
        <v>-1.546200001030229E-3</v>
      </c>
      <c r="I276" s="1">
        <f>G276</f>
        <v>-1.546200001030229E-3</v>
      </c>
      <c r="J276" s="1"/>
      <c r="K276" s="1"/>
      <c r="P276" s="3"/>
      <c r="R276" s="2">
        <f>C276-15018.5</f>
        <v>34668.080999999998</v>
      </c>
    </row>
    <row r="277" spans="1:18" ht="12" customHeight="1" x14ac:dyDescent="0.2">
      <c r="A277" s="21" t="s">
        <v>481</v>
      </c>
      <c r="B277" s="54"/>
      <c r="C277" s="57">
        <v>49900.642999999996</v>
      </c>
      <c r="D277" s="57"/>
      <c r="E277" s="1">
        <f>(C277-C$7)/C$8</f>
        <v>24186.010372199878</v>
      </c>
      <c r="F277" s="1">
        <f>ROUND(2*E277,0)/2</f>
        <v>24186</v>
      </c>
      <c r="G277" s="1">
        <f>C277-(C$7+C$8*F277)</f>
        <v>5.7667999935802072E-3</v>
      </c>
      <c r="I277" s="1">
        <f>G277</f>
        <v>5.7667999935802072E-3</v>
      </c>
      <c r="J277" s="1"/>
      <c r="K277" s="1"/>
      <c r="P277" s="3"/>
      <c r="R277" s="2">
        <f>C277-15018.5</f>
        <v>34882.142999999996</v>
      </c>
    </row>
    <row r="278" spans="1:18" ht="12" customHeight="1" x14ac:dyDescent="0.2">
      <c r="A278" s="21" t="s">
        <v>481</v>
      </c>
      <c r="B278" s="54"/>
      <c r="C278" s="57">
        <v>49900.644</v>
      </c>
      <c r="D278" s="57"/>
      <c r="E278" s="1">
        <f>(C278-C$7)/C$8</f>
        <v>24186.012170805679</v>
      </c>
      <c r="F278" s="1">
        <f>ROUND(2*E278,0)/2</f>
        <v>24186</v>
      </c>
      <c r="G278" s="1">
        <f>C278-(C$7+C$8*F278)</f>
        <v>6.7667999974219128E-3</v>
      </c>
      <c r="I278" s="1">
        <f>G278</f>
        <v>6.7667999974219128E-3</v>
      </c>
      <c r="J278" s="1"/>
      <c r="K278" s="1"/>
      <c r="P278" s="3"/>
      <c r="R278" s="2">
        <f>C278-15018.5</f>
        <v>34882.144</v>
      </c>
    </row>
    <row r="279" spans="1:18" ht="12" customHeight="1" x14ac:dyDescent="0.2">
      <c r="A279" s="21" t="s">
        <v>481</v>
      </c>
      <c r="B279" s="54"/>
      <c r="C279" s="57">
        <v>49900.648000000001</v>
      </c>
      <c r="D279" s="57"/>
      <c r="E279" s="1">
        <f>(C279-C$7)/C$8</f>
        <v>24186.019365228851</v>
      </c>
      <c r="F279" s="1">
        <f>ROUND(2*E279,0)/2</f>
        <v>24186</v>
      </c>
      <c r="G279" s="1">
        <f>C279-(C$7+C$8*F279)</f>
        <v>1.076679999823682E-2</v>
      </c>
      <c r="I279" s="1">
        <f>G279</f>
        <v>1.076679999823682E-2</v>
      </c>
      <c r="J279" s="1"/>
      <c r="K279" s="1"/>
      <c r="P279" s="3"/>
      <c r="R279" s="2">
        <f>C279-15018.5</f>
        <v>34882.148000000001</v>
      </c>
    </row>
    <row r="280" spans="1:18" ht="12" customHeight="1" x14ac:dyDescent="0.2">
      <c r="A280" s="21" t="s">
        <v>481</v>
      </c>
      <c r="B280" s="54"/>
      <c r="C280" s="57">
        <v>49926.769</v>
      </c>
      <c r="D280" s="57"/>
      <c r="E280" s="1">
        <f>(C280-C$7)/C$8</f>
        <v>24233.000747140846</v>
      </c>
      <c r="F280" s="1">
        <f>ROUND(2*E280,0)/2</f>
        <v>24233</v>
      </c>
      <c r="G280" s="1">
        <f>C280-(C$7+C$8*F280)</f>
        <v>4.1539999801898375E-4</v>
      </c>
      <c r="I280" s="1">
        <f>G280</f>
        <v>4.1539999801898375E-4</v>
      </c>
      <c r="J280" s="1"/>
      <c r="K280" s="1"/>
      <c r="P280" s="3"/>
      <c r="R280" s="2">
        <f>C280-15018.5</f>
        <v>34908.269</v>
      </c>
    </row>
    <row r="281" spans="1:18" ht="12" customHeight="1" x14ac:dyDescent="0.2">
      <c r="A281" s="21" t="s">
        <v>481</v>
      </c>
      <c r="B281" s="54"/>
      <c r="C281" s="57">
        <v>49960.684999999998</v>
      </c>
      <c r="D281" s="57"/>
      <c r="E281" s="1">
        <f>(C281-C$7)/C$8</f>
        <v>24294.002261207199</v>
      </c>
      <c r="F281" s="1">
        <f>ROUND(2*E281,0)/2</f>
        <v>24294</v>
      </c>
      <c r="G281" s="1">
        <f>C281-(C$7+C$8*F281)</f>
        <v>1.2571999977808446E-3</v>
      </c>
      <c r="I281" s="1">
        <f>G281</f>
        <v>1.2571999977808446E-3</v>
      </c>
      <c r="J281" s="1"/>
      <c r="K281" s="1"/>
      <c r="P281" s="3"/>
      <c r="R281" s="2">
        <f>C281-15018.5</f>
        <v>34942.184999999998</v>
      </c>
    </row>
    <row r="282" spans="1:18" ht="12" customHeight="1" x14ac:dyDescent="0.2">
      <c r="A282" s="21" t="s">
        <v>481</v>
      </c>
      <c r="B282" s="54"/>
      <c r="C282" s="57">
        <v>49965.688000000002</v>
      </c>
      <c r="D282" s="57"/>
      <c r="E282" s="1">
        <f>(C282-C$7)/C$8</f>
        <v>24303.000685988252</v>
      </c>
      <c r="F282" s="1">
        <f>ROUND(2*E282,0)/2</f>
        <v>24303</v>
      </c>
      <c r="G282" s="1">
        <f>C282-(C$7+C$8*F282)</f>
        <v>3.8140000106068328E-4</v>
      </c>
      <c r="I282" s="1">
        <f>G282</f>
        <v>3.8140000106068328E-4</v>
      </c>
      <c r="J282" s="1"/>
      <c r="K282" s="1"/>
      <c r="P282" s="3"/>
      <c r="R282" s="2">
        <f>C282-15018.5</f>
        <v>34947.188000000002</v>
      </c>
    </row>
    <row r="283" spans="1:18" ht="12" customHeight="1" x14ac:dyDescent="0.2">
      <c r="A283" s="21" t="s">
        <v>481</v>
      </c>
      <c r="B283" s="54"/>
      <c r="C283" s="57">
        <v>49989.593000000001</v>
      </c>
      <c r="D283" s="57"/>
      <c r="E283" s="1">
        <f>(C283-C$7)/C$8</f>
        <v>24345.996357463551</v>
      </c>
      <c r="F283" s="1">
        <f>ROUND(2*E283,0)/2</f>
        <v>24346</v>
      </c>
      <c r="G283" s="1">
        <f>C283-(C$7+C$8*F283)</f>
        <v>-2.0252000031177886E-3</v>
      </c>
      <c r="I283" s="1">
        <f>G283</f>
        <v>-2.0252000031177886E-3</v>
      </c>
      <c r="J283" s="1"/>
      <c r="K283" s="1"/>
      <c r="P283" s="3"/>
      <c r="R283" s="2">
        <f>C283-15018.5</f>
        <v>34971.093000000001</v>
      </c>
    </row>
    <row r="284" spans="1:18" ht="12" customHeight="1" x14ac:dyDescent="0.2">
      <c r="A284" s="21" t="s">
        <v>481</v>
      </c>
      <c r="B284" s="54"/>
      <c r="C284" s="57">
        <v>49989.599999999999</v>
      </c>
      <c r="D284" s="57"/>
      <c r="E284" s="1">
        <f>(C284-C$7)/C$8</f>
        <v>24346.008947704096</v>
      </c>
      <c r="F284" s="1">
        <f>ROUND(2*E284,0)/2</f>
        <v>24346</v>
      </c>
      <c r="G284" s="1">
        <f>C284-(C$7+C$8*F284)</f>
        <v>4.9747999946703203E-3</v>
      </c>
      <c r="I284" s="1">
        <f>G284</f>
        <v>4.9747999946703203E-3</v>
      </c>
      <c r="J284" s="1"/>
      <c r="K284" s="1"/>
      <c r="P284" s="3"/>
      <c r="R284" s="2">
        <f>C284-15018.5</f>
        <v>34971.1</v>
      </c>
    </row>
    <row r="285" spans="1:18" ht="12" customHeight="1" x14ac:dyDescent="0.2">
      <c r="A285" s="21" t="s">
        <v>481</v>
      </c>
      <c r="B285" s="54"/>
      <c r="C285" s="57">
        <v>49991.817000000003</v>
      </c>
      <c r="D285" s="57"/>
      <c r="E285" s="1">
        <f>(C285-C$7)/C$8</f>
        <v>24349.996456746594</v>
      </c>
      <c r="F285" s="1">
        <f>ROUND(2*E285,0)/2</f>
        <v>24350</v>
      </c>
      <c r="G285" s="1">
        <f>C285-(C$7+C$8*F285)</f>
        <v>-1.9699999975273386E-3</v>
      </c>
      <c r="I285" s="1">
        <f>G285</f>
        <v>-1.9699999975273386E-3</v>
      </c>
      <c r="J285" s="1"/>
      <c r="K285" s="1"/>
      <c r="P285" s="3"/>
      <c r="R285" s="2">
        <f>C285-15018.5</f>
        <v>34973.317000000003</v>
      </c>
    </row>
    <row r="286" spans="1:18" ht="12" customHeight="1" x14ac:dyDescent="0.2">
      <c r="A286" s="21" t="s">
        <v>481</v>
      </c>
      <c r="B286" s="54"/>
      <c r="C286" s="57">
        <v>50010.720000000001</v>
      </c>
      <c r="D286" s="57"/>
      <c r="E286" s="1">
        <f>(C286-C$7)/C$8</f>
        <v>24383.995502046637</v>
      </c>
      <c r="F286" s="1">
        <f>ROUND(2*E286,0)/2</f>
        <v>24384</v>
      </c>
      <c r="G286" s="1">
        <f>C286-(C$7+C$8*F286)</f>
        <v>-2.5008000011439435E-3</v>
      </c>
      <c r="I286" s="1">
        <f>G286</f>
        <v>-2.5008000011439435E-3</v>
      </c>
      <c r="J286" s="1"/>
      <c r="K286" s="1"/>
      <c r="P286" s="3"/>
      <c r="R286" s="2">
        <f>C286-15018.5</f>
        <v>34992.22</v>
      </c>
    </row>
    <row r="287" spans="1:18" ht="12" customHeight="1" x14ac:dyDescent="0.2">
      <c r="A287" s="21" t="s">
        <v>481</v>
      </c>
      <c r="B287" s="54"/>
      <c r="C287" s="57">
        <v>50068.544000000002</v>
      </c>
      <c r="D287" s="57"/>
      <c r="E287" s="1">
        <f>(C287-C$7)/C$8</f>
        <v>24487.99808340567</v>
      </c>
      <c r="F287" s="1">
        <f>ROUND(2*E287,0)/2</f>
        <v>24488</v>
      </c>
      <c r="G287" s="1">
        <f>C287-(C$7+C$8*F287)</f>
        <v>-1.0656000013113953E-3</v>
      </c>
      <c r="I287" s="1">
        <f>G287</f>
        <v>-1.0656000013113953E-3</v>
      </c>
      <c r="J287" s="1"/>
      <c r="K287" s="1"/>
      <c r="P287" s="3"/>
      <c r="R287" s="2">
        <f>C287-15018.5</f>
        <v>35050.044000000002</v>
      </c>
    </row>
    <row r="288" spans="1:18" ht="12" customHeight="1" x14ac:dyDescent="0.2">
      <c r="A288" s="21" t="s">
        <v>481</v>
      </c>
      <c r="B288" s="54"/>
      <c r="C288" s="57">
        <v>50284.819000000003</v>
      </c>
      <c r="D288" s="57"/>
      <c r="E288" s="1">
        <f>(C288-C$7)/C$8</f>
        <v>24876.991551229155</v>
      </c>
      <c r="F288" s="1">
        <f>ROUND(2*E288,0)/2</f>
        <v>24877</v>
      </c>
      <c r="G288" s="1">
        <f>C288-(C$7+C$8*F288)</f>
        <v>-4.6973999997135252E-3</v>
      </c>
      <c r="I288" s="1">
        <f>G288</f>
        <v>-4.6973999997135252E-3</v>
      </c>
      <c r="J288" s="1"/>
      <c r="K288" s="1"/>
      <c r="P288" s="3"/>
      <c r="R288" s="2">
        <f>C288-15018.5</f>
        <v>35266.319000000003</v>
      </c>
    </row>
    <row r="289" spans="1:32" ht="12" customHeight="1" x14ac:dyDescent="0.2">
      <c r="A289" s="21" t="s">
        <v>481</v>
      </c>
      <c r="B289" s="54"/>
      <c r="C289" s="57">
        <v>50308.733999999997</v>
      </c>
      <c r="D289" s="57"/>
      <c r="E289" s="1">
        <f>(C289-C$7)/C$8</f>
        <v>24920.00520876237</v>
      </c>
      <c r="F289" s="1">
        <f>ROUND(2*E289,0)/2</f>
        <v>24920</v>
      </c>
      <c r="G289" s="1">
        <f>C289-(C$7+C$8*F289)</f>
        <v>2.8959999981452711E-3</v>
      </c>
      <c r="I289" s="1">
        <f>G289</f>
        <v>2.8959999981452711E-3</v>
      </c>
      <c r="J289" s="1"/>
      <c r="K289" s="1"/>
      <c r="P289" s="3"/>
      <c r="R289" s="2">
        <f>C289-15018.5</f>
        <v>35290.233999999997</v>
      </c>
    </row>
    <row r="290" spans="1:32" ht="12" customHeight="1" x14ac:dyDescent="0.2">
      <c r="A290" s="21" t="s">
        <v>481</v>
      </c>
      <c r="B290" s="54"/>
      <c r="C290" s="57">
        <v>50313.737999999998</v>
      </c>
      <c r="D290" s="57"/>
      <c r="E290" s="1">
        <f>(C290-C$7)/C$8</f>
        <v>24929.00543214921</v>
      </c>
      <c r="F290" s="1">
        <f>ROUND(2*E290,0)/2</f>
        <v>24929</v>
      </c>
      <c r="G290" s="1">
        <f>C290-(C$7+C$8*F290)</f>
        <v>3.0201999979908578E-3</v>
      </c>
      <c r="I290" s="1">
        <f>G290</f>
        <v>3.0201999979908578E-3</v>
      </c>
      <c r="J290" s="1"/>
      <c r="K290" s="1"/>
      <c r="P290" s="3"/>
      <c r="R290" s="2">
        <f>C290-15018.5</f>
        <v>35295.237999999998</v>
      </c>
    </row>
    <row r="291" spans="1:32" ht="12" customHeight="1" x14ac:dyDescent="0.2">
      <c r="A291" s="21" t="s">
        <v>416</v>
      </c>
      <c r="B291" s="54"/>
      <c r="C291" s="57">
        <v>50369.332799999996</v>
      </c>
      <c r="D291" s="57" t="s">
        <v>421</v>
      </c>
      <c r="E291" s="1">
        <f>(C291-C$7)/C$8</f>
        <v>25028.99856147508</v>
      </c>
      <c r="F291" s="1">
        <f>ROUND(2*E291,0)/2</f>
        <v>25029</v>
      </c>
      <c r="G291" s="1">
        <f>C291-(C$7+C$8*F291)</f>
        <v>-7.998000000952743E-4</v>
      </c>
      <c r="J291" s="1">
        <f>G291</f>
        <v>-7.998000000952743E-4</v>
      </c>
      <c r="K291" s="1"/>
      <c r="P291" s="3"/>
      <c r="R291" s="2">
        <f>C291-15018.5</f>
        <v>35350.832799999996</v>
      </c>
    </row>
    <row r="292" spans="1:32" ht="12" customHeight="1" x14ac:dyDescent="0.2">
      <c r="A292" s="21" t="s">
        <v>481</v>
      </c>
      <c r="B292" s="54"/>
      <c r="C292" s="57">
        <v>50376.567999999999</v>
      </c>
      <c r="D292" s="57"/>
      <c r="E292" s="1">
        <f>(C292-C$7)/C$8</f>
        <v>25042.011834106674</v>
      </c>
      <c r="F292" s="1">
        <f>ROUND(2*E292,0)/2</f>
        <v>25042</v>
      </c>
      <c r="G292" s="1">
        <f>C292-(C$7+C$8*F292)</f>
        <v>6.5795999980764464E-3</v>
      </c>
      <c r="I292" s="1">
        <f>G292</f>
        <v>6.5795999980764464E-3</v>
      </c>
      <c r="J292" s="1"/>
      <c r="K292" s="1"/>
      <c r="P292" s="3"/>
      <c r="R292" s="2">
        <f>C292-15018.5</f>
        <v>35358.067999999999</v>
      </c>
    </row>
    <row r="293" spans="1:32" ht="12" customHeight="1" x14ac:dyDescent="0.2">
      <c r="A293" s="21" t="s">
        <v>481</v>
      </c>
      <c r="B293" s="54"/>
      <c r="C293" s="57">
        <v>50391.569000000003</v>
      </c>
      <c r="D293" s="57"/>
      <c r="E293" s="1">
        <f>(C293-C$7)/C$8</f>
        <v>25068.992719603477</v>
      </c>
      <c r="F293" s="1">
        <f>ROUND(2*E293,0)/2</f>
        <v>25069</v>
      </c>
      <c r="G293" s="1">
        <f>C293-(C$7+C$8*F293)</f>
        <v>-4.0478000009898096E-3</v>
      </c>
      <c r="I293" s="1">
        <f>G293</f>
        <v>-4.0478000009898096E-3</v>
      </c>
      <c r="J293" s="1"/>
      <c r="K293" s="1"/>
      <c r="P293" s="3"/>
      <c r="R293" s="2">
        <f>C293-15018.5</f>
        <v>35373.069000000003</v>
      </c>
    </row>
    <row r="294" spans="1:32" ht="12" customHeight="1" x14ac:dyDescent="0.2">
      <c r="A294" s="21" t="s">
        <v>481</v>
      </c>
      <c r="B294" s="54"/>
      <c r="C294" s="57">
        <v>50392.682000000001</v>
      </c>
      <c r="D294" s="57"/>
      <c r="E294" s="1">
        <f>(C294-C$7)/C$8</f>
        <v>25070.994567850787</v>
      </c>
      <c r="F294" s="1">
        <f>ROUND(2*E294,0)/2</f>
        <v>25071</v>
      </c>
      <c r="G294" s="1">
        <f>C294-(C$7+C$8*F294)</f>
        <v>-3.0201999979908578E-3</v>
      </c>
      <c r="I294" s="1">
        <f>G294</f>
        <v>-3.0201999979908578E-3</v>
      </c>
      <c r="J294" s="1"/>
      <c r="K294" s="1"/>
      <c r="P294" s="3"/>
      <c r="R294" s="2">
        <f>C294-15018.5</f>
        <v>35374.182000000001</v>
      </c>
    </row>
    <row r="295" spans="1:32" ht="12" customHeight="1" x14ac:dyDescent="0.2">
      <c r="A295" s="21" t="s">
        <v>481</v>
      </c>
      <c r="B295" s="54"/>
      <c r="C295" s="57">
        <v>50426.6</v>
      </c>
      <c r="D295" s="57"/>
      <c r="E295" s="1">
        <f>(C295-C$7)/C$8</f>
        <v>25131.999679128723</v>
      </c>
      <c r="F295" s="1">
        <f>ROUND(2*E295,0)/2</f>
        <v>25132</v>
      </c>
      <c r="G295" s="1">
        <f>C295-(C$7+C$8*F295)</f>
        <v>-1.7839999782154337E-4</v>
      </c>
      <c r="I295" s="1">
        <f>G295</f>
        <v>-1.7839999782154337E-4</v>
      </c>
      <c r="J295" s="1"/>
      <c r="K295" s="1"/>
      <c r="P295" s="3"/>
      <c r="R295" s="2">
        <f>C295-15018.5</f>
        <v>35408.1</v>
      </c>
    </row>
    <row r="296" spans="1:32" ht="12" customHeight="1" x14ac:dyDescent="0.2">
      <c r="A296" s="21" t="s">
        <v>480</v>
      </c>
      <c r="B296" s="54"/>
      <c r="C296" s="57">
        <v>50690.688000000002</v>
      </c>
      <c r="D296" s="57"/>
      <c r="E296" s="1">
        <f>(C296-C$7)/C$8</f>
        <v>25606.989885720188</v>
      </c>
      <c r="F296" s="1">
        <f>ROUND(2*E296,0)/2</f>
        <v>25607</v>
      </c>
      <c r="G296" s="1">
        <f>C296-(C$7+C$8*F296)</f>
        <v>-5.6234000003314577E-3</v>
      </c>
      <c r="I296" s="1">
        <f>G296</f>
        <v>-5.6234000003314577E-3</v>
      </c>
      <c r="J296" s="1"/>
      <c r="K296" s="1"/>
      <c r="P296" s="3"/>
      <c r="R296" s="2">
        <f>C296-15018.5</f>
        <v>35672.188000000002</v>
      </c>
    </row>
    <row r="297" spans="1:32" ht="12" customHeight="1" x14ac:dyDescent="0.2">
      <c r="A297" s="21" t="s">
        <v>480</v>
      </c>
      <c r="B297" s="54"/>
      <c r="C297" s="57">
        <v>50695.697</v>
      </c>
      <c r="D297" s="57"/>
      <c r="E297" s="1">
        <f>(C297-C$7)/C$8</f>
        <v>25615.999102135989</v>
      </c>
      <c r="F297" s="1">
        <f>ROUND(2*E297,0)/2</f>
        <v>25616</v>
      </c>
      <c r="G297" s="1">
        <f>C297-(C$7+C$8*F297)</f>
        <v>-4.9920000310521573E-4</v>
      </c>
      <c r="I297" s="1">
        <f>G297</f>
        <v>-4.9920000310521573E-4</v>
      </c>
      <c r="J297" s="1"/>
      <c r="K297" s="1"/>
      <c r="P297" s="3"/>
      <c r="R297" s="2">
        <f>C297-15018.5</f>
        <v>35677.197</v>
      </c>
    </row>
    <row r="298" spans="1:32" ht="12" customHeight="1" x14ac:dyDescent="0.2">
      <c r="A298" s="21" t="s">
        <v>480</v>
      </c>
      <c r="B298" s="54"/>
      <c r="C298" s="57">
        <v>50696.805</v>
      </c>
      <c r="D298" s="57"/>
      <c r="E298" s="1">
        <f>(C298-C$7)/C$8</f>
        <v>25617.991957354338</v>
      </c>
      <c r="F298" s="1">
        <f>ROUND(2*E298,0)/2</f>
        <v>25618</v>
      </c>
      <c r="G298" s="1">
        <f>C298-(C$7+C$8*F298)</f>
        <v>-4.4715999974869192E-3</v>
      </c>
      <c r="I298" s="1">
        <f>G298</f>
        <v>-4.4715999974869192E-3</v>
      </c>
      <c r="J298" s="1"/>
      <c r="K298" s="1"/>
      <c r="P298" s="3"/>
      <c r="R298" s="2">
        <f>C298-15018.5</f>
        <v>35678.305</v>
      </c>
    </row>
    <row r="299" spans="1:32" ht="12" customHeight="1" x14ac:dyDescent="0.2">
      <c r="A299" s="21" t="s">
        <v>417</v>
      </c>
      <c r="B299" s="54"/>
      <c r="C299" s="57">
        <v>50698.476000000002</v>
      </c>
      <c r="D299" s="57">
        <v>2.0000000000000001E-4</v>
      </c>
      <c r="E299" s="1">
        <f>(C299-C$7)/C$8</f>
        <v>25620.997427634</v>
      </c>
      <c r="F299" s="1">
        <f>ROUND(2*E299,0)/2</f>
        <v>25621</v>
      </c>
      <c r="G299" s="1">
        <f>C299-(C$7+C$8*F299)</f>
        <v>-1.4301999981398694E-3</v>
      </c>
      <c r="J299" s="1">
        <f>G299</f>
        <v>-1.4301999981398694E-3</v>
      </c>
      <c r="K299" s="1"/>
      <c r="P299" s="3"/>
      <c r="R299" s="2">
        <f>C299-15018.5</f>
        <v>35679.976000000002</v>
      </c>
      <c r="AC299" s="1">
        <v>9</v>
      </c>
      <c r="AD299" s="1" t="s">
        <v>509</v>
      </c>
      <c r="AF299" s="1" t="s">
        <v>492</v>
      </c>
    </row>
    <row r="300" spans="1:32" ht="12" customHeight="1" x14ac:dyDescent="0.2">
      <c r="A300" s="21" t="s">
        <v>480</v>
      </c>
      <c r="B300" s="54"/>
      <c r="C300" s="57">
        <v>50749.627999999997</v>
      </c>
      <c r="D300" s="57"/>
      <c r="E300" s="1">
        <f>(C300-C$7)/C$8</f>
        <v>25712.999711143904</v>
      </c>
      <c r="F300" s="1">
        <f>ROUND(2*E300,0)/2</f>
        <v>25713</v>
      </c>
      <c r="G300" s="1">
        <f>C300-(C$7+C$8*F300)</f>
        <v>-1.6060000052675605E-4</v>
      </c>
      <c r="I300" s="1">
        <f>G300</f>
        <v>-1.6060000052675605E-4</v>
      </c>
      <c r="J300" s="1"/>
      <c r="K300" s="1"/>
      <c r="P300" s="3"/>
      <c r="R300" s="2">
        <f>C300-15018.5</f>
        <v>35731.127999999997</v>
      </c>
    </row>
    <row r="301" spans="1:32" ht="12" customHeight="1" x14ac:dyDescent="0.2">
      <c r="A301" s="21" t="s">
        <v>480</v>
      </c>
      <c r="B301" s="54"/>
      <c r="C301" s="57">
        <v>50755.756000000001</v>
      </c>
      <c r="D301" s="57"/>
      <c r="E301" s="1">
        <f>(C301-C$7)/C$8</f>
        <v>25724.021567441785</v>
      </c>
      <c r="F301" s="1">
        <f>ROUND(2*E301,0)/2</f>
        <v>25724</v>
      </c>
      <c r="G301" s="1">
        <f>C301-(C$7+C$8*F301)</f>
        <v>1.1991200000920799E-2</v>
      </c>
      <c r="I301" s="1">
        <f>G301</f>
        <v>1.1991200000920799E-2</v>
      </c>
      <c r="J301" s="1"/>
      <c r="K301" s="1"/>
      <c r="P301" s="3"/>
      <c r="R301" s="2">
        <f>C301-15018.5</f>
        <v>35737.256000000001</v>
      </c>
    </row>
    <row r="302" spans="1:32" ht="12" customHeight="1" x14ac:dyDescent="0.2">
      <c r="A302" s="21" t="s">
        <v>480</v>
      </c>
      <c r="B302" s="54"/>
      <c r="C302" s="57">
        <v>50768.535000000003</v>
      </c>
      <c r="D302" s="57"/>
      <c r="E302" s="1">
        <f>(C302-C$7)/C$8</f>
        <v>25747.005950867133</v>
      </c>
      <c r="F302" s="1">
        <f>ROUND(2*E302,0)/2</f>
        <v>25747</v>
      </c>
      <c r="G302" s="1">
        <f>C302-(C$7+C$8*F302)</f>
        <v>3.3086000039475039E-3</v>
      </c>
      <c r="I302" s="1">
        <f>G302</f>
        <v>3.3086000039475039E-3</v>
      </c>
      <c r="J302" s="1"/>
      <c r="K302" s="1"/>
      <c r="P302" s="3"/>
      <c r="R302" s="2">
        <f>C302-15018.5</f>
        <v>35750.035000000003</v>
      </c>
    </row>
    <row r="303" spans="1:32" ht="12" customHeight="1" x14ac:dyDescent="0.2">
      <c r="A303" s="21" t="s">
        <v>480</v>
      </c>
      <c r="B303" s="54"/>
      <c r="C303" s="57">
        <v>51067.652999999998</v>
      </c>
      <c r="D303" s="57"/>
      <c r="E303" s="1">
        <f>(C303-C$7)/C$8</f>
        <v>26285.001318378043</v>
      </c>
      <c r="F303" s="1">
        <f>ROUND(2*E303,0)/2</f>
        <v>26285</v>
      </c>
      <c r="G303" s="1">
        <f>C303-(C$7+C$8*F303)</f>
        <v>7.3300000076415017E-4</v>
      </c>
      <c r="I303" s="1">
        <f>G303</f>
        <v>7.3300000076415017E-4</v>
      </c>
      <c r="J303" s="1"/>
      <c r="K303" s="1"/>
      <c r="P303" s="3"/>
      <c r="R303" s="2">
        <f>C303-15018.5</f>
        <v>36049.152999999998</v>
      </c>
    </row>
    <row r="304" spans="1:32" ht="12" customHeight="1" x14ac:dyDescent="0.2">
      <c r="A304" s="21" t="s">
        <v>480</v>
      </c>
      <c r="B304" s="54"/>
      <c r="C304" s="57">
        <v>51097.675999999999</v>
      </c>
      <c r="D304" s="57"/>
      <c r="E304" s="1">
        <f>(C304-C$7)/C$8</f>
        <v>26339.000860093289</v>
      </c>
      <c r="F304" s="1">
        <f>ROUND(2*E304,0)/2</f>
        <v>26339</v>
      </c>
      <c r="G304" s="1">
        <f>C304-(C$7+C$8*F304)</f>
        <v>4.7819999599596485E-4</v>
      </c>
      <c r="I304" s="1">
        <f>G304</f>
        <v>4.7819999599596485E-4</v>
      </c>
      <c r="J304" s="1"/>
      <c r="K304" s="1"/>
      <c r="P304" s="3"/>
      <c r="R304" s="2">
        <f>C304-15018.5</f>
        <v>36079.175999999999</v>
      </c>
    </row>
    <row r="305" spans="1:21" ht="12" customHeight="1" x14ac:dyDescent="0.2">
      <c r="A305" s="21" t="s">
        <v>480</v>
      </c>
      <c r="B305" s="54"/>
      <c r="C305" s="57">
        <v>51101.567000000003</v>
      </c>
      <c r="D305" s="57"/>
      <c r="E305" s="1">
        <f>(C305-C$7)/C$8</f>
        <v>26345.999235232823</v>
      </c>
      <c r="F305" s="1">
        <f>ROUND(2*E305,0)/2</f>
        <v>26346</v>
      </c>
      <c r="G305" s="1">
        <f>C305-(C$7+C$8*F305)</f>
        <v>-4.2519999988144264E-4</v>
      </c>
      <c r="I305" s="1">
        <f>G305</f>
        <v>-4.2519999988144264E-4</v>
      </c>
      <c r="J305" s="1"/>
      <c r="K305" s="1"/>
      <c r="P305" s="3"/>
      <c r="R305" s="2">
        <f>C305-15018.5</f>
        <v>36083.067000000003</v>
      </c>
    </row>
    <row r="306" spans="1:21" ht="12" customHeight="1" x14ac:dyDescent="0.2">
      <c r="A306" s="21" t="s">
        <v>480</v>
      </c>
      <c r="B306" s="54"/>
      <c r="C306" s="57">
        <v>51106.572</v>
      </c>
      <c r="D306" s="57"/>
      <c r="E306" s="1">
        <f>(C306-C$7)/C$8</f>
        <v>26355.001257225449</v>
      </c>
      <c r="F306" s="1">
        <f>ROUND(2*E306,0)/2</f>
        <v>26355</v>
      </c>
      <c r="G306" s="1">
        <f>C306-(C$7+C$8*F306)</f>
        <v>6.9899999652989209E-4</v>
      </c>
      <c r="I306" s="1">
        <f>G306</f>
        <v>6.9899999652989209E-4</v>
      </c>
      <c r="J306" s="1"/>
      <c r="K306" s="1"/>
      <c r="P306" s="3"/>
      <c r="R306" s="2">
        <f>C306-15018.5</f>
        <v>36088.072</v>
      </c>
    </row>
    <row r="307" spans="1:21" ht="12" customHeight="1" x14ac:dyDescent="0.2">
      <c r="A307" s="21" t="s">
        <v>480</v>
      </c>
      <c r="B307" s="54"/>
      <c r="C307" s="57">
        <v>51106.572999999997</v>
      </c>
      <c r="D307" s="57"/>
      <c r="E307" s="1">
        <f>(C307-C$7)/C$8</f>
        <v>26355.003055831236</v>
      </c>
      <c r="F307" s="1">
        <f>ROUND(2*E307,0)/2</f>
        <v>26355</v>
      </c>
      <c r="G307" s="1">
        <f>C307-(C$7+C$8*F307)</f>
        <v>1.6989999930956401E-3</v>
      </c>
      <c r="I307" s="1">
        <f>G307</f>
        <v>1.6989999930956401E-3</v>
      </c>
      <c r="J307" s="1"/>
      <c r="K307" s="1"/>
      <c r="P307" s="3"/>
      <c r="R307" s="2">
        <f>C307-15018.5</f>
        <v>36088.072999999997</v>
      </c>
    </row>
    <row r="308" spans="1:21" ht="12" customHeight="1" x14ac:dyDescent="0.2">
      <c r="A308" s="21" t="s">
        <v>480</v>
      </c>
      <c r="B308" s="54"/>
      <c r="C308" s="57">
        <v>51111.580999999998</v>
      </c>
      <c r="D308" s="57"/>
      <c r="E308" s="1">
        <f>(C308-C$7)/C$8</f>
        <v>26364.01047364125</v>
      </c>
      <c r="F308" s="1">
        <f>ROUND(2*E308,0)/2</f>
        <v>26364</v>
      </c>
      <c r="G308" s="1">
        <f>C308-(C$7+C$8*F308)</f>
        <v>5.8232000010320917E-3</v>
      </c>
      <c r="I308" s="1">
        <f>G308</f>
        <v>5.8232000010320917E-3</v>
      </c>
      <c r="J308" s="1"/>
      <c r="K308" s="1"/>
      <c r="P308" s="3"/>
      <c r="R308" s="2">
        <f>C308-15018.5</f>
        <v>36093.080999999998</v>
      </c>
    </row>
    <row r="309" spans="1:21" ht="12" customHeight="1" x14ac:dyDescent="0.2">
      <c r="A309" s="21" t="s">
        <v>480</v>
      </c>
      <c r="B309" s="54"/>
      <c r="C309" s="57">
        <v>51136.589</v>
      </c>
      <c r="D309" s="57"/>
      <c r="E309" s="1">
        <f>(C309-C$7)/C$8</f>
        <v>26408.990007305936</v>
      </c>
      <c r="F309" s="1">
        <f>ROUND(2*E309,0)/2</f>
        <v>26409</v>
      </c>
      <c r="G309" s="1">
        <f>C309-(C$7+C$8*F309)</f>
        <v>-5.5558000021846965E-3</v>
      </c>
      <c r="I309" s="1">
        <f>G309</f>
        <v>-5.5558000021846965E-3</v>
      </c>
      <c r="J309" s="1"/>
      <c r="K309" s="1"/>
      <c r="P309" s="3">
        <f ca="1">+C$11+C$12*F309</f>
        <v>1.422636683659299E-2</v>
      </c>
      <c r="R309" s="2">
        <f>C309-15018.5</f>
        <v>36118.089</v>
      </c>
    </row>
    <row r="310" spans="1:21" ht="12" customHeight="1" x14ac:dyDescent="0.2">
      <c r="A310" s="21" t="s">
        <v>480</v>
      </c>
      <c r="B310" s="54"/>
      <c r="C310" s="57">
        <v>51400.688000000002</v>
      </c>
      <c r="D310" s="57"/>
      <c r="E310" s="1">
        <f>(C310-C$7)/C$8</f>
        <v>26883.999998561118</v>
      </c>
      <c r="F310" s="1">
        <f>ROUND(2*E310,0)/2</f>
        <v>26884</v>
      </c>
      <c r="G310" s="1">
        <f>C310-(C$7+C$8*F310)</f>
        <v>-7.9999881563708186E-7</v>
      </c>
      <c r="I310" s="1">
        <f>G310</f>
        <v>-7.9999881563708186E-7</v>
      </c>
      <c r="J310" s="1"/>
      <c r="K310" s="1"/>
      <c r="P310" s="3">
        <f ca="1">+C$11+C$12*F310</f>
        <v>1.4223213956174563E-2</v>
      </c>
      <c r="R310" s="2">
        <f>C310-15018.5</f>
        <v>36382.188000000002</v>
      </c>
    </row>
    <row r="311" spans="1:21" ht="12" customHeight="1" x14ac:dyDescent="0.2">
      <c r="A311" s="21" t="s">
        <v>480</v>
      </c>
      <c r="B311" s="54"/>
      <c r="C311" s="57">
        <v>51406.798000000003</v>
      </c>
      <c r="D311" s="57"/>
      <c r="E311" s="1">
        <f>(C311-C$7)/C$8</f>
        <v>26894.989479954722</v>
      </c>
      <c r="F311" s="1">
        <f>ROUND(2*E311,0)/2</f>
        <v>26895</v>
      </c>
      <c r="G311" s="1">
        <f>C311-(C$7+C$8*F311)</f>
        <v>-5.849000001035165E-3</v>
      </c>
      <c r="I311" s="1">
        <f>G311</f>
        <v>-5.849000001035165E-3</v>
      </c>
      <c r="J311" s="1"/>
      <c r="K311" s="1"/>
      <c r="P311" s="3">
        <f ca="1">+C$11+C$12*F311</f>
        <v>1.4223140942101715E-2</v>
      </c>
      <c r="R311" s="2">
        <f>C311-15018.5</f>
        <v>36388.298000000003</v>
      </c>
    </row>
    <row r="312" spans="1:21" ht="12" customHeight="1" x14ac:dyDescent="0.2">
      <c r="A312" s="21" t="s">
        <v>480</v>
      </c>
      <c r="B312" s="54"/>
      <c r="C312" s="57">
        <v>51420.705000000002</v>
      </c>
      <c r="D312" s="57"/>
      <c r="E312" s="1">
        <f>(C312-C$7)/C$8</f>
        <v>26920.002690714271</v>
      </c>
      <c r="F312" s="1">
        <f>ROUND(2*E312,0)/2</f>
        <v>26920</v>
      </c>
      <c r="G312" s="1">
        <f>C312-(C$7+C$8*F312)</f>
        <v>1.4960000044084154E-3</v>
      </c>
      <c r="I312" s="1">
        <f>G312</f>
        <v>1.4960000044084154E-3</v>
      </c>
      <c r="J312" s="1"/>
      <c r="K312" s="1"/>
      <c r="P312" s="3">
        <f ca="1">+C$11+C$12*F312</f>
        <v>1.4222975001027061E-2</v>
      </c>
      <c r="R312" s="2">
        <f>C312-15018.5</f>
        <v>36402.205000000002</v>
      </c>
    </row>
    <row r="313" spans="1:21" ht="12" customHeight="1" x14ac:dyDescent="0.2">
      <c r="A313" s="21" t="s">
        <v>480</v>
      </c>
      <c r="B313" s="54"/>
      <c r="C313" s="57">
        <v>51426.821000000004</v>
      </c>
      <c r="D313" s="57"/>
      <c r="E313" s="1">
        <f>(C313-C$7)/C$8</f>
        <v>26931.002963742631</v>
      </c>
      <c r="F313" s="1">
        <f>ROUND(2*E313,0)/2</f>
        <v>26931</v>
      </c>
      <c r="G313" s="1">
        <f>C313-(C$7+C$8*F313)</f>
        <v>1.6478000034112483E-3</v>
      </c>
      <c r="I313" s="1">
        <f>G313</f>
        <v>1.6478000034112483E-3</v>
      </c>
      <c r="J313" s="1"/>
      <c r="K313" s="1"/>
      <c r="P313" s="3">
        <f ca="1">+C$11+C$12*F313</f>
        <v>1.4222901986954214E-2</v>
      </c>
      <c r="R313" s="2">
        <f>C313-15018.5</f>
        <v>36408.321000000004</v>
      </c>
    </row>
    <row r="314" spans="1:21" ht="12" customHeight="1" x14ac:dyDescent="0.2">
      <c r="A314" s="21" t="s">
        <v>480</v>
      </c>
      <c r="B314" s="54"/>
      <c r="C314" s="57">
        <v>51434.6005</v>
      </c>
      <c r="D314" s="57"/>
      <c r="E314" s="1">
        <f>(C314-C$7)/C$8</f>
        <v>26944.995217507199</v>
      </c>
      <c r="F314" s="1">
        <f>ROUND(2*E314,0)/2</f>
        <v>26945</v>
      </c>
      <c r="G314" s="1">
        <f>C314-(C$7+C$8*F314)</f>
        <v>-2.6589999979478307E-3</v>
      </c>
      <c r="I314" s="1">
        <f>G314</f>
        <v>-2.6589999979478307E-3</v>
      </c>
      <c r="J314" s="1"/>
      <c r="K314" s="1"/>
      <c r="P314" s="3">
        <f ca="1">+C$11+C$12*F314</f>
        <v>1.4222809059952407E-2</v>
      </c>
      <c r="R314" s="2">
        <f>C314-15018.5</f>
        <v>36416.1005</v>
      </c>
    </row>
    <row r="315" spans="1:21" ht="12" customHeight="1" x14ac:dyDescent="0.2">
      <c r="A315" s="21" t="s">
        <v>480</v>
      </c>
      <c r="B315" s="54"/>
      <c r="C315" s="57">
        <v>51435.714</v>
      </c>
      <c r="D315" s="57"/>
      <c r="E315" s="1">
        <f>(C315-C$7)/C$8</f>
        <v>26946.997965057406</v>
      </c>
      <c r="F315" s="1">
        <f>ROUND(2*E315,0)/2</f>
        <v>26947</v>
      </c>
      <c r="G315" s="1">
        <f>C315-(C$7+C$8*F315)</f>
        <v>-1.1314000003039837E-3</v>
      </c>
      <c r="I315" s="1">
        <f>G315</f>
        <v>-1.1314000003039837E-3</v>
      </c>
      <c r="J315" s="1"/>
      <c r="K315" s="1"/>
      <c r="P315" s="3">
        <f ca="1">+C$11+C$12*F315</f>
        <v>1.4222795784666436E-2</v>
      </c>
      <c r="R315" s="2">
        <f>C315-15018.5</f>
        <v>36417.214</v>
      </c>
    </row>
    <row r="316" spans="1:21" ht="12" customHeight="1" x14ac:dyDescent="0.2">
      <c r="A316" s="21" t="s">
        <v>480</v>
      </c>
      <c r="B316" s="54"/>
      <c r="C316" s="57">
        <v>51439.608</v>
      </c>
      <c r="D316" s="57"/>
      <c r="E316" s="1">
        <f>(C316-C$7)/C$8</f>
        <v>26954.00173601431</v>
      </c>
      <c r="F316" s="1">
        <f>ROUND(2*E316,0)/2</f>
        <v>26954</v>
      </c>
      <c r="G316" s="1">
        <f>C316-(C$7+C$8*F316)</f>
        <v>9.6520000079181045E-4</v>
      </c>
      <c r="I316" s="1">
        <f>G316</f>
        <v>9.6520000079181045E-4</v>
      </c>
      <c r="J316" s="1"/>
      <c r="K316" s="1"/>
      <c r="P316" s="3">
        <f ca="1">+C$11+C$12*F316</f>
        <v>1.4222749321165531E-2</v>
      </c>
      <c r="R316" s="2">
        <f>C316-15018.5</f>
        <v>36421.108</v>
      </c>
    </row>
    <row r="317" spans="1:21" ht="12" customHeight="1" x14ac:dyDescent="0.2">
      <c r="A317" s="21" t="s">
        <v>480</v>
      </c>
      <c r="B317" s="54"/>
      <c r="C317" s="57">
        <v>51454.620999999999</v>
      </c>
      <c r="D317" s="57"/>
      <c r="E317" s="1">
        <f>(C317-C$7)/C$8</f>
        <v>26981.00420478062</v>
      </c>
      <c r="F317" s="1">
        <f>ROUND(2*E317,0)/2</f>
        <v>26981</v>
      </c>
      <c r="G317" s="1">
        <f>C317-(C$7+C$8*F317)</f>
        <v>2.3377999968943186E-3</v>
      </c>
      <c r="I317" s="1">
        <f>G317</f>
        <v>2.3377999968943186E-3</v>
      </c>
      <c r="J317" s="1"/>
      <c r="K317" s="1"/>
      <c r="P317" s="3">
        <f ca="1">+C$11+C$12*F317</f>
        <v>1.4222570104804906E-2</v>
      </c>
      <c r="R317" s="2">
        <f>C317-15018.5</f>
        <v>36436.120999999999</v>
      </c>
    </row>
    <row r="318" spans="1:21" ht="12" customHeight="1" x14ac:dyDescent="0.2">
      <c r="A318" s="21" t="s">
        <v>480</v>
      </c>
      <c r="B318" s="54"/>
      <c r="C318" s="57">
        <v>51455.735999999997</v>
      </c>
      <c r="D318" s="57"/>
      <c r="E318" s="1">
        <f>(C318-C$7)/C$8</f>
        <v>26983.009650239514</v>
      </c>
      <c r="F318" s="1">
        <f>ROUND(2*E318,0)/2</f>
        <v>26983</v>
      </c>
      <c r="G318" s="1">
        <f>C318-(C$7+C$8*F318)</f>
        <v>5.3654000003007241E-3</v>
      </c>
      <c r="I318" s="1">
        <f>G318</f>
        <v>5.3654000003007241E-3</v>
      </c>
      <c r="J318" s="1"/>
      <c r="K318" s="1"/>
      <c r="P318" s="3">
        <f ca="1">+C$11+C$12*F318</f>
        <v>1.4222556829518933E-2</v>
      </c>
      <c r="R318" s="2">
        <f>C318-15018.5</f>
        <v>36437.235999999997</v>
      </c>
    </row>
    <row r="319" spans="1:21" ht="12" customHeight="1" x14ac:dyDescent="0.2">
      <c r="A319" s="21" t="s">
        <v>480</v>
      </c>
      <c r="B319" s="54"/>
      <c r="C319" s="57">
        <v>51513.55</v>
      </c>
      <c r="D319" s="57"/>
      <c r="E319" s="1">
        <f>(C319-C$7)/C$8</f>
        <v>27086.994245540631</v>
      </c>
      <c r="F319" s="1">
        <f>ROUND(2*E319,0)/2</f>
        <v>27087</v>
      </c>
      <c r="G319" s="1">
        <f>C319-(C$7+C$8*F319)</f>
        <v>-3.1993999946280383E-3</v>
      </c>
      <c r="I319" s="1">
        <f>G319</f>
        <v>-3.1993999946280383E-3</v>
      </c>
      <c r="J319" s="1"/>
      <c r="K319" s="1"/>
      <c r="P319" s="3">
        <f ca="1">+C$11+C$12*F319</f>
        <v>1.4221866514648372E-2</v>
      </c>
      <c r="R319" s="2">
        <f>C319-15018.5</f>
        <v>36495.050000000003</v>
      </c>
    </row>
    <row r="320" spans="1:21" ht="12" customHeight="1" x14ac:dyDescent="0.2">
      <c r="A320" s="83" t="s">
        <v>563</v>
      </c>
      <c r="B320" s="53" t="s">
        <v>533</v>
      </c>
      <c r="C320" s="45">
        <v>51755.4228</v>
      </c>
      <c r="D320" s="45" t="s">
        <v>564</v>
      </c>
      <c r="E320" s="1">
        <f>(C320-C$7)/C$8</f>
        <v>27522.028064725349</v>
      </c>
      <c r="F320" s="1">
        <f>ROUND(2*E320,0)/2</f>
        <v>27522</v>
      </c>
      <c r="J320" s="1"/>
      <c r="K320" s="1"/>
      <c r="M320" s="48"/>
      <c r="P320" s="3">
        <f ca="1">+C$11+C$12*F320</f>
        <v>1.4218979139949392E-2</v>
      </c>
      <c r="R320" s="2">
        <f>C320-15018.5</f>
        <v>36736.9228</v>
      </c>
      <c r="U320" s="1">
        <f>C320-(C$7+C$8*F320)</f>
        <v>1.5603599997120909E-2</v>
      </c>
    </row>
    <row r="321" spans="1:32" ht="12" customHeight="1" x14ac:dyDescent="0.2">
      <c r="A321" s="83" t="s">
        <v>563</v>
      </c>
      <c r="B321" s="53" t="s">
        <v>533</v>
      </c>
      <c r="C321" s="45">
        <v>51839.360200000003</v>
      </c>
      <c r="D321" s="45" t="s">
        <v>564</v>
      </c>
      <c r="E321" s="1">
        <f>(C321-C$7)/C$8</f>
        <v>27672.998358592358</v>
      </c>
      <c r="F321" s="1">
        <f>ROUND(2*E321,0)/2</f>
        <v>27673</v>
      </c>
      <c r="G321" s="1">
        <f>C321-(C$7+C$8*F321)</f>
        <v>-9.1260000044712797E-4</v>
      </c>
      <c r="J321" s="1"/>
      <c r="K321" s="1">
        <f>G321</f>
        <v>-9.1260000044712797E-4</v>
      </c>
      <c r="M321" s="48"/>
      <c r="P321" s="3">
        <f ca="1">+C$11+C$12*F321</f>
        <v>1.4217976855858482E-2</v>
      </c>
      <c r="R321" s="2">
        <f>C321-15018.5</f>
        <v>36820.860200000003</v>
      </c>
    </row>
    <row r="322" spans="1:32" ht="12" customHeight="1" x14ac:dyDescent="0.2">
      <c r="A322" s="50" t="s">
        <v>443</v>
      </c>
      <c r="B322" s="58"/>
      <c r="C322" s="59">
        <v>52136.812299999998</v>
      </c>
      <c r="D322" s="59">
        <v>5.9999999999999995E-4</v>
      </c>
      <c r="E322" s="1">
        <f>(C322-C$7)/C$8</f>
        <v>28207.997428713155</v>
      </c>
      <c r="F322" s="1">
        <f>ROUND(2*E322,0)/2</f>
        <v>28208</v>
      </c>
      <c r="G322" s="1">
        <f>C322-(C$7+C$8*F322)</f>
        <v>-1.429600000847131E-3</v>
      </c>
      <c r="J322" s="1"/>
      <c r="K322" s="1">
        <f>G322</f>
        <v>-1.429600000847131E-3</v>
      </c>
      <c r="P322" s="3">
        <f ca="1">+C$11+C$12*F322</f>
        <v>1.4214425716860884E-2</v>
      </c>
      <c r="R322" s="2">
        <f>C322-15018.5</f>
        <v>37118.312299999998</v>
      </c>
      <c r="AC322" s="1">
        <v>10</v>
      </c>
      <c r="AD322" s="1" t="s">
        <v>490</v>
      </c>
      <c r="AF322" s="1" t="s">
        <v>492</v>
      </c>
    </row>
    <row r="323" spans="1:32" ht="12" customHeight="1" x14ac:dyDescent="0.2">
      <c r="A323" s="84" t="s">
        <v>563</v>
      </c>
      <c r="B323" s="60" t="s">
        <v>533</v>
      </c>
      <c r="C323" s="38">
        <v>52231.3246</v>
      </c>
      <c r="D323" s="38" t="s">
        <v>564</v>
      </c>
      <c r="E323" s="1">
        <f>(C323-C$7)/C$8</f>
        <v>28377.987798977745</v>
      </c>
      <c r="F323" s="1">
        <f>ROUND(2*E323,0)/2</f>
        <v>28378</v>
      </c>
      <c r="J323" s="1"/>
      <c r="K323" s="1"/>
      <c r="M323" s="48"/>
      <c r="P323" s="3">
        <f ca="1">+C$11+C$12*F323</f>
        <v>1.4213297317553237E-2</v>
      </c>
      <c r="R323" s="2">
        <f>C323-15018.5</f>
        <v>37212.8246</v>
      </c>
      <c r="U323" s="1">
        <f>C323-(C$7+C$8*F323)</f>
        <v>-6.783600001654122E-3</v>
      </c>
    </row>
    <row r="324" spans="1:32" ht="12" customHeight="1" x14ac:dyDescent="0.2">
      <c r="A324" s="84" t="s">
        <v>563</v>
      </c>
      <c r="B324" s="60" t="s">
        <v>533</v>
      </c>
      <c r="C324" s="38">
        <v>52231.3295</v>
      </c>
      <c r="D324" s="38" t="s">
        <v>564</v>
      </c>
      <c r="E324" s="1">
        <f>(C324-C$7)/C$8</f>
        <v>28377.996612146129</v>
      </c>
      <c r="F324" s="1">
        <f>ROUND(2*E324,0)/2</f>
        <v>28378</v>
      </c>
      <c r="G324" s="1">
        <f>C324-(C$7+C$8*F324)</f>
        <v>-1.8836000017472543E-3</v>
      </c>
      <c r="J324" s="1"/>
      <c r="K324" s="1">
        <f>G324</f>
        <v>-1.8836000017472543E-3</v>
      </c>
      <c r="M324" s="48"/>
      <c r="P324" s="3">
        <f ca="1">+C$11+C$12*F324</f>
        <v>1.4213297317553237E-2</v>
      </c>
      <c r="R324" s="2">
        <f>C324-15018.5</f>
        <v>37212.8295</v>
      </c>
    </row>
    <row r="325" spans="1:32" ht="12" customHeight="1" x14ac:dyDescent="0.2">
      <c r="A325" s="49" t="s">
        <v>487</v>
      </c>
      <c r="B325" s="58"/>
      <c r="C325" s="59">
        <v>52260.241999999998</v>
      </c>
      <c r="D325" s="59">
        <v>3.0000000000000001E-3</v>
      </c>
      <c r="E325" s="1">
        <f>(C325-C$7)/C$8</f>
        <v>28429.998802128539</v>
      </c>
      <c r="F325" s="1">
        <f>ROUND(2*E325,0)/2</f>
        <v>28430</v>
      </c>
      <c r="G325" s="1">
        <f>C325-(C$7+C$8*F325)</f>
        <v>-6.6599999991012737E-4</v>
      </c>
      <c r="I325" s="1">
        <f>+G325</f>
        <v>-6.6599999991012737E-4</v>
      </c>
      <c r="J325" s="1"/>
      <c r="K325" s="1"/>
      <c r="P325" s="3">
        <f ca="1">+C$11+C$12*F325</f>
        <v>1.4212952160117956E-2</v>
      </c>
      <c r="R325" s="2">
        <f>C325-15018.5</f>
        <v>37241.741999999998</v>
      </c>
    </row>
    <row r="326" spans="1:32" ht="12" customHeight="1" x14ac:dyDescent="0.2">
      <c r="A326" s="49" t="s">
        <v>488</v>
      </c>
      <c r="B326" s="58" t="s">
        <v>533</v>
      </c>
      <c r="C326" s="59">
        <v>52476.523000000001</v>
      </c>
      <c r="D326" s="59">
        <v>5.0000000000000001E-3</v>
      </c>
      <c r="E326" s="1">
        <f>(C326-C$7)/C$8</f>
        <v>28819.003061586784</v>
      </c>
      <c r="F326" s="1">
        <f>ROUND(2*E326,0)/2</f>
        <v>28819</v>
      </c>
      <c r="G326" s="1">
        <f>C326-(C$7+C$8*F326)</f>
        <v>1.7022000029101036E-3</v>
      </c>
      <c r="I326" s="1">
        <f>+G326</f>
        <v>1.7022000029101036E-3</v>
      </c>
      <c r="J326" s="1"/>
      <c r="K326" s="1"/>
      <c r="P326" s="3">
        <f ca="1">+C$11+C$12*F326</f>
        <v>1.421037011699634E-2</v>
      </c>
      <c r="R326" s="2">
        <f>C326-15018.5</f>
        <v>37458.023000000001</v>
      </c>
    </row>
    <row r="327" spans="1:32" ht="12" customHeight="1" x14ac:dyDescent="0.2">
      <c r="A327" s="84" t="s">
        <v>563</v>
      </c>
      <c r="B327" s="60" t="s">
        <v>533</v>
      </c>
      <c r="C327" s="38">
        <v>52490.417500000003</v>
      </c>
      <c r="D327" s="38" t="s">
        <v>564</v>
      </c>
      <c r="E327" s="1">
        <f>(C327-C$7)/C$8</f>
        <v>28843.993789773926</v>
      </c>
      <c r="F327" s="1">
        <f>ROUND(2*E327,0)/2</f>
        <v>28844</v>
      </c>
      <c r="G327" s="1">
        <f>C327-(C$7+C$8*F327)</f>
        <v>-3.4527999960118905E-3</v>
      </c>
      <c r="J327" s="1"/>
      <c r="K327" s="1">
        <f>G327</f>
        <v>-3.4527999960118905E-3</v>
      </c>
      <c r="M327" s="48"/>
      <c r="P327" s="3">
        <f ca="1">+C$11+C$12*F327</f>
        <v>1.4210204175921686E-2</v>
      </c>
      <c r="R327" s="2">
        <f>C327-15018.5</f>
        <v>37471.917500000003</v>
      </c>
    </row>
    <row r="328" spans="1:32" ht="12" customHeight="1" x14ac:dyDescent="0.2">
      <c r="A328" s="84" t="s">
        <v>563</v>
      </c>
      <c r="B328" s="60" t="s">
        <v>533</v>
      </c>
      <c r="C328" s="38">
        <v>52490.422299999998</v>
      </c>
      <c r="D328" s="38" t="s">
        <v>564</v>
      </c>
      <c r="E328" s="1">
        <f>(C328-C$7)/C$8</f>
        <v>28844.002423081722</v>
      </c>
      <c r="F328" s="1">
        <f>ROUND(2*E328,0)/2</f>
        <v>28844</v>
      </c>
      <c r="G328" s="1">
        <f>C328-(C$7+C$8*F328)</f>
        <v>1.3471999991452321E-3</v>
      </c>
      <c r="J328" s="1"/>
      <c r="K328" s="1">
        <f>G328</f>
        <v>1.3471999991452321E-3</v>
      </c>
      <c r="M328" s="48"/>
      <c r="P328" s="3">
        <f ca="1">+C$11+C$12*F328</f>
        <v>1.4210204175921686E-2</v>
      </c>
      <c r="R328" s="2">
        <f>C328-15018.5</f>
        <v>37471.922299999998</v>
      </c>
    </row>
    <row r="329" spans="1:32" ht="12" customHeight="1" x14ac:dyDescent="0.2">
      <c r="A329" s="84" t="s">
        <v>563</v>
      </c>
      <c r="B329" s="60" t="s">
        <v>533</v>
      </c>
      <c r="C329" s="38">
        <v>52490.423699999999</v>
      </c>
      <c r="D329" s="38" t="s">
        <v>564</v>
      </c>
      <c r="E329" s="1">
        <f>(C329-C$7)/C$8</f>
        <v>28844.004941129831</v>
      </c>
      <c r="F329" s="1">
        <f>ROUND(2*E329,0)/2</f>
        <v>28844</v>
      </c>
      <c r="G329" s="1">
        <f>C329-(C$7+C$8*F329)</f>
        <v>2.7472000001580454E-3</v>
      </c>
      <c r="J329" s="1"/>
      <c r="K329" s="1">
        <f>G329</f>
        <v>2.7472000001580454E-3</v>
      </c>
      <c r="M329" s="48"/>
      <c r="P329" s="3">
        <f ca="1">+C$11+C$12*F329</f>
        <v>1.4210204175921686E-2</v>
      </c>
      <c r="R329" s="2">
        <f>C329-15018.5</f>
        <v>37471.923699999999</v>
      </c>
    </row>
    <row r="330" spans="1:32" ht="12" customHeight="1" x14ac:dyDescent="0.2">
      <c r="A330" s="84" t="s">
        <v>563</v>
      </c>
      <c r="B330" s="60" t="s">
        <v>533</v>
      </c>
      <c r="C330" s="38">
        <v>52490.4251</v>
      </c>
      <c r="D330" s="38" t="s">
        <v>564</v>
      </c>
      <c r="E330" s="1">
        <f>(C330-C$7)/C$8</f>
        <v>28844.007459177945</v>
      </c>
      <c r="F330" s="1">
        <f>ROUND(2*E330,0)/2</f>
        <v>28844</v>
      </c>
      <c r="G330" s="1">
        <f>C330-(C$7+C$8*F330)</f>
        <v>4.1472000011708587E-3</v>
      </c>
      <c r="J330" s="1"/>
      <c r="K330" s="1">
        <f>G330</f>
        <v>4.1472000011708587E-3</v>
      </c>
      <c r="M330" s="48"/>
      <c r="P330" s="3">
        <f ca="1">+C$11+C$12*F330</f>
        <v>1.4210204175921686E-2</v>
      </c>
      <c r="R330" s="2">
        <f>C330-15018.5</f>
        <v>37471.9251</v>
      </c>
    </row>
    <row r="331" spans="1:32" ht="12" customHeight="1" x14ac:dyDescent="0.2">
      <c r="A331" s="26" t="s">
        <v>548</v>
      </c>
      <c r="B331" s="60" t="s">
        <v>533</v>
      </c>
      <c r="C331" s="38">
        <v>52568.26</v>
      </c>
      <c r="D331" s="38">
        <v>3.0000000000000001E-3</v>
      </c>
      <c r="E331" s="1">
        <f>(C331-C$7)/C$8</f>
        <v>28984.001761194795</v>
      </c>
      <c r="F331" s="1">
        <f>ROUND(2*E331,0)/2</f>
        <v>28984</v>
      </c>
      <c r="G331" s="1">
        <f>C331-(C$7+C$8*F331)</f>
        <v>9.7919999825535342E-4</v>
      </c>
      <c r="I331" s="1">
        <f>G331</f>
        <v>9.7919999825535342E-4</v>
      </c>
      <c r="J331" s="1"/>
      <c r="K331" s="1"/>
      <c r="P331" s="3">
        <f ca="1">+C$11+C$12*F331</f>
        <v>1.4209274905903624E-2</v>
      </c>
      <c r="R331" s="2">
        <f>C331-15018.5</f>
        <v>37549.760000000002</v>
      </c>
    </row>
    <row r="332" spans="1:32" ht="12" customHeight="1" x14ac:dyDescent="0.2">
      <c r="A332" s="26" t="s">
        <v>534</v>
      </c>
      <c r="B332" s="60" t="s">
        <v>533</v>
      </c>
      <c r="C332" s="38">
        <v>52854.59</v>
      </c>
      <c r="D332" s="38">
        <v>2E-3</v>
      </c>
      <c r="E332" s="1">
        <f>(C332-C$7)/C$8</f>
        <v>29498.996557828228</v>
      </c>
      <c r="F332" s="1">
        <f>ROUND(2*E332,0)/2</f>
        <v>29499</v>
      </c>
      <c r="G332" s="1">
        <f>C332-(C$7+C$8*F332)</f>
        <v>-1.913800006150268E-3</v>
      </c>
      <c r="J332" s="1"/>
      <c r="K332" s="1">
        <f>G332</f>
        <v>-1.913800006150268E-3</v>
      </c>
      <c r="P332" s="3">
        <f ca="1">+C$11+C$12*F332</f>
        <v>1.4205856519765751E-2</v>
      </c>
      <c r="R332" s="2">
        <f>C332-15018.5</f>
        <v>37836.089999999997</v>
      </c>
      <c r="AC332" s="1">
        <v>10</v>
      </c>
      <c r="AD332" s="1" t="s">
        <v>494</v>
      </c>
      <c r="AF332" s="1" t="s">
        <v>492</v>
      </c>
    </row>
    <row r="333" spans="1:32" ht="12" customHeight="1" x14ac:dyDescent="0.2">
      <c r="A333" s="85" t="s">
        <v>566</v>
      </c>
      <c r="B333" s="62" t="s">
        <v>533</v>
      </c>
      <c r="C333" s="61">
        <v>53186.523999999998</v>
      </c>
      <c r="D333" s="61">
        <v>3.0000000000000001E-3</v>
      </c>
      <c r="E333" s="1">
        <f>(C333-C$7)/C$8</f>
        <v>30096.0149730335</v>
      </c>
      <c r="F333" s="1">
        <f>ROUND(2*E333,0)/2</f>
        <v>30096</v>
      </c>
      <c r="G333" s="1">
        <f>C333-(C$7+C$8*F333)</f>
        <v>8.3247999937157147E-3</v>
      </c>
      <c r="J333" s="1"/>
      <c r="K333" s="1">
        <f>G333</f>
        <v>8.3247999937157147E-3</v>
      </c>
      <c r="P333" s="3">
        <f ca="1">+C$11+C$12*F333</f>
        <v>1.4201893846903011E-2</v>
      </c>
      <c r="R333" s="2">
        <f>C333-15018.5</f>
        <v>38168.023999999998</v>
      </c>
    </row>
    <row r="334" spans="1:32" ht="12" customHeight="1" x14ac:dyDescent="0.2">
      <c r="A334" s="84" t="s">
        <v>563</v>
      </c>
      <c r="B334" s="60" t="s">
        <v>533</v>
      </c>
      <c r="C334" s="38">
        <v>53240.441709999999</v>
      </c>
      <c r="D334" s="38" t="s">
        <v>564</v>
      </c>
      <c r="E334" s="1">
        <f>(C334-C$7)/C$8</f>
        <v>30192.991678570437</v>
      </c>
      <c r="F334" s="1">
        <f>ROUND(2*E334,0)/2</f>
        <v>30193</v>
      </c>
      <c r="J334" s="1"/>
      <c r="K334" s="1"/>
      <c r="M334" s="48"/>
      <c r="P334" s="3">
        <f ca="1">+C$11+C$12*F334</f>
        <v>1.4201249995533353E-2</v>
      </c>
      <c r="R334" s="2">
        <f>C334-15018.5</f>
        <v>38221.941709999999</v>
      </c>
      <c r="U334" s="1">
        <f>C334-(C$7+C$8*F334)</f>
        <v>-4.626599999028258E-3</v>
      </c>
    </row>
    <row r="335" spans="1:32" ht="12" customHeight="1" x14ac:dyDescent="0.2">
      <c r="A335" s="26" t="s">
        <v>560</v>
      </c>
      <c r="B335" s="60" t="s">
        <v>533</v>
      </c>
      <c r="C335" s="38">
        <v>53251.570899999999</v>
      </c>
      <c r="D335" s="38">
        <v>2.0000000000000001E-4</v>
      </c>
      <c r="E335" s="1">
        <f>(C335-C$7)/C$8</f>
        <v>30213.008704172873</v>
      </c>
      <c r="F335" s="1">
        <f>ROUND(2*E335,0)/2</f>
        <v>30213</v>
      </c>
      <c r="G335" s="1">
        <f>C335-(C$7+C$8*F335)</f>
        <v>4.8393999968538992E-3</v>
      </c>
      <c r="J335" s="1"/>
      <c r="K335" s="1">
        <f>G335</f>
        <v>4.8393999968538992E-3</v>
      </c>
      <c r="P335" s="3">
        <f ca="1">+C$11+C$12*F335</f>
        <v>1.420111724267363E-2</v>
      </c>
      <c r="R335" s="2">
        <f>C335-15018.5</f>
        <v>38233.070899999999</v>
      </c>
      <c r="AC335" s="1">
        <v>8</v>
      </c>
      <c r="AD335" s="1" t="s">
        <v>490</v>
      </c>
      <c r="AF335" s="1" t="s">
        <v>492</v>
      </c>
    </row>
    <row r="336" spans="1:32" ht="12" customHeight="1" x14ac:dyDescent="0.2">
      <c r="A336" s="26" t="s">
        <v>560</v>
      </c>
      <c r="B336" s="60" t="s">
        <v>533</v>
      </c>
      <c r="C336" s="38">
        <v>53253.790500000003</v>
      </c>
      <c r="D336" s="38">
        <v>6.9999999999999999E-4</v>
      </c>
      <c r="E336" s="1">
        <f>(C336-C$7)/C$8</f>
        <v>30217.000889590432</v>
      </c>
      <c r="F336" s="1">
        <f>ROUND(2*E336,0)/2</f>
        <v>30217</v>
      </c>
      <c r="G336" s="1">
        <f>C336-(C$7+C$8*F336)</f>
        <v>4.946000044583343E-4</v>
      </c>
      <c r="J336" s="1"/>
      <c r="K336">
        <f>G336</f>
        <v>4.946000044583343E-4</v>
      </c>
      <c r="P336" s="3">
        <f ca="1">+C$11+C$12*F336</f>
        <v>1.4201090692101686E-2</v>
      </c>
      <c r="R336" s="2">
        <f>C336-15018.5</f>
        <v>38235.290500000003</v>
      </c>
      <c r="AC336" s="1">
        <v>7</v>
      </c>
      <c r="AD336" s="1" t="s">
        <v>509</v>
      </c>
      <c r="AF336" s="1" t="s">
        <v>492</v>
      </c>
    </row>
    <row r="337" spans="1:32" ht="12" customHeight="1" x14ac:dyDescent="0.2">
      <c r="A337" s="26" t="s">
        <v>560</v>
      </c>
      <c r="B337" s="60" t="s">
        <v>533</v>
      </c>
      <c r="C337" s="38">
        <v>53258.796999999999</v>
      </c>
      <c r="D337" s="38">
        <v>5.0000000000000001E-4</v>
      </c>
      <c r="E337" s="1">
        <f>(C337-C$7)/C$8</f>
        <v>30226.005609491745</v>
      </c>
      <c r="F337" s="1">
        <f>ROUND(2*E337,0)/2</f>
        <v>30226</v>
      </c>
      <c r="G337" s="1">
        <f>C337-(C$7+C$8*F337)</f>
        <v>3.1187999993562698E-3</v>
      </c>
      <c r="J337" s="1"/>
      <c r="K337">
        <f>G337</f>
        <v>3.1187999993562698E-3</v>
      </c>
      <c r="P337" s="3">
        <f ca="1">+C$11+C$12*F337</f>
        <v>1.4201030953314811E-2</v>
      </c>
      <c r="R337" s="2">
        <f>C337-15018.5</f>
        <v>38240.296999999999</v>
      </c>
    </row>
    <row r="338" spans="1:32" ht="12" customHeight="1" x14ac:dyDescent="0.2">
      <c r="A338" s="26" t="s">
        <v>560</v>
      </c>
      <c r="B338" s="60" t="s">
        <v>561</v>
      </c>
      <c r="C338" s="38">
        <v>53259.628199999999</v>
      </c>
      <c r="D338" s="38">
        <v>6.9999999999999999E-4</v>
      </c>
      <c r="E338" s="1">
        <f>(C338-C$7)/C$8</f>
        <v>30227.500610626666</v>
      </c>
      <c r="F338" s="1">
        <f>ROUND(2*E338,0)/2</f>
        <v>30227.5</v>
      </c>
      <c r="G338" s="1">
        <f>C338-(C$7+C$8*F338)</f>
        <v>3.395000021555461E-4</v>
      </c>
      <c r="J338" s="1"/>
      <c r="K338">
        <f>G338</f>
        <v>3.395000021555461E-4</v>
      </c>
      <c r="P338" s="3">
        <f ca="1">+C$11+C$12*F338</f>
        <v>1.4201020996850331E-2</v>
      </c>
      <c r="R338" s="2">
        <f>C338-15018.5</f>
        <v>38241.128199999999</v>
      </c>
    </row>
    <row r="339" spans="1:32" ht="12" customHeight="1" x14ac:dyDescent="0.2">
      <c r="A339" s="26" t="s">
        <v>560</v>
      </c>
      <c r="B339" s="60" t="s">
        <v>533</v>
      </c>
      <c r="C339" s="38">
        <v>53281.593999999997</v>
      </c>
      <c r="D339" s="38">
        <v>2.9999999999999997E-4</v>
      </c>
      <c r="E339" s="1">
        <f>(C339-C$7)/C$8</f>
        <v>30267.008425748692</v>
      </c>
      <c r="F339" s="1">
        <f>ROUND(2*E339,0)/2</f>
        <v>30267</v>
      </c>
      <c r="G339" s="1">
        <f>C339-(C$7+C$8*F339)</f>
        <v>4.684599996835459E-3</v>
      </c>
      <c r="J339" s="1"/>
      <c r="K339">
        <f>G339</f>
        <v>4.684599996835459E-3</v>
      </c>
      <c r="P339" s="3">
        <f ca="1">+C$11+C$12*F339</f>
        <v>1.4200758809952377E-2</v>
      </c>
      <c r="R339" s="2">
        <f>C339-15018.5</f>
        <v>38263.093999999997</v>
      </c>
    </row>
    <row r="340" spans="1:32" ht="12" customHeight="1" x14ac:dyDescent="0.2">
      <c r="A340" s="26" t="s">
        <v>560</v>
      </c>
      <c r="B340" s="60" t="s">
        <v>533</v>
      </c>
      <c r="C340" s="38">
        <v>53282.7088</v>
      </c>
      <c r="D340" s="38">
        <v>1.1000000000000001E-3</v>
      </c>
      <c r="E340" s="1">
        <f>(C340-C$7)/C$8</f>
        <v>30269.013511486439</v>
      </c>
      <c r="F340" s="1">
        <f>ROUND(2*E340,0)/2</f>
        <v>30269</v>
      </c>
      <c r="G340" s="1">
        <f>C340-(C$7+C$8*F340)</f>
        <v>7.5122000052942894E-3</v>
      </c>
      <c r="J340" s="1"/>
      <c r="K340">
        <f>G340</f>
        <v>7.5122000052942894E-3</v>
      </c>
      <c r="P340" s="3">
        <f ca="1">+C$11+C$12*F340</f>
        <v>1.4200745534666406E-2</v>
      </c>
      <c r="R340" s="2">
        <f>C340-15018.5</f>
        <v>38264.2088</v>
      </c>
    </row>
    <row r="341" spans="1:32" ht="12" customHeight="1" x14ac:dyDescent="0.2">
      <c r="A341" s="85" t="s">
        <v>566</v>
      </c>
      <c r="B341" s="62" t="s">
        <v>533</v>
      </c>
      <c r="C341" s="61">
        <v>53618.527000000002</v>
      </c>
      <c r="D341" s="61">
        <v>5.0000000000000001E-3</v>
      </c>
      <c r="E341" s="1">
        <f>(C341-C$7)/C$8</f>
        <v>30873.018071311846</v>
      </c>
      <c r="F341" s="1">
        <f>ROUND(2*E341,0)/2</f>
        <v>30873</v>
      </c>
      <c r="G341" s="1">
        <f>C341-(C$7+C$8*F341)</f>
        <v>1.0047400006442331E-2</v>
      </c>
      <c r="J341" s="1"/>
      <c r="K341" s="1">
        <f>G341</f>
        <v>1.0047400006442331E-2</v>
      </c>
      <c r="P341" s="3">
        <f ca="1">+C$11+C$12*F341</f>
        <v>1.4196736398302764E-2</v>
      </c>
      <c r="R341" s="2">
        <f>C341-15018.5</f>
        <v>38600.027000000002</v>
      </c>
    </row>
    <row r="342" spans="1:32" ht="12" customHeight="1" x14ac:dyDescent="0.2">
      <c r="A342" s="26" t="s">
        <v>556</v>
      </c>
      <c r="B342" s="63" t="s">
        <v>533</v>
      </c>
      <c r="C342" s="64">
        <v>53656.330900000001</v>
      </c>
      <c r="D342" s="64">
        <v>2.9999999999999997E-4</v>
      </c>
      <c r="E342" s="1">
        <f>(C342-C$7)/C$8</f>
        <v>30941.012384839771</v>
      </c>
      <c r="F342" s="1">
        <f>ROUND(2*E342,0)/2</f>
        <v>30941</v>
      </c>
      <c r="G342" s="1">
        <f>C342-(C$7+C$8*F342)</f>
        <v>6.8858000013278797E-3</v>
      </c>
      <c r="J342" s="1"/>
      <c r="K342">
        <f>G342</f>
        <v>6.8858000013278797E-3</v>
      </c>
      <c r="P342" s="3">
        <f ca="1">+C$11+C$12*F342</f>
        <v>1.4196285038579705E-2</v>
      </c>
      <c r="R342" s="2">
        <f>C342-15018.5</f>
        <v>38637.830900000001</v>
      </c>
    </row>
    <row r="343" spans="1:32" ht="12" customHeight="1" x14ac:dyDescent="0.2">
      <c r="A343" s="26" t="s">
        <v>547</v>
      </c>
      <c r="B343" s="63"/>
      <c r="C343" s="38">
        <v>53681.3462</v>
      </c>
      <c r="D343" s="38">
        <v>2.0999999999999999E-3</v>
      </c>
      <c r="E343" s="1">
        <f>(C343-C$7)/C$8</f>
        <v>30986.005048326741</v>
      </c>
      <c r="F343" s="1">
        <f>ROUND(2*E343,0)/2</f>
        <v>30986</v>
      </c>
      <c r="G343" s="1">
        <f>C343-(C$7+C$8*F343)</f>
        <v>2.8067999955965206E-3</v>
      </c>
      <c r="J343" s="1">
        <f>G343</f>
        <v>2.8067999955965206E-3</v>
      </c>
      <c r="P343" s="3">
        <f ca="1">+C$11+C$12*F343</f>
        <v>1.4195986344645327E-2</v>
      </c>
      <c r="R343" s="2">
        <f>C343-15018.5</f>
        <v>38662.8462</v>
      </c>
    </row>
    <row r="344" spans="1:32" ht="12" customHeight="1" x14ac:dyDescent="0.2">
      <c r="A344" s="38" t="s">
        <v>557</v>
      </c>
      <c r="B344" s="63"/>
      <c r="C344" s="38">
        <v>53931.544800000003</v>
      </c>
      <c r="D344" s="38">
        <v>1E-4</v>
      </c>
      <c r="E344" s="1">
        <f>(C344-C$7)/C$8</f>
        <v>31436.013699620609</v>
      </c>
      <c r="F344" s="1">
        <f>ROUND(2*E344,0)/2</f>
        <v>31436</v>
      </c>
      <c r="G344" s="1">
        <f>C344-(C$7+C$8*F344)</f>
        <v>7.616800008690916E-3</v>
      </c>
      <c r="J344" s="1">
        <f>G344</f>
        <v>7.616800008690916E-3</v>
      </c>
      <c r="P344" s="3">
        <f ca="1">+C$11+C$12*F344</f>
        <v>1.4192999405301554E-2</v>
      </c>
      <c r="R344" s="2">
        <f>C344-15018.5</f>
        <v>38913.044800000003</v>
      </c>
      <c r="AC344" s="1">
        <v>9</v>
      </c>
      <c r="AD344" s="1" t="s">
        <v>494</v>
      </c>
      <c r="AF344" s="1" t="s">
        <v>492</v>
      </c>
    </row>
    <row r="345" spans="1:32" ht="12" customHeight="1" x14ac:dyDescent="0.2">
      <c r="A345" s="26" t="s">
        <v>560</v>
      </c>
      <c r="B345" s="60" t="s">
        <v>561</v>
      </c>
      <c r="C345" s="38">
        <v>53980.749000000003</v>
      </c>
      <c r="D345" s="38">
        <v>1E-3</v>
      </c>
      <c r="E345" s="1">
        <f>(C345-C$7)/C$8</f>
        <v>31524.512658767435</v>
      </c>
      <c r="F345" s="1">
        <f>ROUND(2*E345,0)/2</f>
        <v>31524.5</v>
      </c>
      <c r="G345" s="1">
        <f>C345-(C$7+C$8*F345)</f>
        <v>7.0381000041379593E-3</v>
      </c>
      <c r="J345" s="1"/>
      <c r="K345">
        <f>G345</f>
        <v>7.0381000041379593E-3</v>
      </c>
      <c r="P345" s="3">
        <f ca="1">+C$11+C$12*F345</f>
        <v>1.4192411973897279E-2</v>
      </c>
      <c r="R345" s="2">
        <f>C345-15018.5</f>
        <v>38962.249000000003</v>
      </c>
    </row>
    <row r="346" spans="1:32" ht="12" customHeight="1" x14ac:dyDescent="0.2">
      <c r="A346" s="26" t="s">
        <v>560</v>
      </c>
      <c r="B346" s="60" t="s">
        <v>533</v>
      </c>
      <c r="C346" s="38">
        <v>53982.695599999999</v>
      </c>
      <c r="D346" s="38">
        <v>5.9999999999999995E-4</v>
      </c>
      <c r="E346" s="1">
        <f>(C346-C$7)/C$8</f>
        <v>31528.013824803566</v>
      </c>
      <c r="F346" s="1">
        <f>ROUND(2*E346,0)/2</f>
        <v>31528</v>
      </c>
      <c r="G346" s="1">
        <f>C346-(C$7+C$8*F346)</f>
        <v>7.6864000002387911E-3</v>
      </c>
      <c r="J346" s="1"/>
      <c r="K346">
        <f>G346</f>
        <v>7.6864000002387911E-3</v>
      </c>
      <c r="P346" s="3">
        <f ca="1">+C$11+C$12*F346</f>
        <v>1.4192388742146827E-2</v>
      </c>
      <c r="R346" s="2">
        <f>C346-15018.5</f>
        <v>38964.195599999999</v>
      </c>
    </row>
    <row r="347" spans="1:32" ht="12" customHeight="1" x14ac:dyDescent="0.2">
      <c r="A347" s="26" t="s">
        <v>555</v>
      </c>
      <c r="B347" s="63" t="s">
        <v>533</v>
      </c>
      <c r="C347" s="64">
        <v>53984.364699999998</v>
      </c>
      <c r="D347" s="64">
        <v>2.9999999999999997E-4</v>
      </c>
      <c r="E347" s="1">
        <f>(C347-C$7)/C$8</f>
        <v>31531.015877732214</v>
      </c>
      <c r="F347" s="1">
        <f>ROUND(2*E347,0)/2</f>
        <v>31531</v>
      </c>
      <c r="G347" s="1">
        <f>C347-(C$7+C$8*F347)</f>
        <v>8.8277999966521747E-3</v>
      </c>
      <c r="J347" s="1"/>
      <c r="K347">
        <f>G347</f>
        <v>8.8277999966521747E-3</v>
      </c>
      <c r="M347"/>
      <c r="P347" s="3">
        <f ca="1">+C$11+C$12*F347</f>
        <v>1.4192368829217868E-2</v>
      </c>
      <c r="R347" s="2">
        <f>C347-15018.5</f>
        <v>38965.864699999998</v>
      </c>
      <c r="AC347" s="1">
        <v>8</v>
      </c>
      <c r="AD347" s="1" t="s">
        <v>509</v>
      </c>
      <c r="AF347" s="1" t="s">
        <v>492</v>
      </c>
    </row>
    <row r="348" spans="1:32" ht="12" customHeight="1" x14ac:dyDescent="0.2">
      <c r="A348" s="26" t="s">
        <v>575</v>
      </c>
      <c r="B348" s="60" t="s">
        <v>533</v>
      </c>
      <c r="C348" s="38">
        <v>54384.6757</v>
      </c>
      <c r="D348" s="38">
        <v>2.0000000000000001E-4</v>
      </c>
      <c r="E348" s="1">
        <f>(C348-C$7)/C$8</f>
        <v>32251.01756122724</v>
      </c>
      <c r="F348" s="1">
        <f>ROUND(2*E348,0)/2</f>
        <v>32251</v>
      </c>
      <c r="G348" s="1">
        <f>C348-(C$7+C$8*F348)</f>
        <v>9.7638000006554648E-3</v>
      </c>
      <c r="J348" s="1"/>
      <c r="K348">
        <f>G348</f>
        <v>9.7638000006554648E-3</v>
      </c>
      <c r="M348"/>
      <c r="P348" s="3">
        <f ca="1">+C$11+C$12*F348</f>
        <v>1.4187589726267833E-2</v>
      </c>
      <c r="R348" s="2">
        <f>C348-15018.5</f>
        <v>39366.1757</v>
      </c>
    </row>
    <row r="349" spans="1:32" ht="12" customHeight="1" x14ac:dyDescent="0.2">
      <c r="A349" s="26" t="s">
        <v>574</v>
      </c>
      <c r="B349" s="60" t="s">
        <v>533</v>
      </c>
      <c r="C349" s="38">
        <v>54688.798300000002</v>
      </c>
      <c r="D349" s="38">
        <v>1E-4</v>
      </c>
      <c r="E349" s="1">
        <f>(C349-C$7)/C$8</f>
        <v>32798.014231288478</v>
      </c>
      <c r="F349" s="1">
        <f>ROUND(2*E349,0)/2</f>
        <v>32798</v>
      </c>
      <c r="G349" s="1">
        <f>C349-(C$7+C$8*F349)</f>
        <v>7.9124000039882958E-3</v>
      </c>
      <c r="J349" s="1"/>
      <c r="K349">
        <f>G349</f>
        <v>7.9124000039882958E-3</v>
      </c>
      <c r="P349" s="3">
        <f ca="1">+C$11+C$12*F349</f>
        <v>1.4183958935554401E-2</v>
      </c>
      <c r="R349" s="2">
        <f>C349-15018.5</f>
        <v>39670.298300000002</v>
      </c>
    </row>
    <row r="350" spans="1:32" ht="12" customHeight="1" x14ac:dyDescent="0.2">
      <c r="A350" s="33" t="s">
        <v>565</v>
      </c>
      <c r="B350" s="60" t="s">
        <v>533</v>
      </c>
      <c r="C350" s="38">
        <v>54763.301330000002</v>
      </c>
      <c r="D350" s="38">
        <v>2.9999999999999997E-4</v>
      </c>
      <c r="E350" s="1">
        <f>(C350-C$7)/C$8</f>
        <v>32932.015812622689</v>
      </c>
      <c r="F350" s="1">
        <f>ROUND(2*E350,0)/2</f>
        <v>32932</v>
      </c>
      <c r="G350" s="1">
        <f>C350-(C$7+C$8*F350)</f>
        <v>8.7916000047698617E-3</v>
      </c>
      <c r="J350" s="1"/>
      <c r="K350" s="1">
        <f>G350</f>
        <v>8.7916000047698617E-3</v>
      </c>
      <c r="M350"/>
      <c r="P350" s="3">
        <f ca="1">+C$11+C$12*F350</f>
        <v>1.4183069491394256E-2</v>
      </c>
      <c r="R350" s="2">
        <f>C350-15018.5</f>
        <v>39744.801330000002</v>
      </c>
    </row>
    <row r="351" spans="1:32" ht="12" customHeight="1" x14ac:dyDescent="0.2">
      <c r="A351" s="26" t="s">
        <v>573</v>
      </c>
      <c r="B351" s="60" t="s">
        <v>533</v>
      </c>
      <c r="C351" s="38">
        <v>54771.642099999997</v>
      </c>
      <c r="D351" s="38">
        <v>1E-4</v>
      </c>
      <c r="E351" s="1">
        <f>(C351-C$7)/C$8</f>
        <v>32947.017569860545</v>
      </c>
      <c r="F351" s="1">
        <f>ROUND(2*E351,0)/2</f>
        <v>32947</v>
      </c>
      <c r="G351" s="1">
        <f>C351-(C$7+C$8*F351)</f>
        <v>9.7685999935492873E-3</v>
      </c>
      <c r="J351" s="1"/>
      <c r="K351">
        <f>G351</f>
        <v>9.7685999935492873E-3</v>
      </c>
      <c r="M351"/>
      <c r="P351" s="3">
        <f ca="1">+C$11+C$12*F351</f>
        <v>1.4182969926749464E-2</v>
      </c>
      <c r="R351" s="2">
        <f>C351-15018.5</f>
        <v>39753.142099999997</v>
      </c>
    </row>
    <row r="352" spans="1:32" ht="12" customHeight="1" x14ac:dyDescent="0.2">
      <c r="A352" s="26" t="s">
        <v>572</v>
      </c>
      <c r="B352" s="60"/>
      <c r="C352" s="38">
        <v>55094.668899999997</v>
      </c>
      <c r="D352" s="38">
        <v>2.9999999999999997E-4</v>
      </c>
      <c r="E352" s="1">
        <f>(C352-C$7)/C$8</f>
        <v>33528.015443548771</v>
      </c>
      <c r="F352" s="1">
        <f>ROUND(2*E352,0)/2</f>
        <v>33528</v>
      </c>
      <c r="G352" s="1">
        <f>C352-(C$7+C$8*F352)</f>
        <v>8.586399992054794E-3</v>
      </c>
      <c r="J352" s="1"/>
      <c r="K352">
        <f>G352</f>
        <v>8.586399992054794E-3</v>
      </c>
      <c r="M352"/>
      <c r="P352" s="3">
        <f ca="1">+C$11+C$12*F352</f>
        <v>1.4179113456174503E-2</v>
      </c>
      <c r="R352" s="2">
        <f>C352-15018.5</f>
        <v>40076.168899999997</v>
      </c>
    </row>
    <row r="353" spans="1:21" ht="12" customHeight="1" x14ac:dyDescent="0.2">
      <c r="A353" s="26" t="s">
        <v>571</v>
      </c>
      <c r="B353" s="60" t="s">
        <v>533</v>
      </c>
      <c r="C353" s="38">
        <v>55442.717700000001</v>
      </c>
      <c r="D353" s="38">
        <v>1E-4</v>
      </c>
      <c r="E353" s="1">
        <f>(C353-C$7)/C$8</f>
        <v>34154.018031382795</v>
      </c>
      <c r="F353" s="1">
        <f>ROUND(2*E353,0)/2</f>
        <v>34154</v>
      </c>
      <c r="G353" s="1">
        <f>C353-(C$7+C$8*F353)</f>
        <v>1.0025200004747603E-2</v>
      </c>
      <c r="J353" s="1"/>
      <c r="K353">
        <f>G353</f>
        <v>1.0025200004747603E-2</v>
      </c>
      <c r="M353"/>
      <c r="P353" s="3">
        <f ca="1">+C$11+C$12*F353</f>
        <v>1.4174958291665166E-2</v>
      </c>
      <c r="R353" s="2">
        <f>C353-15018.5</f>
        <v>40424.217700000001</v>
      </c>
    </row>
    <row r="354" spans="1:21" ht="12" customHeight="1" x14ac:dyDescent="0.2">
      <c r="A354" s="61" t="s">
        <v>567</v>
      </c>
      <c r="B354" s="62" t="s">
        <v>533</v>
      </c>
      <c r="C354" s="61">
        <v>55864.713900000002</v>
      </c>
      <c r="D354" s="61">
        <v>2.0000000000000001E-4</v>
      </c>
      <c r="E354" s="1">
        <f>(C354-C$7)/C$8</f>
        <v>34913.022841214406</v>
      </c>
      <c r="F354" s="1">
        <f>ROUND(2*E354,0)/2</f>
        <v>34913</v>
      </c>
      <c r="G354" s="1">
        <f>C354-(C$7+C$8*F354)</f>
        <v>1.2699400002020411E-2</v>
      </c>
      <c r="J354" s="1"/>
      <c r="K354">
        <f>G354</f>
        <v>1.2699400002020411E-2</v>
      </c>
      <c r="M354"/>
      <c r="P354" s="3">
        <f ca="1">+C$11+C$12*F354</f>
        <v>1.4169920320638669E-2</v>
      </c>
      <c r="R354" s="2">
        <f>C354-15018.5</f>
        <v>40846.213900000002</v>
      </c>
    </row>
    <row r="355" spans="1:21" ht="12" customHeight="1" x14ac:dyDescent="0.2">
      <c r="A355" s="26" t="s">
        <v>570</v>
      </c>
      <c r="B355" s="60" t="s">
        <v>533</v>
      </c>
      <c r="C355" s="38">
        <v>55907.524899999997</v>
      </c>
      <c r="D355" s="38">
        <v>1E-4</v>
      </c>
      <c r="E355" s="1">
        <f>(C355-C$7)/C$8</f>
        <v>34990.022953807122</v>
      </c>
      <c r="F355" s="1">
        <f>ROUND(2*E355,0)/2</f>
        <v>34990</v>
      </c>
      <c r="G355" s="1">
        <f>C355-(C$7+C$8*F355)</f>
        <v>1.2761999998474494E-2</v>
      </c>
      <c r="J355" s="1"/>
      <c r="K355">
        <f>G355</f>
        <v>1.2761999998474494E-2</v>
      </c>
      <c r="M355"/>
      <c r="P355" s="3">
        <f ca="1">+C$11+C$12*F355</f>
        <v>1.4169409222128735E-2</v>
      </c>
      <c r="R355" s="2">
        <f>C355-15018.5</f>
        <v>40889.024899999997</v>
      </c>
    </row>
    <row r="356" spans="1:21" ht="12" customHeight="1" x14ac:dyDescent="0.2">
      <c r="A356" s="26" t="s">
        <v>576</v>
      </c>
      <c r="B356" s="60" t="s">
        <v>533</v>
      </c>
      <c r="C356" s="38">
        <v>55907.524899999997</v>
      </c>
      <c r="D356" s="38">
        <v>1E-4</v>
      </c>
      <c r="E356" s="1">
        <f>(C356-C$7)/C$8</f>
        <v>34990.022953807122</v>
      </c>
      <c r="F356" s="1">
        <f>ROUND(2*E356,0)/2</f>
        <v>34990</v>
      </c>
      <c r="G356" s="1">
        <f>C356-(C$7+C$8*F356)</f>
        <v>1.2761999998474494E-2</v>
      </c>
      <c r="J356" s="1"/>
      <c r="K356">
        <f>G356</f>
        <v>1.2761999998474494E-2</v>
      </c>
      <c r="M356"/>
      <c r="P356" s="3">
        <f ca="1">+C$11+C$12*F356</f>
        <v>1.4169409222128735E-2</v>
      </c>
      <c r="R356" s="2">
        <f>C356-15018.5</f>
        <v>40889.024899999997</v>
      </c>
    </row>
    <row r="357" spans="1:21" ht="12" customHeight="1" x14ac:dyDescent="0.2">
      <c r="A357" s="26" t="s">
        <v>577</v>
      </c>
      <c r="B357" s="60" t="s">
        <v>533</v>
      </c>
      <c r="C357" s="38">
        <v>56481.857600000003</v>
      </c>
      <c r="D357" s="38">
        <v>2.0000000000000001E-4</v>
      </c>
      <c r="E357" s="1">
        <f>(C357-C$7)/C$8</f>
        <v>36023.021074983524</v>
      </c>
      <c r="F357" s="1">
        <f>ROUND(2*E357,0)/2</f>
        <v>36023</v>
      </c>
      <c r="G357" s="1">
        <f>C357-(C$7+C$8*F357)</f>
        <v>1.1717400004272349E-2</v>
      </c>
      <c r="J357" s="1"/>
      <c r="K357">
        <f>G357</f>
        <v>1.1717400004272349E-2</v>
      </c>
      <c r="M357"/>
      <c r="P357" s="3">
        <f ca="1">+C$11+C$12*F357</f>
        <v>1.416255253692403E-2</v>
      </c>
      <c r="R357" s="2">
        <f>C357-15018.5</f>
        <v>41463.357600000003</v>
      </c>
    </row>
    <row r="358" spans="1:21" ht="12" customHeight="1" x14ac:dyDescent="0.2">
      <c r="A358" s="61" t="s">
        <v>1375</v>
      </c>
      <c r="B358" s="62" t="s">
        <v>561</v>
      </c>
      <c r="C358" s="38">
        <v>56538.847600000001</v>
      </c>
      <c r="D358" s="38">
        <v>5.0000000000000001E-4</v>
      </c>
      <c r="E358" s="1">
        <f>(C358-C$7)/C$8</f>
        <v>36125.523619111409</v>
      </c>
      <c r="F358" s="1">
        <f>ROUND(2*E358,0)/2</f>
        <v>36125.5</v>
      </c>
      <c r="G358" s="1">
        <f>C358-(C$7+C$8*F358)</f>
        <v>1.3131899999279995E-2</v>
      </c>
      <c r="J358" s="1"/>
      <c r="K358">
        <f>G358</f>
        <v>1.3131899999279995E-2</v>
      </c>
      <c r="M358"/>
      <c r="P358" s="3">
        <f ca="1">+C$11+C$12*F358</f>
        <v>1.4161872178517948E-2</v>
      </c>
      <c r="R358" s="2">
        <f>C358-15018.5</f>
        <v>41520.347600000001</v>
      </c>
    </row>
    <row r="359" spans="1:21" ht="12" customHeight="1" x14ac:dyDescent="0.2">
      <c r="A359" s="26" t="s">
        <v>577</v>
      </c>
      <c r="B359" s="60" t="s">
        <v>533</v>
      </c>
      <c r="C359" s="38">
        <v>56564.7</v>
      </c>
      <c r="D359" s="38">
        <v>1E-4</v>
      </c>
      <c r="E359" s="1">
        <f>(C359-C$7)/C$8</f>
        <v>36172.021895507474</v>
      </c>
      <c r="F359" s="1">
        <f>ROUND(2*E359,0)/2</f>
        <v>36172</v>
      </c>
      <c r="G359" s="1">
        <f>C359-(C$7+C$8*F359)</f>
        <v>1.2173600000096485E-2</v>
      </c>
      <c r="J359" s="1"/>
      <c r="K359">
        <f>G359</f>
        <v>1.2173600000096485E-2</v>
      </c>
      <c r="M359"/>
      <c r="P359" s="3">
        <f ca="1">+C$11+C$12*F359</f>
        <v>1.416156352811909E-2</v>
      </c>
      <c r="R359" s="2">
        <f>C359-15018.5</f>
        <v>41546.199999999997</v>
      </c>
    </row>
    <row r="360" spans="1:21" ht="12" customHeight="1" x14ac:dyDescent="0.2">
      <c r="A360" s="61" t="s">
        <v>1375</v>
      </c>
      <c r="B360" s="62" t="s">
        <v>533</v>
      </c>
      <c r="C360" s="38">
        <v>56573.595800000003</v>
      </c>
      <c r="D360" s="38">
        <v>1E-4</v>
      </c>
      <c r="E360" s="1">
        <f>(C360-C$7)/C$8</f>
        <v>36188.021932918484</v>
      </c>
      <c r="F360" s="1">
        <f>ROUND(2*E360,0)/2</f>
        <v>36188</v>
      </c>
      <c r="G360" s="1">
        <f>C360-(C$7+C$8*F360)</f>
        <v>1.2194400005682837E-2</v>
      </c>
      <c r="J360" s="1"/>
      <c r="K360">
        <f>G360</f>
        <v>1.2194400005682837E-2</v>
      </c>
      <c r="M360"/>
      <c r="P360" s="3">
        <f ca="1">+C$11+C$12*F360</f>
        <v>1.4161457325831312E-2</v>
      </c>
      <c r="R360" s="2">
        <f>C360-15018.5</f>
        <v>41555.095800000003</v>
      </c>
    </row>
    <row r="361" spans="1:21" ht="12" customHeight="1" x14ac:dyDescent="0.2">
      <c r="A361" s="61" t="s">
        <v>1376</v>
      </c>
      <c r="B361" s="62" t="s">
        <v>533</v>
      </c>
      <c r="C361" s="38">
        <v>56573.595800000003</v>
      </c>
      <c r="D361" s="38">
        <v>1E-4</v>
      </c>
      <c r="E361" s="1">
        <f>(C361-C$7)/C$8</f>
        <v>36188.021932918484</v>
      </c>
      <c r="F361" s="1">
        <f>ROUND(2*E361,0)/2</f>
        <v>36188</v>
      </c>
      <c r="G361" s="1">
        <f>C361-(C$7+C$8*F361)</f>
        <v>1.2194400005682837E-2</v>
      </c>
      <c r="J361" s="1"/>
      <c r="K361">
        <f>G361</f>
        <v>1.2194400005682837E-2</v>
      </c>
      <c r="M361"/>
      <c r="P361" s="3">
        <f ca="1">+C$11+C$12*F361</f>
        <v>1.4161457325831312E-2</v>
      </c>
      <c r="R361" s="2">
        <f>C361-15018.5</f>
        <v>41555.095800000003</v>
      </c>
    </row>
    <row r="362" spans="1:21" ht="12" customHeight="1" x14ac:dyDescent="0.2">
      <c r="A362" s="87" t="s">
        <v>2217</v>
      </c>
      <c r="B362" s="88" t="s">
        <v>533</v>
      </c>
      <c r="C362" s="89">
        <v>56836.838960000001</v>
      </c>
      <c r="D362" s="89">
        <v>2.9999999999999997E-4</v>
      </c>
      <c r="E362" s="1">
        <f>(C362-C$7)/C$8</f>
        <v>36661.492605392006</v>
      </c>
      <c r="F362" s="1">
        <f>ROUND(2*E362,0)/2</f>
        <v>36661.5</v>
      </c>
      <c r="J362" s="1"/>
      <c r="M362"/>
      <c r="P362" s="3">
        <f ca="1">+C$11+C$12*F362</f>
        <v>1.4158314401877365E-2</v>
      </c>
      <c r="R362" s="2">
        <f>C362-15018.5</f>
        <v>41818.338960000001</v>
      </c>
      <c r="U362" s="1">
        <f>C362-(C$7+C$8*F362)</f>
        <v>-4.1112999970209785E-3</v>
      </c>
    </row>
    <row r="363" spans="1:21" ht="12" customHeight="1" x14ac:dyDescent="0.2">
      <c r="A363" s="26" t="s">
        <v>578</v>
      </c>
      <c r="B363" s="60" t="s">
        <v>533</v>
      </c>
      <c r="C363" s="38">
        <v>56898.848599999998</v>
      </c>
      <c r="D363" s="38">
        <v>1E-4</v>
      </c>
      <c r="E363" s="1">
        <f>(C363-C$7)/C$8</f>
        <v>36773.023503101329</v>
      </c>
      <c r="F363" s="1">
        <f>ROUND(2*E363,0)/2</f>
        <v>36773</v>
      </c>
      <c r="G363" s="1">
        <f>C363-(C$7+C$8*F363)</f>
        <v>1.3067399995634332E-2</v>
      </c>
      <c r="J363" s="1"/>
      <c r="K363">
        <f>G363</f>
        <v>1.3067399995634332E-2</v>
      </c>
      <c r="M363"/>
      <c r="P363" s="3">
        <f ca="1">+C$11+C$12*F363</f>
        <v>1.4157574304684407E-2</v>
      </c>
      <c r="R363" s="2">
        <f>C363-15018.5</f>
        <v>41880.348599999998</v>
      </c>
    </row>
    <row r="364" spans="1:21" ht="12" customHeight="1" x14ac:dyDescent="0.2">
      <c r="A364" s="61" t="s">
        <v>1375</v>
      </c>
      <c r="B364" s="62" t="s">
        <v>561</v>
      </c>
      <c r="C364" s="38">
        <v>56914.694499999998</v>
      </c>
      <c r="D364" s="38">
        <v>2.0000000000000001E-4</v>
      </c>
      <c r="E364" s="1">
        <f>(C364-C$7)/C$8</f>
        <v>36801.524030632412</v>
      </c>
      <c r="F364" s="1">
        <f>ROUND(2*E364,0)/2</f>
        <v>36801.5</v>
      </c>
      <c r="G364" s="1">
        <f>C364-(C$7+C$8*F364)</f>
        <v>1.3360700002522208E-2</v>
      </c>
      <c r="J364" s="1"/>
      <c r="K364">
        <f>G364</f>
        <v>1.3360700002522208E-2</v>
      </c>
      <c r="M364"/>
      <c r="P364" s="3">
        <f ca="1">+C$11+C$12*F364</f>
        <v>1.4157385131859303E-2</v>
      </c>
      <c r="R364" s="2">
        <f>C364-15018.5</f>
        <v>41896.194499999998</v>
      </c>
    </row>
    <row r="365" spans="1:21" ht="12" customHeight="1" x14ac:dyDescent="0.2">
      <c r="A365" s="61" t="s">
        <v>1376</v>
      </c>
      <c r="B365" s="62" t="s">
        <v>561</v>
      </c>
      <c r="C365" s="38">
        <v>56914.694499999998</v>
      </c>
      <c r="D365" s="38">
        <v>2.0000000000000001E-4</v>
      </c>
      <c r="E365" s="1">
        <f>(C365-C$7)/C$8</f>
        <v>36801.524030632412</v>
      </c>
      <c r="F365" s="1">
        <f>ROUND(2*E365,0)/2</f>
        <v>36801.5</v>
      </c>
      <c r="G365" s="1">
        <f>C365-(C$7+C$8*F365)</f>
        <v>1.3360700002522208E-2</v>
      </c>
      <c r="J365" s="1"/>
      <c r="K365">
        <f>G365</f>
        <v>1.3360700002522208E-2</v>
      </c>
      <c r="M365"/>
      <c r="P365" s="3">
        <f ca="1">+C$11+C$12*F365</f>
        <v>1.4157385131859303E-2</v>
      </c>
      <c r="R365" s="2">
        <f>C365-15018.5</f>
        <v>41896.194499999998</v>
      </c>
    </row>
    <row r="366" spans="1:21" ht="12" customHeight="1" x14ac:dyDescent="0.2">
      <c r="A366" s="87" t="s">
        <v>2217</v>
      </c>
      <c r="B366" s="88" t="s">
        <v>533</v>
      </c>
      <c r="C366" s="89">
        <v>57243.56093</v>
      </c>
      <c r="D366" s="89">
        <v>1E-4</v>
      </c>
      <c r="E366" s="1">
        <f>(C366-C$7)/C$8</f>
        <v>37393.025096666068</v>
      </c>
      <c r="F366" s="1">
        <f>ROUND(2*E366,0)/2</f>
        <v>37393</v>
      </c>
      <c r="G366" s="1">
        <f>C366-(C$7+C$8*F366)</f>
        <v>1.395339999726275E-2</v>
      </c>
      <c r="J366" s="1"/>
      <c r="K366">
        <f>G366</f>
        <v>1.395339999726275E-2</v>
      </c>
      <c r="M366"/>
      <c r="P366" s="3">
        <f ca="1">+C$11+C$12*F366</f>
        <v>1.4153458966032987E-2</v>
      </c>
      <c r="R366" s="2">
        <f>C366-15018.5</f>
        <v>42225.06093</v>
      </c>
    </row>
    <row r="367" spans="1:21" ht="12" customHeight="1" x14ac:dyDescent="0.2">
      <c r="A367" s="61" t="s">
        <v>1378</v>
      </c>
      <c r="B367" s="62" t="s">
        <v>533</v>
      </c>
      <c r="C367" s="38">
        <v>57250.7889</v>
      </c>
      <c r="D367" s="38">
        <v>1E-4</v>
      </c>
      <c r="E367" s="1">
        <f>(C367-C$7)/C$8</f>
        <v>37406.025365377776</v>
      </c>
      <c r="F367" s="1">
        <f>ROUND(2*E367,0)/2</f>
        <v>37406</v>
      </c>
      <c r="G367" s="1">
        <f>C367-(C$7+C$8*F367)</f>
        <v>1.4102799999818671E-2</v>
      </c>
      <c r="J367" s="1"/>
      <c r="K367">
        <f>G367</f>
        <v>1.4102799999818671E-2</v>
      </c>
      <c r="M367"/>
      <c r="P367" s="3">
        <f ca="1">+C$11+C$12*F367</f>
        <v>1.4153372676674167E-2</v>
      </c>
      <c r="R367" s="2">
        <f>C367-15018.5</f>
        <v>42232.2889</v>
      </c>
    </row>
    <row r="368" spans="1:21" ht="12" customHeight="1" x14ac:dyDescent="0.2">
      <c r="A368" s="90" t="s">
        <v>1799</v>
      </c>
      <c r="B368" s="63" t="s">
        <v>533</v>
      </c>
      <c r="C368" s="64">
        <v>57298.326099999998</v>
      </c>
      <c r="D368" s="64">
        <v>2.8E-3</v>
      </c>
      <c r="E368" s="1">
        <f>(C368-C$7)/C$8</f>
        <v>37491.526048668115</v>
      </c>
      <c r="F368" s="1">
        <f>ROUND(2*E368,0)/2</f>
        <v>37491.5</v>
      </c>
      <c r="G368" s="1">
        <f>C368-(C$7+C$8*F368)</f>
        <v>1.4482699996733572E-2</v>
      </c>
      <c r="J368" s="1"/>
      <c r="K368">
        <f>G368</f>
        <v>1.4482699996733572E-2</v>
      </c>
      <c r="M368"/>
      <c r="P368" s="3">
        <f ca="1">+C$11+C$12*F368</f>
        <v>1.4152805158198851E-2</v>
      </c>
      <c r="R368" s="2">
        <f>C368-15018.5</f>
        <v>42279.826099999998</v>
      </c>
    </row>
    <row r="369" spans="1:21" ht="12" customHeight="1" x14ac:dyDescent="0.2">
      <c r="A369" s="61" t="s">
        <v>1377</v>
      </c>
      <c r="B369" s="62" t="s">
        <v>533</v>
      </c>
      <c r="C369" s="38">
        <v>57319.730499999998</v>
      </c>
      <c r="D369" s="38">
        <v>2.0000000000000001E-4</v>
      </c>
      <c r="E369" s="1">
        <f>(C369-C$7)/C$8</f>
        <v>37530.024126498101</v>
      </c>
      <c r="F369" s="1">
        <f>ROUND(2*E369,0)/2</f>
        <v>37530</v>
      </c>
      <c r="G369" s="1">
        <f>C369-(C$7+C$8*F369)</f>
        <v>1.341399999364512E-2</v>
      </c>
      <c r="J369" s="1"/>
      <c r="K369">
        <f>G369</f>
        <v>1.341399999364512E-2</v>
      </c>
      <c r="M369"/>
      <c r="P369" s="3">
        <f ca="1">+C$11+C$12*F369</f>
        <v>1.4152549608943884E-2</v>
      </c>
      <c r="R369" s="2">
        <f>C369-15018.5</f>
        <v>42301.230499999998</v>
      </c>
    </row>
    <row r="370" spans="1:21" ht="12" customHeight="1" x14ac:dyDescent="0.2">
      <c r="A370" s="90" t="s">
        <v>1799</v>
      </c>
      <c r="B370" s="63" t="s">
        <v>533</v>
      </c>
      <c r="C370" s="64">
        <v>57330.295700000002</v>
      </c>
      <c r="D370" s="64">
        <v>2.0000000000000001E-4</v>
      </c>
      <c r="E370" s="1">
        <f>(C370-C$7)/C$8</f>
        <v>37549.026756419502</v>
      </c>
      <c r="F370" s="1">
        <f>ROUND(2*E370,0)/2</f>
        <v>37549</v>
      </c>
      <c r="G370" s="1">
        <f>C370-(C$7+C$8*F370)</f>
        <v>1.4876200002618134E-2</v>
      </c>
      <c r="J370" s="1"/>
      <c r="K370">
        <f>G370</f>
        <v>1.4876200002618134E-2</v>
      </c>
      <c r="M370"/>
      <c r="P370" s="3">
        <f ca="1">+C$11+C$12*F370</f>
        <v>1.4152423493727147E-2</v>
      </c>
      <c r="R370" s="2">
        <f>C370-15018.5</f>
        <v>42311.795700000002</v>
      </c>
    </row>
    <row r="371" spans="1:21" ht="12" customHeight="1" x14ac:dyDescent="0.2">
      <c r="A371" s="61" t="s">
        <v>1379</v>
      </c>
      <c r="B371" s="62" t="s">
        <v>533</v>
      </c>
      <c r="C371" s="38">
        <v>57608.845200000003</v>
      </c>
      <c r="D371" s="38">
        <v>1E-4</v>
      </c>
      <c r="E371" s="1">
        <f>(C371-C$7)/C$8</f>
        <v>38050.027500682576</v>
      </c>
      <c r="F371" s="1">
        <f>ROUND(2*E371,0)/2</f>
        <v>38050</v>
      </c>
      <c r="G371" s="1">
        <f>C371-(C$7+C$8*F371)</f>
        <v>1.5290000003005844E-2</v>
      </c>
      <c r="J371" s="1"/>
      <c r="K371">
        <f>G371</f>
        <v>1.5290000003005844E-2</v>
      </c>
      <c r="M371"/>
      <c r="P371" s="3">
        <f ca="1">+C$11+C$12*F371</f>
        <v>1.4149098034591079E-2</v>
      </c>
      <c r="R371" s="2">
        <f>C371-15018.5</f>
        <v>42590.345200000003</v>
      </c>
    </row>
    <row r="372" spans="1:21" ht="12" customHeight="1" x14ac:dyDescent="0.2">
      <c r="A372" s="89" t="s">
        <v>503</v>
      </c>
      <c r="B372" s="88" t="s">
        <v>533</v>
      </c>
      <c r="C372" s="89">
        <v>57631.0841</v>
      </c>
      <c r="D372" s="89" t="s">
        <v>492</v>
      </c>
      <c r="E372" s="1">
        <f>(C372-C$7)/C$8</f>
        <v>38090.0265150466</v>
      </c>
      <c r="F372" s="1">
        <f>ROUND(2*E372,0)/2</f>
        <v>38090</v>
      </c>
      <c r="G372" s="1">
        <f>C372-(C$7+C$8*F372)</f>
        <v>1.474199999938719E-2</v>
      </c>
      <c r="J372" s="1"/>
      <c r="K372">
        <f>G372</f>
        <v>1.474199999938719E-2</v>
      </c>
      <c r="M372"/>
      <c r="P372" s="3">
        <f ca="1">+C$11+C$12*F372</f>
        <v>1.4148832528871632E-2</v>
      </c>
      <c r="R372" s="2">
        <f>C372-15018.5</f>
        <v>42612.5841</v>
      </c>
    </row>
    <row r="373" spans="1:21" ht="12" customHeight="1" x14ac:dyDescent="0.2">
      <c r="A373" s="89" t="s">
        <v>503</v>
      </c>
      <c r="B373" s="88" t="s">
        <v>533</v>
      </c>
      <c r="C373" s="89">
        <v>57631.084199999998</v>
      </c>
      <c r="D373" s="89" t="s">
        <v>588</v>
      </c>
      <c r="E373" s="1">
        <f>(C373-C$7)/C$8</f>
        <v>38090.026694907174</v>
      </c>
      <c r="F373" s="1">
        <f>ROUND(2*E373,0)/2</f>
        <v>38090</v>
      </c>
      <c r="G373" s="1">
        <f>C373-(C$7+C$8*F373)</f>
        <v>1.4841999996860977E-2</v>
      </c>
      <c r="J373" s="1"/>
      <c r="K373">
        <f>G373</f>
        <v>1.4841999996860977E-2</v>
      </c>
      <c r="M373"/>
      <c r="P373" s="3">
        <f ca="1">+C$11+C$12*F373</f>
        <v>1.4148832528871632E-2</v>
      </c>
      <c r="R373" s="2">
        <f>C373-15018.5</f>
        <v>42612.584199999998</v>
      </c>
    </row>
    <row r="374" spans="1:21" ht="12" customHeight="1" x14ac:dyDescent="0.2">
      <c r="A374" s="89" t="s">
        <v>503</v>
      </c>
      <c r="B374" s="88" t="s">
        <v>533</v>
      </c>
      <c r="C374" s="89">
        <v>57631.084300000002</v>
      </c>
      <c r="D374" s="89" t="s">
        <v>1798</v>
      </c>
      <c r="E374" s="1">
        <f>(C374-C$7)/C$8</f>
        <v>38090.026874767762</v>
      </c>
      <c r="F374" s="1">
        <f>ROUND(2*E374,0)/2</f>
        <v>38090</v>
      </c>
      <c r="G374" s="1">
        <f>C374-(C$7+C$8*F374)</f>
        <v>1.4942000001610722E-2</v>
      </c>
      <c r="J374" s="1"/>
      <c r="K374">
        <f>G374</f>
        <v>1.4942000001610722E-2</v>
      </c>
      <c r="M374"/>
      <c r="P374" s="3">
        <f ca="1">+C$11+C$12*F374</f>
        <v>1.4148832528871632E-2</v>
      </c>
      <c r="R374" s="2">
        <f>C374-15018.5</f>
        <v>42612.584300000002</v>
      </c>
    </row>
    <row r="375" spans="1:21" ht="12" customHeight="1" x14ac:dyDescent="0.2">
      <c r="A375" s="61" t="s">
        <v>1379</v>
      </c>
      <c r="B375" s="62" t="s">
        <v>533</v>
      </c>
      <c r="C375" s="38">
        <v>57666.667500000003</v>
      </c>
      <c r="D375" s="38">
        <v>1E-4</v>
      </c>
      <c r="E375" s="1">
        <f>(C375-C$7)/C$8</f>
        <v>38154.027024411764</v>
      </c>
      <c r="F375" s="1">
        <f>ROUND(2*E375,0)/2</f>
        <v>38154</v>
      </c>
      <c r="G375" s="1">
        <f>C375-(C$7+C$8*F375)</f>
        <v>1.5025200002128258E-2</v>
      </c>
      <c r="J375" s="1"/>
      <c r="K375">
        <f>G375</f>
        <v>1.5025200002128258E-2</v>
      </c>
      <c r="M375"/>
      <c r="P375" s="3">
        <f ca="1">+C$11+C$12*F375</f>
        <v>1.4148407719720518E-2</v>
      </c>
      <c r="R375" s="2">
        <f>C375-15018.5</f>
        <v>42648.167500000003</v>
      </c>
    </row>
    <row r="376" spans="1:21" ht="12" customHeight="1" x14ac:dyDescent="0.2">
      <c r="A376" s="61" t="s">
        <v>1379</v>
      </c>
      <c r="B376" s="62" t="s">
        <v>533</v>
      </c>
      <c r="C376" s="38">
        <v>57686.683499999999</v>
      </c>
      <c r="D376" s="38">
        <v>1E-4</v>
      </c>
      <c r="E376" s="1">
        <f>(C376-C$7)/C$8</f>
        <v>38190.027917959116</v>
      </c>
      <c r="F376" s="1">
        <f>ROUND(2*E376,0)/2</f>
        <v>38190</v>
      </c>
      <c r="G376" s="1">
        <f>C376-(C$7+C$8*F376)</f>
        <v>1.5522000001510605E-2</v>
      </c>
      <c r="J376" s="1"/>
      <c r="K376">
        <f>G376</f>
        <v>1.5522000001510605E-2</v>
      </c>
      <c r="M376"/>
      <c r="P376" s="3">
        <f ca="1">+C$11+C$12*F376</f>
        <v>1.4148168764573017E-2</v>
      </c>
      <c r="R376" s="2">
        <f>C376-15018.5</f>
        <v>42668.183499999999</v>
      </c>
    </row>
    <row r="377" spans="1:21" ht="12" customHeight="1" x14ac:dyDescent="0.2">
      <c r="A377" s="95" t="s">
        <v>496</v>
      </c>
      <c r="B377" s="96" t="s">
        <v>533</v>
      </c>
      <c r="C377" s="97">
        <v>58014.714</v>
      </c>
      <c r="D377" s="97">
        <v>1E-4</v>
      </c>
      <c r="E377" s="1">
        <f>(C377-C$7)/C$8</f>
        <v>38780.02547545245</v>
      </c>
      <c r="F377" s="1">
        <f>ROUND(2*E377,0)/2</f>
        <v>38780</v>
      </c>
      <c r="G377" s="1">
        <f>C377-(C$7+C$8*F377)</f>
        <v>1.4164000000164378E-2</v>
      </c>
      <c r="J377" s="1"/>
      <c r="K377">
        <f>G377</f>
        <v>1.4164000000164378E-2</v>
      </c>
      <c r="M377"/>
      <c r="P377" s="3">
        <f ca="1">+C$11+C$12*F377</f>
        <v>1.414425255521118E-2</v>
      </c>
      <c r="R377" s="2">
        <f>C377-15018.5</f>
        <v>42996.214</v>
      </c>
      <c r="U377" s="1">
        <f>C377-(C$7+C$8*F377)</f>
        <v>1.4164000000164378E-2</v>
      </c>
    </row>
    <row r="378" spans="1:21" ht="12" customHeight="1" x14ac:dyDescent="0.2">
      <c r="A378" s="26" t="s">
        <v>1381</v>
      </c>
      <c r="B378" s="60" t="s">
        <v>561</v>
      </c>
      <c r="C378" s="91">
        <v>58014.996899999998</v>
      </c>
      <c r="D378" s="92" t="s">
        <v>1798</v>
      </c>
      <c r="E378" s="1">
        <f>(C378-C$7)/C$8</f>
        <v>38780.534301031214</v>
      </c>
      <c r="F378" s="1">
        <f>ROUND(2*E378,0)/2</f>
        <v>38780.5</v>
      </c>
      <c r="J378" s="1"/>
      <c r="M378"/>
      <c r="P378" s="3">
        <f ca="1">+C$11+C$12*F378</f>
        <v>1.4144249236389688E-2</v>
      </c>
      <c r="R378" s="2">
        <f>C378-15018.5</f>
        <v>42996.496899999998</v>
      </c>
      <c r="U378" s="1">
        <f>C378-(C$7+C$8*F378)</f>
        <v>1.9070900001679547E-2</v>
      </c>
    </row>
    <row r="379" spans="1:21" ht="12" customHeight="1" x14ac:dyDescent="0.2">
      <c r="A379" s="105" t="s">
        <v>1381</v>
      </c>
      <c r="B379" s="53" t="s">
        <v>561</v>
      </c>
      <c r="C379" s="106">
        <v>58014.997300000003</v>
      </c>
      <c r="D379" s="107" t="s">
        <v>588</v>
      </c>
      <c r="E379" s="1">
        <f>(C379-C$7)/C$8</f>
        <v>38780.535020473537</v>
      </c>
      <c r="F379" s="1">
        <f>ROUND(2*E379,0)/2</f>
        <v>38780.5</v>
      </c>
      <c r="J379" s="1"/>
      <c r="M379"/>
      <c r="P379" s="3">
        <f ca="1">+C$11+C$12*F379</f>
        <v>1.4144249236389688E-2</v>
      </c>
      <c r="R379" s="2">
        <f>C379-15018.5</f>
        <v>42996.497300000003</v>
      </c>
    </row>
    <row r="380" spans="1:21" ht="12" customHeight="1" x14ac:dyDescent="0.2">
      <c r="A380" s="93" t="s">
        <v>1380</v>
      </c>
      <c r="B380" s="88" t="s">
        <v>533</v>
      </c>
      <c r="C380" s="93">
        <v>58043.627099999998</v>
      </c>
      <c r="D380" s="93">
        <v>1E-4</v>
      </c>
      <c r="E380" s="1">
        <f>(C380-C$7)/C$8</f>
        <v>38832.028744598334</v>
      </c>
      <c r="F380" s="1">
        <f>ROUND(2*E380,0)/2</f>
        <v>38832</v>
      </c>
      <c r="G380" s="1">
        <f>C380-(C$7+C$8*F380)</f>
        <v>1.5981599994120188E-2</v>
      </c>
      <c r="J380" s="1"/>
      <c r="K380">
        <f>G380</f>
        <v>1.5981599994120188E-2</v>
      </c>
      <c r="M380"/>
      <c r="P380" s="3">
        <f ca="1">+C$11+C$12*F380</f>
        <v>1.41439073977759E-2</v>
      </c>
      <c r="R380" s="2">
        <f>C380-15018.5</f>
        <v>43025.127099999998</v>
      </c>
      <c r="U380" s="1">
        <f>C380-(C$7+C$8*F380)</f>
        <v>1.5981599994120188E-2</v>
      </c>
    </row>
    <row r="381" spans="1:21" ht="12" customHeight="1" x14ac:dyDescent="0.2">
      <c r="A381" s="26" t="s">
        <v>1381</v>
      </c>
      <c r="B381" s="60" t="s">
        <v>533</v>
      </c>
      <c r="C381" s="94">
        <v>58067.538999999997</v>
      </c>
      <c r="D381" s="92" t="s">
        <v>564</v>
      </c>
      <c r="E381" s="1">
        <f>(C381-C$7)/C$8</f>
        <v>38875.036826453601</v>
      </c>
      <c r="F381" s="1">
        <f>ROUND(2*E381,0)/2</f>
        <v>38875</v>
      </c>
      <c r="J381" s="1"/>
      <c r="M381"/>
      <c r="P381" s="3">
        <f ca="1">+C$11+C$12*F381</f>
        <v>1.4143621979127495E-2</v>
      </c>
      <c r="R381" s="2">
        <f>C381-15018.5</f>
        <v>43049.038999999997</v>
      </c>
    </row>
    <row r="382" spans="1:21" ht="12" customHeight="1" x14ac:dyDescent="0.2">
      <c r="A382" s="93" t="s">
        <v>1380</v>
      </c>
      <c r="B382" s="88" t="s">
        <v>533</v>
      </c>
      <c r="C382" s="93">
        <v>58107.5651</v>
      </c>
      <c r="D382" s="93">
        <v>1E-4</v>
      </c>
      <c r="E382" s="1">
        <f>(C382-C$7)/C$8</f>
        <v>38947.028001774146</v>
      </c>
      <c r="F382" s="1">
        <f>ROUND(2*E382,0)/2</f>
        <v>38947</v>
      </c>
      <c r="G382" s="1">
        <f>C382-(C$7+C$8*F382)</f>
        <v>1.5568599999824073E-2</v>
      </c>
      <c r="J382" s="1"/>
      <c r="K382">
        <f>G382</f>
        <v>1.5568599999824073E-2</v>
      </c>
      <c r="M382"/>
      <c r="P382" s="3">
        <f ca="1">+C$11+C$12*F382</f>
        <v>1.4143144068832492E-2</v>
      </c>
      <c r="R382" s="2">
        <f>C382-15018.5</f>
        <v>43089.0651</v>
      </c>
    </row>
    <row r="383" spans="1:21" ht="12" customHeight="1" x14ac:dyDescent="0.2">
      <c r="A383" s="89" t="s">
        <v>502</v>
      </c>
      <c r="B383" s="88" t="s">
        <v>533</v>
      </c>
      <c r="C383" s="89">
        <v>58376.662100000001</v>
      </c>
      <c r="D383" s="89">
        <v>1E-4</v>
      </c>
      <c r="E383" s="1">
        <f>(C383-C$7)/C$8</f>
        <v>39431.027424781409</v>
      </c>
      <c r="F383" s="1">
        <f>ROUND(2*E383,0)/2</f>
        <v>39431</v>
      </c>
      <c r="G383" s="1">
        <f>C383-(C$7+C$8*F383)</f>
        <v>1.5247800001816358E-2</v>
      </c>
      <c r="J383" s="1"/>
      <c r="K383">
        <f>G383</f>
        <v>1.5247800001816358E-2</v>
      </c>
      <c r="M383"/>
      <c r="P383" s="3">
        <f ca="1">+C$11+C$12*F383</f>
        <v>1.4139931449627189E-2</v>
      </c>
      <c r="R383" s="2">
        <f>C383-15018.5</f>
        <v>43358.162100000001</v>
      </c>
    </row>
    <row r="384" spans="1:21" ht="12" customHeight="1" x14ac:dyDescent="0.2">
      <c r="A384" s="89" t="s">
        <v>502</v>
      </c>
      <c r="B384" s="88" t="s">
        <v>533</v>
      </c>
      <c r="C384" s="89">
        <v>58376.662900000003</v>
      </c>
      <c r="D384" s="89">
        <v>1E-4</v>
      </c>
      <c r="E384" s="1">
        <f>(C384-C$7)/C$8</f>
        <v>39431.028863666048</v>
      </c>
      <c r="F384" s="1">
        <f>ROUND(2*E384,0)/2</f>
        <v>39431</v>
      </c>
      <c r="G384" s="1">
        <f>C384-(C$7+C$8*F384)</f>
        <v>1.6047800003434531E-2</v>
      </c>
      <c r="J384" s="1"/>
      <c r="K384">
        <f>G384</f>
        <v>1.6047800003434531E-2</v>
      </c>
      <c r="M384"/>
      <c r="P384" s="3">
        <f ca="1">+C$11+C$12*F384</f>
        <v>1.4139931449627189E-2</v>
      </c>
      <c r="R384" s="2">
        <f>C384-15018.5</f>
        <v>43358.162900000003</v>
      </c>
    </row>
    <row r="385" spans="1:18" ht="12" customHeight="1" x14ac:dyDescent="0.2">
      <c r="A385" s="50" t="s">
        <v>1374</v>
      </c>
      <c r="B385" s="58"/>
      <c r="C385" s="59">
        <v>58377.775300000001</v>
      </c>
      <c r="D385" s="59">
        <v>2.0000000000000001E-4</v>
      </c>
      <c r="E385" s="1">
        <f>(C385-C$7)/C$8</f>
        <v>39433.02963274988</v>
      </c>
      <c r="F385" s="1">
        <f>ROUND(2*E385,0)/2</f>
        <v>39433</v>
      </c>
      <c r="G385" s="1">
        <f>C385-(C$7+C$8*F385)</f>
        <v>1.6475399999762885E-2</v>
      </c>
      <c r="J385" s="1"/>
      <c r="K385">
        <f>G385</f>
        <v>1.6475399999762885E-2</v>
      </c>
      <c r="M385"/>
      <c r="P385" s="3">
        <f ca="1">+C$11+C$12*F385</f>
        <v>1.4139918174341216E-2</v>
      </c>
      <c r="R385" s="2">
        <f>C385-15018.5</f>
        <v>43359.275300000001</v>
      </c>
    </row>
    <row r="386" spans="1:18" ht="12" customHeight="1" x14ac:dyDescent="0.2">
      <c r="A386" s="101" t="s">
        <v>2272</v>
      </c>
      <c r="B386" s="102" t="s">
        <v>533</v>
      </c>
      <c r="C386" s="103">
        <v>58377.775300000001</v>
      </c>
      <c r="D386" s="101">
        <v>2.0000000000000001E-4</v>
      </c>
      <c r="E386" s="1">
        <f>(C386-C$7)/C$8</f>
        <v>39433.02963274988</v>
      </c>
      <c r="F386" s="1">
        <f>ROUND(2*E386,0)/2</f>
        <v>39433</v>
      </c>
      <c r="G386" s="1">
        <f>C386-(C$7+C$8*F386)</f>
        <v>1.6475399999762885E-2</v>
      </c>
      <c r="J386" s="1"/>
      <c r="K386">
        <f>G386</f>
        <v>1.6475399999762885E-2</v>
      </c>
      <c r="M386"/>
      <c r="P386" s="3">
        <f ca="1">+C$11+C$12*F386</f>
        <v>1.4139918174341216E-2</v>
      </c>
      <c r="R386" s="2">
        <f>C386-15018.5</f>
        <v>43359.275300000001</v>
      </c>
    </row>
    <row r="387" spans="1:18" ht="12" customHeight="1" x14ac:dyDescent="0.2">
      <c r="A387" s="89" t="s">
        <v>502</v>
      </c>
      <c r="B387" s="88" t="s">
        <v>533</v>
      </c>
      <c r="C387" s="89">
        <v>58410.5792</v>
      </c>
      <c r="D387" s="89">
        <v>1E-4</v>
      </c>
      <c r="E387" s="1">
        <f>(C387-C$7)/C$8</f>
        <v>39492.030917314136</v>
      </c>
      <c r="F387" s="1">
        <f>ROUND(2*E387,0)/2</f>
        <v>39492</v>
      </c>
      <c r="G387" s="1">
        <f>C387-(C$7+C$8*F387)</f>
        <v>1.7189600002893712E-2</v>
      </c>
      <c r="J387" s="1"/>
      <c r="K387">
        <f>G387</f>
        <v>1.7189600002893712E-2</v>
      </c>
      <c r="M387"/>
      <c r="P387" s="3">
        <f ca="1">+C$11+C$12*F387</f>
        <v>1.4139526553405033E-2</v>
      </c>
      <c r="R387" s="2">
        <f>C387-15018.5</f>
        <v>43392.0792</v>
      </c>
    </row>
    <row r="388" spans="1:18" ht="12" customHeight="1" x14ac:dyDescent="0.2">
      <c r="A388" s="95" t="s">
        <v>497</v>
      </c>
      <c r="B388" s="96" t="s">
        <v>533</v>
      </c>
      <c r="C388" s="97">
        <v>58455.613400000002</v>
      </c>
      <c r="D388" s="97">
        <v>2.0000000000000001E-4</v>
      </c>
      <c r="E388" s="1">
        <f>(C388-C$7)/C$8</f>
        <v>39573.029690305266</v>
      </c>
      <c r="F388" s="1">
        <f>ROUND(2*E388,0)/2</f>
        <v>39573</v>
      </c>
      <c r="G388" s="1">
        <f>C388-(C$7+C$8*F388)</f>
        <v>1.6507400003320072E-2</v>
      </c>
      <c r="J388" s="1"/>
      <c r="K388">
        <f>G388</f>
        <v>1.6507400003320072E-2</v>
      </c>
      <c r="M388"/>
      <c r="P388" s="3">
        <f ca="1">+C$11+C$12*F388</f>
        <v>1.4138988904323154E-2</v>
      </c>
      <c r="R388" s="2">
        <f>C388-15018.5</f>
        <v>43437.113400000002</v>
      </c>
    </row>
    <row r="389" spans="1:18" ht="12" customHeight="1" x14ac:dyDescent="0.2">
      <c r="A389" s="98" t="s">
        <v>498</v>
      </c>
      <c r="B389" s="99" t="s">
        <v>533</v>
      </c>
      <c r="C389" s="100">
        <v>58725.8249</v>
      </c>
      <c r="D389" s="100">
        <v>1E-4</v>
      </c>
      <c r="E389" s="1">
        <f>(C389-C$7)/C$8</f>
        <v>40059.033659468529</v>
      </c>
      <c r="F389" s="1">
        <f>ROUND(2*E389,0)/2</f>
        <v>40059</v>
      </c>
      <c r="G389" s="1">
        <f>C389-(C$7+C$8*F389)</f>
        <v>1.8714199999521952E-2</v>
      </c>
      <c r="J389" s="1"/>
      <c r="K389">
        <f>G389</f>
        <v>1.8714199999521952E-2</v>
      </c>
      <c r="M389"/>
      <c r="P389" s="3">
        <f ca="1">+C$11+C$12*F389</f>
        <v>1.4135763009831879E-2</v>
      </c>
      <c r="R389" s="2">
        <f>C389-15018.5</f>
        <v>43707.3249</v>
      </c>
    </row>
    <row r="390" spans="1:18" ht="12" customHeight="1" x14ac:dyDescent="0.2">
      <c r="A390" s="104" t="s">
        <v>2273</v>
      </c>
      <c r="B390" s="102" t="s">
        <v>533</v>
      </c>
      <c r="C390" s="103">
        <v>58725.8249</v>
      </c>
      <c r="D390" s="101">
        <v>1E-4</v>
      </c>
      <c r="E390" s="1">
        <f>(C390-C$7)/C$8</f>
        <v>40059.033659468529</v>
      </c>
      <c r="F390" s="1">
        <f>ROUND(2*E390,0)/2</f>
        <v>40059</v>
      </c>
      <c r="G390" s="1">
        <f>C390-(C$7+C$8*F390)</f>
        <v>1.8714199999521952E-2</v>
      </c>
      <c r="J390" s="1"/>
      <c r="K390">
        <f>G390</f>
        <v>1.8714199999521952E-2</v>
      </c>
      <c r="M390"/>
      <c r="P390" s="3">
        <f ca="1">+C$11+C$12*F390</f>
        <v>1.4135763009831879E-2</v>
      </c>
      <c r="R390" s="2">
        <f>C390-15018.5</f>
        <v>43707.3249</v>
      </c>
    </row>
    <row r="391" spans="1:18" ht="12" customHeight="1" x14ac:dyDescent="0.2">
      <c r="A391" s="95" t="s">
        <v>500</v>
      </c>
      <c r="B391" s="96" t="s">
        <v>533</v>
      </c>
      <c r="C391" s="97">
        <v>58751.957000000002</v>
      </c>
      <c r="D391" s="97" t="s">
        <v>1798</v>
      </c>
      <c r="E391" s="1">
        <f>(C391-C$7)/C$8</f>
        <v>40106.035005904829</v>
      </c>
      <c r="F391" s="1">
        <f>ROUND(2*E391,0)/2</f>
        <v>40106</v>
      </c>
      <c r="G391" s="1">
        <f>C391-(C$7+C$8*F391)</f>
        <v>1.9462800002656877E-2</v>
      </c>
      <c r="J391" s="1"/>
      <c r="K391">
        <f>G391</f>
        <v>1.9462800002656877E-2</v>
      </c>
      <c r="M391"/>
      <c r="P391" s="3">
        <f ca="1">+C$11+C$12*F391</f>
        <v>1.413545104061153E-2</v>
      </c>
      <c r="R391" s="2">
        <f>C391-15018.5</f>
        <v>43733.457000000002</v>
      </c>
    </row>
    <row r="392" spans="1:18" ht="12" customHeight="1" x14ac:dyDescent="0.2">
      <c r="A392" s="98" t="s">
        <v>499</v>
      </c>
      <c r="B392" s="99" t="s">
        <v>533</v>
      </c>
      <c r="C392" s="100">
        <v>59058.8609</v>
      </c>
      <c r="D392" s="100">
        <v>1E-4</v>
      </c>
      <c r="E392" s="1">
        <f>(C392-C$7)/C$8</f>
        <v>40658.03413825739</v>
      </c>
      <c r="F392" s="1">
        <f>ROUND(2*E392,0)/2</f>
        <v>40658</v>
      </c>
      <c r="G392" s="1">
        <f>C392-(C$7+C$8*F392)</f>
        <v>1.8980399996507913E-2</v>
      </c>
      <c r="J392" s="1"/>
      <c r="K392">
        <f>G392</f>
        <v>1.8980399996507913E-2</v>
      </c>
      <c r="M392"/>
      <c r="P392" s="3">
        <f ca="1">+C$11+C$12*F392</f>
        <v>1.4131787061683169E-2</v>
      </c>
      <c r="R392" s="2">
        <f>C392-15018.5</f>
        <v>44040.3609</v>
      </c>
    </row>
    <row r="393" spans="1:18" ht="12" customHeight="1" x14ac:dyDescent="0.2">
      <c r="A393" s="101" t="s">
        <v>2274</v>
      </c>
      <c r="B393" s="102" t="s">
        <v>533</v>
      </c>
      <c r="C393" s="103">
        <v>59058.8609</v>
      </c>
      <c r="D393" s="101">
        <v>1E-4</v>
      </c>
      <c r="E393" s="1">
        <f>(C393-C$7)/C$8</f>
        <v>40658.03413825739</v>
      </c>
      <c r="F393" s="1">
        <f>ROUND(2*E393,0)/2</f>
        <v>40658</v>
      </c>
      <c r="G393" s="1">
        <f>C393-(C$7+C$8*F393)</f>
        <v>1.8980399996507913E-2</v>
      </c>
      <c r="J393" s="1"/>
      <c r="K393">
        <f>G393</f>
        <v>1.8980399996507913E-2</v>
      </c>
      <c r="M393"/>
      <c r="P393" s="3">
        <f ca="1">+C$11+C$12*F393</f>
        <v>1.4131787061683169E-2</v>
      </c>
      <c r="R393" s="2">
        <f>C393-15018.5</f>
        <v>44040.3609</v>
      </c>
    </row>
    <row r="394" spans="1:18" ht="12" customHeight="1" x14ac:dyDescent="0.2">
      <c r="A394" s="95" t="s">
        <v>2271</v>
      </c>
      <c r="B394" s="96" t="s">
        <v>533</v>
      </c>
      <c r="C394" s="97">
        <v>59116.683299999997</v>
      </c>
      <c r="D394" s="97">
        <v>1E-4</v>
      </c>
      <c r="E394" s="1">
        <f>(C394-C$7)/C$8</f>
        <v>40762.033841847151</v>
      </c>
      <c r="F394" s="1">
        <f>ROUND(2*E394,0)/2</f>
        <v>40762</v>
      </c>
      <c r="G394" s="1">
        <f>C394-(C$7+C$8*F394)</f>
        <v>1.8815600000380073E-2</v>
      </c>
      <c r="J394" s="1"/>
      <c r="K394">
        <f>G394</f>
        <v>1.8815600000380073E-2</v>
      </c>
      <c r="M394"/>
      <c r="P394" s="3">
        <f ca="1">+C$11+C$12*F394</f>
        <v>1.4131096746812608E-2</v>
      </c>
      <c r="R394" s="2">
        <f>C394-15018.5</f>
        <v>44098.183299999997</v>
      </c>
    </row>
    <row r="395" spans="1:18" ht="12" customHeight="1" x14ac:dyDescent="0.2">
      <c r="A395" s="101" t="s">
        <v>2275</v>
      </c>
      <c r="B395" s="102" t="s">
        <v>533</v>
      </c>
      <c r="C395" s="103">
        <v>59116.683299999997</v>
      </c>
      <c r="D395" s="101">
        <v>1E-4</v>
      </c>
      <c r="E395" s="1">
        <f>(C395-C$7)/C$8</f>
        <v>40762.033841847151</v>
      </c>
      <c r="F395" s="1">
        <f>ROUND(2*E395,0)/2</f>
        <v>40762</v>
      </c>
      <c r="G395" s="1">
        <f>C395-(C$7+C$8*F395)</f>
        <v>1.8815600000380073E-2</v>
      </c>
      <c r="J395" s="1"/>
      <c r="K395">
        <f>G395</f>
        <v>1.8815600000380073E-2</v>
      </c>
      <c r="M395"/>
      <c r="P395" s="3">
        <f ca="1">+C$11+C$12*F395</f>
        <v>1.4131096746812608E-2</v>
      </c>
      <c r="R395" s="2">
        <f>C395-15018.5</f>
        <v>44098.183299999997</v>
      </c>
    </row>
    <row r="396" spans="1:18" ht="12" customHeight="1" x14ac:dyDescent="0.2">
      <c r="A396" s="95" t="s">
        <v>2270</v>
      </c>
      <c r="B396" s="96" t="s">
        <v>533</v>
      </c>
      <c r="C396" s="97">
        <v>59130.583299999998</v>
      </c>
      <c r="D396" s="97">
        <v>1E-4</v>
      </c>
      <c r="E396" s="1">
        <f>(C396-C$7)/C$8</f>
        <v>40787.034462366151</v>
      </c>
      <c r="F396" s="1">
        <f>ROUND(2*E396,0)/2</f>
        <v>40787</v>
      </c>
      <c r="G396" s="1">
        <f>C396-(C$7+C$8*F396)</f>
        <v>1.9160600000759587E-2</v>
      </c>
      <c r="J396" s="1"/>
      <c r="K396">
        <f>G396</f>
        <v>1.9160600000759587E-2</v>
      </c>
      <c r="M396"/>
      <c r="P396" s="3">
        <f ca="1">+C$11+C$12*F396</f>
        <v>1.4130930805737954E-2</v>
      </c>
      <c r="R396" s="2">
        <f>C396-15018.5</f>
        <v>44112.083299999998</v>
      </c>
    </row>
    <row r="397" spans="1:18" ht="12" customHeight="1" x14ac:dyDescent="0.2">
      <c r="A397" s="101" t="s">
        <v>2276</v>
      </c>
      <c r="B397" s="102" t="s">
        <v>533</v>
      </c>
      <c r="C397" s="103">
        <v>59130.583299999998</v>
      </c>
      <c r="D397" s="101">
        <v>1E-4</v>
      </c>
      <c r="E397" s="1">
        <f>(C397-C$7)/C$8</f>
        <v>40787.034462366151</v>
      </c>
      <c r="F397" s="1">
        <f>ROUND(2*E397,0)/2</f>
        <v>40787</v>
      </c>
      <c r="G397" s="1">
        <f>C397-(C$7+C$8*F397)</f>
        <v>1.9160600000759587E-2</v>
      </c>
      <c r="J397" s="1"/>
      <c r="K397">
        <f>G397</f>
        <v>1.9160600000759587E-2</v>
      </c>
      <c r="M397"/>
      <c r="P397" s="3">
        <f ca="1">+C$11+C$12*F397</f>
        <v>1.4130930805737954E-2</v>
      </c>
      <c r="R397" s="2">
        <f>C397-15018.5</f>
        <v>44112.083299999998</v>
      </c>
    </row>
    <row r="398" spans="1:18" ht="12" customHeight="1" x14ac:dyDescent="0.2">
      <c r="A398" s="98" t="s">
        <v>501</v>
      </c>
      <c r="B398" s="99" t="s">
        <v>533</v>
      </c>
      <c r="C398" s="100">
        <v>59130.589</v>
      </c>
      <c r="D398" s="100" t="s">
        <v>564</v>
      </c>
      <c r="E398" s="1">
        <f>(C398-C$7)/C$8</f>
        <v>40787.044714419171</v>
      </c>
      <c r="F398" s="1">
        <f>ROUND(2*E398,0)/2</f>
        <v>40787</v>
      </c>
      <c r="G398" s="1">
        <f>C398-(C$7+C$8*F398)</f>
        <v>2.4860600002284627E-2</v>
      </c>
      <c r="J398" s="1"/>
      <c r="K398">
        <f>G398</f>
        <v>2.4860600002284627E-2</v>
      </c>
      <c r="M398"/>
      <c r="P398" s="3">
        <f ca="1">+C$11+C$12*F398</f>
        <v>1.4130930805737954E-2</v>
      </c>
      <c r="R398" s="2">
        <f>C398-15018.5</f>
        <v>44112.089</v>
      </c>
    </row>
    <row r="399" spans="1:18" ht="12" customHeight="1" x14ac:dyDescent="0.2">
      <c r="A399" s="98" t="s">
        <v>501</v>
      </c>
      <c r="B399" s="99" t="s">
        <v>533</v>
      </c>
      <c r="C399" s="100">
        <v>59160.61</v>
      </c>
      <c r="D399" s="100" t="s">
        <v>564</v>
      </c>
      <c r="E399" s="1">
        <f>(C399-C$7)/C$8</f>
        <v>40841.04065892283</v>
      </c>
      <c r="F399" s="1">
        <f>ROUND(2*E399,0)/2</f>
        <v>40841</v>
      </c>
      <c r="G399" s="1">
        <f>C399-(C$7+C$8*F399)</f>
        <v>2.2605799997108988E-2</v>
      </c>
      <c r="J399" s="1"/>
      <c r="K399">
        <f>G399</f>
        <v>2.2605799997108988E-2</v>
      </c>
      <c r="M399"/>
      <c r="P399" s="3">
        <f ca="1">+C$11+C$12*F399</f>
        <v>1.4130572373016702E-2</v>
      </c>
      <c r="R399" s="2">
        <f>C399-15018.5</f>
        <v>44142.11</v>
      </c>
    </row>
    <row r="400" spans="1:18" ht="12" customHeight="1" x14ac:dyDescent="0.2">
      <c r="A400" s="101" t="s">
        <v>2277</v>
      </c>
      <c r="B400" s="102" t="s">
        <v>533</v>
      </c>
      <c r="C400" s="103">
        <v>59412.189799999818</v>
      </c>
      <c r="D400" s="101"/>
      <c r="E400" s="1">
        <f>(C400-C$7)/C$8</f>
        <v>41293.533544537291</v>
      </c>
      <c r="F400" s="1">
        <f>ROUND(2*E400,0)/2</f>
        <v>41293.5</v>
      </c>
      <c r="G400" s="1">
        <f>C400-(C$7+C$8*F400)</f>
        <v>1.8650299818546046E-2</v>
      </c>
      <c r="J400" s="1"/>
      <c r="K400">
        <f>G400</f>
        <v>1.8650299818546046E-2</v>
      </c>
      <c r="M400"/>
      <c r="P400" s="3">
        <f ca="1">+C$11+C$12*F400</f>
        <v>1.4127568839565462E-2</v>
      </c>
      <c r="R400" s="2">
        <f>C400-15018.5</f>
        <v>44393.689799999818</v>
      </c>
    </row>
    <row r="401" spans="1:18" ht="12" customHeight="1" x14ac:dyDescent="0.2">
      <c r="A401" s="101" t="s">
        <v>2277</v>
      </c>
      <c r="B401" s="102" t="s">
        <v>533</v>
      </c>
      <c r="C401" s="103">
        <v>59412.189799999818</v>
      </c>
      <c r="D401" s="101"/>
      <c r="E401" s="1">
        <f>(C401-C$7)/C$8</f>
        <v>41293.533544537291</v>
      </c>
      <c r="F401" s="1">
        <f>ROUND(2*E401,0)/2</f>
        <v>41293.5</v>
      </c>
      <c r="G401" s="1">
        <f>C401-(C$7+C$8*F401)</f>
        <v>1.8650299818546046E-2</v>
      </c>
      <c r="J401" s="1"/>
      <c r="K401">
        <f>G401</f>
        <v>1.8650299818546046E-2</v>
      </c>
      <c r="M401"/>
      <c r="P401" s="3">
        <f ca="1">+C$11+C$12*F401</f>
        <v>1.4127568839565462E-2</v>
      </c>
      <c r="R401" s="2">
        <f>C401-15018.5</f>
        <v>44393.689799999818</v>
      </c>
    </row>
    <row r="402" spans="1:18" ht="12" customHeight="1" x14ac:dyDescent="0.2">
      <c r="A402" s="101" t="s">
        <v>2277</v>
      </c>
      <c r="B402" s="102" t="s">
        <v>533</v>
      </c>
      <c r="C402" s="103">
        <v>59412.190799999982</v>
      </c>
      <c r="D402" s="101"/>
      <c r="E402" s="1">
        <f>(C402-C$7)/C$8</f>
        <v>41293.535343143376</v>
      </c>
      <c r="F402" s="1">
        <f>ROUND(2*E402,0)/2</f>
        <v>41293.5</v>
      </c>
      <c r="G402" s="1">
        <f>C402-(C$7+C$8*F402)</f>
        <v>1.9650299982458819E-2</v>
      </c>
      <c r="J402" s="1"/>
      <c r="K402">
        <f>G402</f>
        <v>1.9650299982458819E-2</v>
      </c>
      <c r="M402"/>
      <c r="P402" s="3">
        <f ca="1">+C$11+C$12*F402</f>
        <v>1.4127568839565462E-2</v>
      </c>
      <c r="R402" s="2">
        <f>C402-15018.5</f>
        <v>44393.690799999982</v>
      </c>
    </row>
    <row r="403" spans="1:18" ht="12" customHeight="1" x14ac:dyDescent="0.2">
      <c r="A403" s="104" t="s">
        <v>2278</v>
      </c>
      <c r="B403" s="102" t="s">
        <v>533</v>
      </c>
      <c r="C403" s="103">
        <v>59464.731500000002</v>
      </c>
      <c r="D403" s="101">
        <v>1E-4</v>
      </c>
      <c r="E403" s="1">
        <f>(C403-C$7)/C$8</f>
        <v>41388.035350517697</v>
      </c>
      <c r="F403" s="1">
        <f>ROUND(2*E403,0)/2</f>
        <v>41388</v>
      </c>
      <c r="G403" s="1">
        <f>C403-(C$7+C$8*F403)</f>
        <v>1.9654399999126326E-2</v>
      </c>
      <c r="J403" s="1"/>
      <c r="K403">
        <f>G403</f>
        <v>1.9654399999126326E-2</v>
      </c>
      <c r="M403"/>
      <c r="P403" s="3">
        <f ca="1">+C$11+C$12*F403</f>
        <v>1.412694158230327E-2</v>
      </c>
      <c r="R403" s="2">
        <f>C403-15018.5</f>
        <v>44446.231500000002</v>
      </c>
    </row>
    <row r="404" spans="1:18" ht="12" customHeight="1" x14ac:dyDescent="0.2">
      <c r="A404" s="104" t="s">
        <v>2278</v>
      </c>
      <c r="B404" s="102" t="s">
        <v>533</v>
      </c>
      <c r="C404" s="103">
        <v>59496.422299999998</v>
      </c>
      <c r="D404" s="101">
        <v>1E-4</v>
      </c>
      <c r="E404" s="1">
        <f>(C404-C$7)/C$8</f>
        <v>41445.034606974055</v>
      </c>
      <c r="F404" s="1">
        <f>ROUND(2*E404,0)/2</f>
        <v>41445</v>
      </c>
      <c r="G404" s="1">
        <f>C404-(C$7+C$8*F404)</f>
        <v>1.9240999994508456E-2</v>
      </c>
      <c r="J404" s="1"/>
      <c r="K404">
        <f>G404</f>
        <v>1.9240999994508456E-2</v>
      </c>
      <c r="M404"/>
      <c r="P404" s="3">
        <f ca="1">+C$11+C$12*F404</f>
        <v>1.412656323665306E-2</v>
      </c>
      <c r="R404" s="2">
        <f>C404-15018.5</f>
        <v>44477.922299999998</v>
      </c>
    </row>
    <row r="405" spans="1:18" ht="12" customHeight="1" x14ac:dyDescent="0.2">
      <c r="A405" s="101" t="s">
        <v>2277</v>
      </c>
      <c r="B405" s="102" t="s">
        <v>533</v>
      </c>
      <c r="C405" s="103">
        <v>59552.580000000075</v>
      </c>
      <c r="D405" s="101"/>
      <c r="E405" s="1">
        <f>(C405-C$7)/C$8</f>
        <v>41546.040171500797</v>
      </c>
      <c r="F405" s="1">
        <f>ROUND(2*E405,0)/2</f>
        <v>41546</v>
      </c>
      <c r="G405" s="1">
        <f>C405-(C$7+C$8*F405)</f>
        <v>2.2334800072712824E-2</v>
      </c>
      <c r="J405" s="1"/>
      <c r="K405">
        <f>G405</f>
        <v>2.2334800072712824E-2</v>
      </c>
      <c r="M405"/>
      <c r="P405" s="3">
        <f ca="1">+C$11+C$12*F405</f>
        <v>1.4125892834711457E-2</v>
      </c>
      <c r="R405" s="2">
        <f>C405-15018.5</f>
        <v>44534.080000000075</v>
      </c>
    </row>
    <row r="406" spans="1:18" ht="12" customHeight="1" x14ac:dyDescent="0.2">
      <c r="A406" s="110" t="s">
        <v>2280</v>
      </c>
      <c r="B406" s="111" t="s">
        <v>561</v>
      </c>
      <c r="C406" s="112">
        <v>59760.238100000191</v>
      </c>
      <c r="D406" s="113"/>
      <c r="E406" s="1">
        <f>(C406-C$7)/C$8</f>
        <v>41919.53523306908</v>
      </c>
      <c r="F406" s="1">
        <f>ROUND(2*E406,0)/2</f>
        <v>41919.5</v>
      </c>
      <c r="G406" s="1">
        <f>C406-(C$7+C$8*F406)</f>
        <v>1.9589100193115883E-2</v>
      </c>
      <c r="J406" s="1"/>
      <c r="K406">
        <f>G406</f>
        <v>1.9589100193115883E-2</v>
      </c>
      <c r="M406"/>
      <c r="P406" s="3">
        <f ca="1">+C$11+C$12*F406</f>
        <v>1.4123413675056125E-2</v>
      </c>
      <c r="R406" s="2">
        <f>C406-15018.5</f>
        <v>44741.738100000191</v>
      </c>
    </row>
    <row r="407" spans="1:18" ht="12" customHeight="1" x14ac:dyDescent="0.2">
      <c r="A407" s="109" t="s">
        <v>2279</v>
      </c>
      <c r="B407" s="108" t="s">
        <v>533</v>
      </c>
      <c r="C407" s="103">
        <v>59778.862800000003</v>
      </c>
      <c r="D407" s="101">
        <v>1E-4</v>
      </c>
      <c r="E407" s="1">
        <f>(C407-C$7)/C$8</f>
        <v>41953.033726376671</v>
      </c>
      <c r="F407" s="1">
        <f>ROUND(2*E407,0)/2</f>
        <v>41953</v>
      </c>
      <c r="G407" s="1">
        <f>C407-(C$7+C$8*F407)</f>
        <v>1.8751399999018759E-2</v>
      </c>
      <c r="J407" s="1"/>
      <c r="K407">
        <f>G407</f>
        <v>1.8751399999018759E-2</v>
      </c>
      <c r="M407"/>
      <c r="P407" s="3">
        <f ca="1">+C$11+C$12*F407</f>
        <v>1.4123191314016089E-2</v>
      </c>
      <c r="R407" s="2">
        <f>C407-15018.5</f>
        <v>44760.362800000003</v>
      </c>
    </row>
    <row r="408" spans="1:18" ht="12" customHeight="1" x14ac:dyDescent="0.2">
      <c r="A408" s="110" t="s">
        <v>2280</v>
      </c>
      <c r="B408" s="111" t="s">
        <v>561</v>
      </c>
      <c r="C408" s="112">
        <v>59784.144600000232</v>
      </c>
      <c r="D408" s="113"/>
      <c r="E408" s="1">
        <f>(C408-C$7)/C$8</f>
        <v>41962.533602453143</v>
      </c>
      <c r="F408" s="1">
        <f>ROUND(2*E408,0)/2</f>
        <v>41962.5</v>
      </c>
      <c r="G408" s="1">
        <f>C408-(C$7+C$8*F408)</f>
        <v>1.8682500231079757E-2</v>
      </c>
      <c r="J408" s="1"/>
      <c r="K408">
        <f>G408</f>
        <v>1.8682500231079757E-2</v>
      </c>
      <c r="M408"/>
      <c r="P408" s="3">
        <f ca="1">+C$11+C$12*F408</f>
        <v>1.412312825640772E-2</v>
      </c>
      <c r="R408" s="2">
        <f>C408-15018.5</f>
        <v>44765.644600000232</v>
      </c>
    </row>
    <row r="409" spans="1:18" ht="12" customHeight="1" x14ac:dyDescent="0.2">
      <c r="A409" s="109" t="s">
        <v>2279</v>
      </c>
      <c r="B409" s="108" t="s">
        <v>533</v>
      </c>
      <c r="C409" s="103">
        <v>59838.788</v>
      </c>
      <c r="D409" s="101">
        <v>2.3999999999999998E-3</v>
      </c>
      <c r="E409" s="1">
        <f>(C409-C$7)/C$8</f>
        <v>42060.815538227391</v>
      </c>
      <c r="F409" s="1">
        <f>ROUND(2*E409,0)/2</f>
        <v>42061</v>
      </c>
      <c r="G409" s="1">
        <f>C409-(C$7+C$8*F409)</f>
        <v>-0.10255820000020321</v>
      </c>
      <c r="J409" s="1"/>
      <c r="K409">
        <f>G409</f>
        <v>-0.10255820000020321</v>
      </c>
      <c r="M409"/>
      <c r="P409" s="3">
        <f ca="1">+C$11+C$12*F409</f>
        <v>1.4122474448573584E-2</v>
      </c>
      <c r="R409" s="2">
        <f>C409-15018.5</f>
        <v>44820.288</v>
      </c>
    </row>
    <row r="410" spans="1:18" ht="12" customHeight="1" x14ac:dyDescent="0.2">
      <c r="A410" s="109" t="s">
        <v>2279</v>
      </c>
      <c r="B410" s="108" t="s">
        <v>533</v>
      </c>
      <c r="C410" s="103">
        <v>59875.604800000001</v>
      </c>
      <c r="D410" s="114">
        <v>1E-4</v>
      </c>
      <c r="E410" s="1">
        <f>(C410-C$7)/C$8</f>
        <v>42127.034447977305</v>
      </c>
      <c r="F410" s="1">
        <f>ROUND(2*E410,0)/2</f>
        <v>42127</v>
      </c>
      <c r="G410" s="1">
        <f>C410-(C$7+C$8*F410)</f>
        <v>1.9152599998051301E-2</v>
      </c>
      <c r="J410" s="1"/>
      <c r="K410">
        <f>G410</f>
        <v>1.9152599998051301E-2</v>
      </c>
      <c r="M410"/>
      <c r="P410" s="3">
        <f ca="1">+C$11+C$12*F410</f>
        <v>1.4122036364136496E-2</v>
      </c>
      <c r="R410" s="2">
        <f>C410-15018.5</f>
        <v>44857.104800000001</v>
      </c>
    </row>
    <row r="411" spans="1:18" ht="12" customHeight="1" x14ac:dyDescent="0.2">
      <c r="A411" s="109" t="s">
        <v>2279</v>
      </c>
      <c r="B411" s="108" t="s">
        <v>533</v>
      </c>
      <c r="C411" s="103">
        <v>59888.392399999997</v>
      </c>
      <c r="D411" s="114">
        <v>1E-4</v>
      </c>
      <c r="E411" s="1">
        <f>(C411-C$7)/C$8</f>
        <v>42150.034299412466</v>
      </c>
      <c r="F411" s="1">
        <f>ROUND(2*E411,0)/2</f>
        <v>42150</v>
      </c>
      <c r="G411" s="1">
        <f>C411-(C$7+C$8*F411)</f>
        <v>1.9069999994826503E-2</v>
      </c>
      <c r="J411" s="1"/>
      <c r="K411">
        <f>G411</f>
        <v>1.9069999994826503E-2</v>
      </c>
      <c r="M411"/>
      <c r="P411" s="3">
        <f ca="1">+C$11+C$12*F411</f>
        <v>1.4121883698347815E-2</v>
      </c>
      <c r="R411" s="2">
        <f>C411-15018.5</f>
        <v>44869.892399999997</v>
      </c>
    </row>
    <row r="412" spans="1:18" ht="12" customHeight="1" x14ac:dyDescent="0.2">
      <c r="A412" s="21"/>
      <c r="B412" s="54"/>
      <c r="C412" s="57"/>
      <c r="D412" s="57"/>
      <c r="J412" s="1"/>
      <c r="K412" s="1"/>
    </row>
    <row r="413" spans="1:18" x14ac:dyDescent="0.2">
      <c r="A413" s="21"/>
      <c r="B413" s="54"/>
      <c r="C413" s="57"/>
      <c r="D413" s="57"/>
      <c r="J413" s="1"/>
      <c r="K413" s="1"/>
    </row>
    <row r="414" spans="1:18" x14ac:dyDescent="0.2">
      <c r="A414" s="21"/>
      <c r="B414" s="54"/>
      <c r="C414" s="57"/>
      <c r="D414" s="57"/>
      <c r="J414" s="1"/>
      <c r="K414" s="1"/>
    </row>
    <row r="415" spans="1:18" x14ac:dyDescent="0.2">
      <c r="A415" s="21"/>
      <c r="B415" s="54"/>
      <c r="C415" s="57"/>
      <c r="D415" s="57"/>
      <c r="J415" s="1"/>
      <c r="K415" s="1"/>
    </row>
    <row r="416" spans="1:18" x14ac:dyDescent="0.2">
      <c r="A416" s="21"/>
      <c r="B416" s="54"/>
      <c r="C416" s="57"/>
      <c r="D416" s="57"/>
      <c r="J416" s="1"/>
      <c r="K416" s="1"/>
    </row>
    <row r="417" spans="1:11" x14ac:dyDescent="0.2">
      <c r="A417" s="21"/>
      <c r="B417" s="54"/>
      <c r="C417" s="57"/>
      <c r="D417" s="57"/>
      <c r="J417" s="1"/>
      <c r="K417" s="1"/>
    </row>
    <row r="418" spans="1:11" x14ac:dyDescent="0.2">
      <c r="A418" s="21"/>
      <c r="B418" s="54"/>
      <c r="C418" s="57"/>
      <c r="D418" s="57"/>
      <c r="J418" s="1"/>
      <c r="K418" s="1"/>
    </row>
    <row r="419" spans="1:11" x14ac:dyDescent="0.2">
      <c r="A419" s="21"/>
      <c r="B419" s="54"/>
      <c r="C419" s="57"/>
      <c r="D419" s="57"/>
      <c r="J419" s="1"/>
      <c r="K419" s="1"/>
    </row>
    <row r="420" spans="1:11" x14ac:dyDescent="0.2">
      <c r="A420" s="21"/>
      <c r="B420" s="54"/>
      <c r="C420" s="57"/>
      <c r="D420" s="57"/>
    </row>
    <row r="421" spans="1:11" x14ac:dyDescent="0.2">
      <c r="A421" s="21"/>
      <c r="B421" s="54"/>
      <c r="C421" s="57"/>
      <c r="D421" s="57"/>
    </row>
    <row r="422" spans="1:11" x14ac:dyDescent="0.2">
      <c r="A422" s="21"/>
      <c r="B422" s="54"/>
      <c r="C422" s="57"/>
      <c r="D422" s="57"/>
    </row>
    <row r="423" spans="1:11" x14ac:dyDescent="0.2">
      <c r="A423" s="21"/>
      <c r="B423" s="54"/>
      <c r="C423" s="57"/>
      <c r="D423" s="57"/>
    </row>
    <row r="424" spans="1:11" x14ac:dyDescent="0.2">
      <c r="A424" s="21"/>
      <c r="B424" s="54"/>
      <c r="C424" s="57"/>
      <c r="D424" s="57"/>
    </row>
    <row r="425" spans="1:11" x14ac:dyDescent="0.2">
      <c r="A425" s="21"/>
      <c r="B425" s="54"/>
      <c r="C425" s="57"/>
      <c r="D425" s="57"/>
    </row>
    <row r="426" spans="1:11" x14ac:dyDescent="0.2">
      <c r="A426" s="21"/>
      <c r="B426" s="54"/>
      <c r="C426" s="57"/>
      <c r="D426" s="57"/>
    </row>
    <row r="427" spans="1:11" x14ac:dyDescent="0.2">
      <c r="A427" s="21"/>
      <c r="B427" s="54"/>
      <c r="C427" s="57"/>
      <c r="D427" s="57"/>
    </row>
    <row r="428" spans="1:11" x14ac:dyDescent="0.2">
      <c r="A428" s="21"/>
      <c r="B428" s="54"/>
      <c r="C428" s="57"/>
      <c r="D428" s="57"/>
    </row>
    <row r="429" spans="1:11" x14ac:dyDescent="0.2">
      <c r="A429" s="21"/>
      <c r="B429" s="54"/>
      <c r="C429" s="57"/>
      <c r="D429" s="57"/>
    </row>
    <row r="430" spans="1:11" x14ac:dyDescent="0.2">
      <c r="A430" s="21"/>
      <c r="B430" s="54"/>
      <c r="C430" s="57"/>
      <c r="D430" s="57"/>
    </row>
    <row r="431" spans="1:11" x14ac:dyDescent="0.2">
      <c r="A431" s="21"/>
      <c r="B431" s="54"/>
      <c r="C431" s="57"/>
      <c r="D431" s="57"/>
    </row>
    <row r="432" spans="1:11" x14ac:dyDescent="0.2">
      <c r="A432" s="21"/>
      <c r="B432" s="54"/>
      <c r="C432" s="57"/>
      <c r="D432" s="57"/>
    </row>
    <row r="433" spans="1:4" x14ac:dyDescent="0.2">
      <c r="A433" s="21"/>
      <c r="B433" s="54"/>
      <c r="C433" s="57"/>
      <c r="D433" s="57"/>
    </row>
    <row r="434" spans="1:4" x14ac:dyDescent="0.2">
      <c r="A434" s="21"/>
      <c r="B434" s="54"/>
      <c r="C434" s="57"/>
      <c r="D434" s="57"/>
    </row>
    <row r="435" spans="1:4" x14ac:dyDescent="0.2">
      <c r="A435" s="21"/>
      <c r="B435" s="54"/>
      <c r="C435" s="57"/>
      <c r="D435" s="57"/>
    </row>
    <row r="436" spans="1:4" x14ac:dyDescent="0.2">
      <c r="A436" s="21"/>
      <c r="B436" s="54"/>
      <c r="C436" s="57"/>
      <c r="D436" s="57"/>
    </row>
    <row r="437" spans="1:4" x14ac:dyDescent="0.2">
      <c r="A437" s="21"/>
      <c r="B437" s="54"/>
      <c r="C437" s="57"/>
      <c r="D437" s="57"/>
    </row>
    <row r="438" spans="1:4" x14ac:dyDescent="0.2">
      <c r="A438" s="21"/>
      <c r="B438" s="54"/>
      <c r="C438" s="57"/>
      <c r="D438" s="57"/>
    </row>
    <row r="439" spans="1:4" x14ac:dyDescent="0.2">
      <c r="A439" s="21"/>
      <c r="B439" s="54"/>
      <c r="C439" s="57"/>
      <c r="D439" s="57"/>
    </row>
    <row r="440" spans="1:4" x14ac:dyDescent="0.2">
      <c r="A440" s="21"/>
      <c r="B440" s="54"/>
      <c r="C440" s="57"/>
      <c r="D440" s="57"/>
    </row>
    <row r="441" spans="1:4" x14ac:dyDescent="0.2">
      <c r="A441" s="21"/>
      <c r="B441" s="54"/>
      <c r="C441" s="57"/>
      <c r="D441" s="57"/>
    </row>
    <row r="442" spans="1:4" x14ac:dyDescent="0.2">
      <c r="A442" s="21"/>
      <c r="B442" s="54"/>
      <c r="C442" s="57"/>
      <c r="D442" s="57"/>
    </row>
    <row r="443" spans="1:4" x14ac:dyDescent="0.2">
      <c r="A443" s="21"/>
      <c r="B443" s="54"/>
      <c r="C443" s="57"/>
      <c r="D443" s="57"/>
    </row>
    <row r="444" spans="1:4" x14ac:dyDescent="0.2">
      <c r="A444" s="21"/>
      <c r="B444" s="54"/>
      <c r="C444" s="57"/>
      <c r="D444" s="57"/>
    </row>
    <row r="445" spans="1:4" x14ac:dyDescent="0.2">
      <c r="A445" s="21"/>
      <c r="B445" s="54"/>
      <c r="C445" s="57"/>
      <c r="D445" s="57"/>
    </row>
    <row r="446" spans="1:4" x14ac:dyDescent="0.2">
      <c r="A446" s="21"/>
      <c r="B446" s="54"/>
      <c r="C446" s="57"/>
      <c r="D446" s="57"/>
    </row>
    <row r="447" spans="1:4" x14ac:dyDescent="0.2">
      <c r="A447" s="21"/>
      <c r="B447" s="54"/>
      <c r="C447" s="57"/>
      <c r="D447" s="57"/>
    </row>
    <row r="448" spans="1:4" x14ac:dyDescent="0.2">
      <c r="A448" s="21"/>
      <c r="B448" s="54"/>
      <c r="C448" s="57"/>
      <c r="D448" s="57"/>
    </row>
    <row r="449" spans="1:4" x14ac:dyDescent="0.2">
      <c r="A449" s="21"/>
      <c r="B449" s="54"/>
      <c r="C449" s="57"/>
      <c r="D449" s="57"/>
    </row>
    <row r="450" spans="1:4" x14ac:dyDescent="0.2">
      <c r="A450" s="21"/>
      <c r="B450" s="54"/>
      <c r="C450" s="57"/>
      <c r="D450" s="57"/>
    </row>
    <row r="451" spans="1:4" x14ac:dyDescent="0.2">
      <c r="A451" s="21"/>
      <c r="B451" s="54"/>
      <c r="C451" s="57"/>
      <c r="D451" s="57"/>
    </row>
    <row r="452" spans="1:4" x14ac:dyDescent="0.2">
      <c r="A452" s="21"/>
      <c r="B452" s="54"/>
      <c r="C452" s="57"/>
      <c r="D452" s="57"/>
    </row>
    <row r="453" spans="1:4" x14ac:dyDescent="0.2">
      <c r="A453" s="21"/>
      <c r="B453" s="54"/>
      <c r="C453" s="57"/>
      <c r="D453" s="57"/>
    </row>
    <row r="454" spans="1:4" x14ac:dyDescent="0.2">
      <c r="A454" s="21"/>
      <c r="B454" s="54"/>
      <c r="C454" s="57"/>
      <c r="D454" s="57"/>
    </row>
    <row r="455" spans="1:4" x14ac:dyDescent="0.2">
      <c r="A455" s="21"/>
      <c r="B455" s="54"/>
      <c r="C455" s="57"/>
      <c r="D455" s="57"/>
    </row>
    <row r="456" spans="1:4" x14ac:dyDescent="0.2">
      <c r="A456" s="21"/>
      <c r="B456" s="54"/>
      <c r="C456" s="57"/>
      <c r="D456" s="57"/>
    </row>
    <row r="457" spans="1:4" x14ac:dyDescent="0.2">
      <c r="A457" s="21"/>
      <c r="B457" s="54"/>
      <c r="C457" s="57"/>
      <c r="D457" s="57"/>
    </row>
    <row r="458" spans="1:4" x14ac:dyDescent="0.2">
      <c r="A458" s="21"/>
      <c r="B458" s="54"/>
      <c r="C458" s="57"/>
      <c r="D458" s="57"/>
    </row>
    <row r="459" spans="1:4" x14ac:dyDescent="0.2">
      <c r="A459" s="21"/>
      <c r="B459" s="54"/>
      <c r="C459" s="57"/>
      <c r="D459" s="57"/>
    </row>
    <row r="460" spans="1:4" x14ac:dyDescent="0.2">
      <c r="A460" s="21"/>
      <c r="B460" s="54"/>
      <c r="C460" s="57"/>
      <c r="D460" s="57"/>
    </row>
    <row r="461" spans="1:4" x14ac:dyDescent="0.2">
      <c r="A461" s="21"/>
      <c r="B461" s="54"/>
      <c r="C461" s="57"/>
      <c r="D461" s="57"/>
    </row>
    <row r="462" spans="1:4" x14ac:dyDescent="0.2">
      <c r="A462" s="21"/>
      <c r="B462" s="54"/>
      <c r="C462" s="57"/>
      <c r="D462" s="57"/>
    </row>
    <row r="463" spans="1:4" x14ac:dyDescent="0.2">
      <c r="A463" s="21"/>
      <c r="B463" s="54"/>
      <c r="C463" s="57"/>
      <c r="D463" s="57"/>
    </row>
    <row r="464" spans="1:4" x14ac:dyDescent="0.2">
      <c r="A464" s="21"/>
      <c r="B464" s="54"/>
      <c r="C464" s="57"/>
      <c r="D464" s="57"/>
    </row>
    <row r="465" spans="1:4" x14ac:dyDescent="0.2">
      <c r="A465" s="21"/>
      <c r="B465" s="54"/>
      <c r="C465" s="57"/>
      <c r="D465" s="57"/>
    </row>
    <row r="466" spans="1:4" x14ac:dyDescent="0.2">
      <c r="A466" s="21"/>
      <c r="B466" s="54"/>
      <c r="C466" s="57"/>
      <c r="D466" s="57"/>
    </row>
    <row r="467" spans="1:4" x14ac:dyDescent="0.2">
      <c r="A467" s="21"/>
      <c r="B467" s="54"/>
      <c r="C467" s="57"/>
      <c r="D467" s="57"/>
    </row>
    <row r="468" spans="1:4" x14ac:dyDescent="0.2">
      <c r="A468" s="21"/>
      <c r="B468" s="54"/>
      <c r="C468" s="57"/>
      <c r="D468" s="57"/>
    </row>
    <row r="469" spans="1:4" x14ac:dyDescent="0.2">
      <c r="A469" s="21"/>
      <c r="B469" s="54"/>
      <c r="C469" s="57"/>
      <c r="D469" s="57"/>
    </row>
    <row r="470" spans="1:4" x14ac:dyDescent="0.2">
      <c r="A470" s="21"/>
      <c r="B470" s="54"/>
      <c r="C470" s="57"/>
      <c r="D470" s="57"/>
    </row>
    <row r="471" spans="1:4" x14ac:dyDescent="0.2">
      <c r="A471" s="21"/>
      <c r="B471" s="54"/>
      <c r="C471" s="57"/>
      <c r="D471" s="57"/>
    </row>
    <row r="472" spans="1:4" x14ac:dyDescent="0.2">
      <c r="A472" s="21"/>
      <c r="B472" s="54"/>
      <c r="C472" s="57"/>
      <c r="D472" s="57"/>
    </row>
    <row r="473" spans="1:4" x14ac:dyDescent="0.2">
      <c r="A473" s="21"/>
      <c r="B473" s="54"/>
      <c r="C473" s="57"/>
      <c r="D473" s="57"/>
    </row>
    <row r="474" spans="1:4" x14ac:dyDescent="0.2">
      <c r="A474" s="21"/>
      <c r="B474" s="54"/>
      <c r="C474" s="57"/>
      <c r="D474" s="57"/>
    </row>
    <row r="475" spans="1:4" x14ac:dyDescent="0.2">
      <c r="A475" s="21"/>
      <c r="B475" s="54"/>
      <c r="C475" s="57"/>
      <c r="D475" s="57"/>
    </row>
    <row r="476" spans="1:4" x14ac:dyDescent="0.2">
      <c r="A476" s="21"/>
      <c r="B476" s="54"/>
      <c r="C476" s="57"/>
      <c r="D476" s="57"/>
    </row>
    <row r="477" spans="1:4" x14ac:dyDescent="0.2">
      <c r="A477" s="21"/>
      <c r="B477" s="54"/>
      <c r="C477" s="57"/>
      <c r="D477" s="57"/>
    </row>
    <row r="478" spans="1:4" x14ac:dyDescent="0.2">
      <c r="A478" s="21"/>
      <c r="B478" s="54"/>
      <c r="C478" s="57"/>
      <c r="D478" s="57"/>
    </row>
    <row r="479" spans="1:4" x14ac:dyDescent="0.2">
      <c r="A479" s="21"/>
      <c r="B479" s="54"/>
      <c r="C479" s="57"/>
      <c r="D479" s="57"/>
    </row>
    <row r="480" spans="1:4" x14ac:dyDescent="0.2">
      <c r="A480" s="21"/>
      <c r="B480" s="54"/>
      <c r="C480" s="57"/>
      <c r="D480" s="57"/>
    </row>
    <row r="481" spans="1:4" x14ac:dyDescent="0.2">
      <c r="A481" s="21"/>
      <c r="B481" s="54"/>
      <c r="C481" s="57"/>
      <c r="D481" s="57"/>
    </row>
    <row r="482" spans="1:4" x14ac:dyDescent="0.2">
      <c r="A482" s="21"/>
      <c r="B482" s="54"/>
      <c r="C482" s="57"/>
      <c r="D482" s="57"/>
    </row>
    <row r="483" spans="1:4" x14ac:dyDescent="0.2">
      <c r="A483" s="21"/>
      <c r="B483" s="54"/>
      <c r="C483" s="57"/>
      <c r="D483" s="57"/>
    </row>
    <row r="484" spans="1:4" x14ac:dyDescent="0.2">
      <c r="A484" s="21"/>
      <c r="B484" s="54"/>
      <c r="C484" s="57"/>
      <c r="D484" s="57"/>
    </row>
    <row r="485" spans="1:4" x14ac:dyDescent="0.2">
      <c r="A485" s="21"/>
      <c r="B485" s="54"/>
      <c r="C485" s="57"/>
      <c r="D485" s="57"/>
    </row>
    <row r="486" spans="1:4" x14ac:dyDescent="0.2">
      <c r="A486" s="21"/>
      <c r="B486" s="54"/>
      <c r="C486" s="57"/>
      <c r="D486" s="57"/>
    </row>
    <row r="487" spans="1:4" x14ac:dyDescent="0.2">
      <c r="A487" s="21"/>
      <c r="B487" s="54"/>
      <c r="C487" s="57"/>
      <c r="D487" s="57"/>
    </row>
    <row r="488" spans="1:4" x14ac:dyDescent="0.2">
      <c r="A488" s="21"/>
      <c r="B488" s="54"/>
      <c r="C488" s="57"/>
      <c r="D488" s="57"/>
    </row>
    <row r="489" spans="1:4" x14ac:dyDescent="0.2">
      <c r="A489" s="21"/>
      <c r="B489" s="54"/>
      <c r="C489" s="57"/>
      <c r="D489" s="57"/>
    </row>
    <row r="490" spans="1:4" x14ac:dyDescent="0.2">
      <c r="A490" s="21"/>
      <c r="B490" s="54"/>
      <c r="C490" s="57"/>
      <c r="D490" s="57"/>
    </row>
    <row r="491" spans="1:4" x14ac:dyDescent="0.2">
      <c r="A491" s="21"/>
      <c r="B491" s="54"/>
      <c r="C491" s="57"/>
      <c r="D491" s="57"/>
    </row>
    <row r="492" spans="1:4" x14ac:dyDescent="0.2">
      <c r="A492" s="21"/>
      <c r="B492" s="54"/>
      <c r="C492" s="57"/>
      <c r="D492" s="57"/>
    </row>
    <row r="493" spans="1:4" x14ac:dyDescent="0.2">
      <c r="A493" s="21"/>
      <c r="B493" s="54"/>
      <c r="C493" s="57"/>
      <c r="D493" s="57"/>
    </row>
    <row r="494" spans="1:4" x14ac:dyDescent="0.2">
      <c r="A494" s="21"/>
      <c r="B494" s="54"/>
      <c r="C494" s="57"/>
      <c r="D494" s="57"/>
    </row>
    <row r="495" spans="1:4" x14ac:dyDescent="0.2">
      <c r="A495" s="21"/>
      <c r="B495" s="54"/>
      <c r="C495" s="57"/>
      <c r="D495" s="57"/>
    </row>
    <row r="496" spans="1:4" x14ac:dyDescent="0.2">
      <c r="A496" s="21"/>
      <c r="B496" s="54"/>
      <c r="C496" s="57"/>
      <c r="D496" s="57"/>
    </row>
    <row r="497" spans="1:4" x14ac:dyDescent="0.2">
      <c r="A497" s="21"/>
      <c r="B497" s="54"/>
      <c r="C497" s="57"/>
      <c r="D497" s="57"/>
    </row>
    <row r="498" spans="1:4" x14ac:dyDescent="0.2">
      <c r="A498" s="21"/>
      <c r="B498" s="54"/>
      <c r="C498" s="57"/>
      <c r="D498" s="57"/>
    </row>
    <row r="499" spans="1:4" x14ac:dyDescent="0.2">
      <c r="A499" s="21"/>
      <c r="B499" s="54"/>
      <c r="C499" s="57"/>
      <c r="D499" s="57"/>
    </row>
    <row r="500" spans="1:4" x14ac:dyDescent="0.2">
      <c r="A500" s="21"/>
      <c r="B500" s="54"/>
      <c r="C500" s="57"/>
      <c r="D500" s="57"/>
    </row>
    <row r="501" spans="1:4" x14ac:dyDescent="0.2">
      <c r="A501" s="21"/>
      <c r="B501" s="54"/>
      <c r="C501" s="57"/>
      <c r="D501" s="57"/>
    </row>
    <row r="502" spans="1:4" x14ac:dyDescent="0.2">
      <c r="A502" s="21"/>
      <c r="B502" s="54"/>
      <c r="C502" s="57"/>
      <c r="D502" s="57"/>
    </row>
    <row r="503" spans="1:4" x14ac:dyDescent="0.2">
      <c r="A503" s="21"/>
      <c r="B503" s="54"/>
      <c r="C503" s="57"/>
      <c r="D503" s="57"/>
    </row>
    <row r="504" spans="1:4" x14ac:dyDescent="0.2">
      <c r="A504" s="21"/>
      <c r="B504" s="54"/>
      <c r="C504" s="57"/>
      <c r="D504" s="57"/>
    </row>
    <row r="505" spans="1:4" x14ac:dyDescent="0.2">
      <c r="A505" s="21"/>
      <c r="B505" s="54"/>
      <c r="C505" s="57"/>
      <c r="D505" s="57"/>
    </row>
    <row r="506" spans="1:4" x14ac:dyDescent="0.2">
      <c r="A506" s="21"/>
      <c r="B506" s="54"/>
      <c r="C506" s="57"/>
      <c r="D506" s="57"/>
    </row>
    <row r="507" spans="1:4" x14ac:dyDescent="0.2">
      <c r="A507" s="21"/>
      <c r="B507" s="54"/>
      <c r="C507" s="57"/>
      <c r="D507" s="57"/>
    </row>
    <row r="508" spans="1:4" x14ac:dyDescent="0.2">
      <c r="A508" s="21"/>
      <c r="B508" s="54"/>
      <c r="C508" s="57"/>
      <c r="D508" s="57"/>
    </row>
    <row r="509" spans="1:4" x14ac:dyDescent="0.2">
      <c r="A509" s="21"/>
      <c r="B509" s="54"/>
      <c r="C509" s="57"/>
      <c r="D509" s="57"/>
    </row>
    <row r="510" spans="1:4" x14ac:dyDescent="0.2">
      <c r="A510" s="21"/>
      <c r="B510" s="54"/>
      <c r="C510" s="57"/>
      <c r="D510" s="57"/>
    </row>
    <row r="511" spans="1:4" x14ac:dyDescent="0.2">
      <c r="A511" s="21"/>
      <c r="B511" s="54"/>
      <c r="C511" s="57"/>
      <c r="D511" s="57"/>
    </row>
    <row r="512" spans="1:4" x14ac:dyDescent="0.2">
      <c r="A512" s="21"/>
      <c r="B512" s="54"/>
      <c r="C512" s="57"/>
      <c r="D512" s="57"/>
    </row>
    <row r="513" spans="1:4" x14ac:dyDescent="0.2">
      <c r="A513" s="21"/>
      <c r="B513" s="54"/>
      <c r="C513" s="57"/>
      <c r="D513" s="57"/>
    </row>
    <row r="514" spans="1:4" x14ac:dyDescent="0.2">
      <c r="A514" s="21"/>
      <c r="B514" s="54"/>
      <c r="C514" s="57"/>
      <c r="D514" s="57"/>
    </row>
    <row r="515" spans="1:4" x14ac:dyDescent="0.2">
      <c r="A515" s="21"/>
      <c r="B515" s="54"/>
      <c r="C515" s="57"/>
      <c r="D515" s="57"/>
    </row>
    <row r="516" spans="1:4" x14ac:dyDescent="0.2">
      <c r="A516" s="21"/>
      <c r="B516" s="54"/>
      <c r="C516" s="57"/>
      <c r="D516" s="57"/>
    </row>
    <row r="517" spans="1:4" x14ac:dyDescent="0.2">
      <c r="A517" s="21"/>
      <c r="B517" s="54"/>
      <c r="C517" s="57"/>
      <c r="D517" s="57"/>
    </row>
    <row r="518" spans="1:4" x14ac:dyDescent="0.2">
      <c r="A518" s="21"/>
      <c r="B518" s="54"/>
      <c r="C518" s="57"/>
      <c r="D518" s="57"/>
    </row>
    <row r="519" spans="1:4" x14ac:dyDescent="0.2">
      <c r="A519" s="21"/>
      <c r="B519" s="54"/>
      <c r="C519" s="57"/>
      <c r="D519" s="57"/>
    </row>
    <row r="520" spans="1:4" x14ac:dyDescent="0.2">
      <c r="A520" s="21"/>
      <c r="B520" s="54"/>
      <c r="C520" s="57"/>
      <c r="D520" s="57"/>
    </row>
    <row r="521" spans="1:4" x14ac:dyDescent="0.2">
      <c r="A521" s="21"/>
      <c r="B521" s="54"/>
      <c r="C521" s="57"/>
      <c r="D521" s="57"/>
    </row>
    <row r="522" spans="1:4" x14ac:dyDescent="0.2">
      <c r="A522" s="21"/>
      <c r="B522" s="54"/>
      <c r="C522" s="57"/>
      <c r="D522" s="57"/>
    </row>
    <row r="523" spans="1:4" x14ac:dyDescent="0.2">
      <c r="A523" s="21"/>
      <c r="B523" s="54"/>
      <c r="C523" s="57"/>
      <c r="D523" s="57"/>
    </row>
    <row r="524" spans="1:4" x14ac:dyDescent="0.2">
      <c r="A524" s="21"/>
      <c r="B524" s="54"/>
      <c r="C524" s="57"/>
      <c r="D524" s="57"/>
    </row>
    <row r="525" spans="1:4" x14ac:dyDescent="0.2">
      <c r="A525" s="21"/>
      <c r="B525" s="54"/>
      <c r="C525" s="57"/>
      <c r="D525" s="57"/>
    </row>
    <row r="526" spans="1:4" x14ac:dyDescent="0.2">
      <c r="A526" s="21"/>
      <c r="B526" s="54"/>
      <c r="C526" s="57"/>
      <c r="D526" s="57"/>
    </row>
    <row r="527" spans="1:4" x14ac:dyDescent="0.2">
      <c r="A527" s="21"/>
      <c r="B527" s="54"/>
      <c r="C527" s="57"/>
      <c r="D527" s="57"/>
    </row>
    <row r="528" spans="1:4" x14ac:dyDescent="0.2">
      <c r="A528" s="21"/>
      <c r="B528" s="54"/>
      <c r="C528" s="57"/>
      <c r="D528" s="57"/>
    </row>
    <row r="529" spans="1:4" x14ac:dyDescent="0.2">
      <c r="A529" s="21"/>
      <c r="B529" s="54"/>
      <c r="C529" s="57"/>
      <c r="D529" s="57"/>
    </row>
    <row r="530" spans="1:4" x14ac:dyDescent="0.2">
      <c r="A530" s="21"/>
      <c r="B530" s="54"/>
      <c r="C530" s="57"/>
      <c r="D530" s="57"/>
    </row>
    <row r="531" spans="1:4" x14ac:dyDescent="0.2">
      <c r="A531" s="21"/>
      <c r="B531" s="54"/>
      <c r="C531" s="57"/>
      <c r="D531" s="57"/>
    </row>
    <row r="532" spans="1:4" x14ac:dyDescent="0.2">
      <c r="A532" s="21"/>
      <c r="B532" s="54"/>
      <c r="C532" s="57"/>
      <c r="D532" s="57"/>
    </row>
    <row r="533" spans="1:4" x14ac:dyDescent="0.2">
      <c r="A533" s="21"/>
      <c r="B533" s="54"/>
      <c r="C533" s="57"/>
      <c r="D533" s="57"/>
    </row>
    <row r="534" spans="1:4" x14ac:dyDescent="0.2">
      <c r="A534" s="21"/>
      <c r="B534" s="54"/>
      <c r="C534" s="57"/>
      <c r="D534" s="57"/>
    </row>
    <row r="535" spans="1:4" x14ac:dyDescent="0.2">
      <c r="A535" s="21"/>
      <c r="B535" s="54"/>
      <c r="C535" s="57"/>
      <c r="D535" s="57"/>
    </row>
    <row r="536" spans="1:4" x14ac:dyDescent="0.2">
      <c r="A536" s="21"/>
      <c r="B536" s="54"/>
      <c r="C536" s="57"/>
      <c r="D536" s="57"/>
    </row>
    <row r="537" spans="1:4" x14ac:dyDescent="0.2">
      <c r="A537" s="21"/>
      <c r="B537" s="54"/>
      <c r="C537" s="57"/>
      <c r="D537" s="57"/>
    </row>
    <row r="538" spans="1:4" x14ac:dyDescent="0.2">
      <c r="A538" s="21"/>
      <c r="B538" s="54"/>
      <c r="C538" s="57"/>
      <c r="D538" s="57"/>
    </row>
    <row r="539" spans="1:4" x14ac:dyDescent="0.2">
      <c r="A539" s="21"/>
      <c r="B539" s="54"/>
      <c r="C539" s="57"/>
      <c r="D539" s="57"/>
    </row>
    <row r="540" spans="1:4" x14ac:dyDescent="0.2">
      <c r="A540" s="21"/>
      <c r="B540" s="54"/>
      <c r="C540" s="57"/>
      <c r="D540" s="57"/>
    </row>
    <row r="541" spans="1:4" x14ac:dyDescent="0.2">
      <c r="A541" s="21"/>
      <c r="B541" s="54"/>
      <c r="C541" s="57"/>
      <c r="D541" s="57"/>
    </row>
    <row r="542" spans="1:4" x14ac:dyDescent="0.2">
      <c r="A542" s="21"/>
      <c r="C542" s="28"/>
      <c r="D542" s="28"/>
    </row>
    <row r="543" spans="1:4" x14ac:dyDescent="0.2">
      <c r="A543" s="21"/>
      <c r="C543" s="28"/>
      <c r="D543" s="28"/>
    </row>
    <row r="544" spans="1:4" x14ac:dyDescent="0.2">
      <c r="A544" s="21"/>
      <c r="C544" s="28"/>
      <c r="D544" s="28"/>
    </row>
    <row r="545" spans="1:4" x14ac:dyDescent="0.2">
      <c r="A545" s="21"/>
      <c r="C545" s="28"/>
      <c r="D545" s="28"/>
    </row>
    <row r="546" spans="1:4" x14ac:dyDescent="0.2">
      <c r="A546" s="21"/>
      <c r="C546" s="28"/>
      <c r="D546" s="28"/>
    </row>
    <row r="547" spans="1:4" x14ac:dyDescent="0.2">
      <c r="A547" s="21"/>
      <c r="C547" s="28"/>
      <c r="D547" s="28"/>
    </row>
    <row r="548" spans="1:4" x14ac:dyDescent="0.2">
      <c r="A548" s="21"/>
      <c r="C548" s="28"/>
      <c r="D548" s="28"/>
    </row>
    <row r="549" spans="1:4" x14ac:dyDescent="0.2">
      <c r="A549" s="21"/>
      <c r="C549" s="28"/>
      <c r="D549" s="28"/>
    </row>
    <row r="550" spans="1:4" x14ac:dyDescent="0.2">
      <c r="A550" s="21"/>
      <c r="C550" s="28"/>
      <c r="D550" s="28"/>
    </row>
    <row r="551" spans="1:4" x14ac:dyDescent="0.2">
      <c r="A551" s="21"/>
      <c r="C551" s="28"/>
      <c r="D551" s="28"/>
    </row>
    <row r="552" spans="1:4" x14ac:dyDescent="0.2">
      <c r="A552" s="21"/>
      <c r="C552" s="28"/>
      <c r="D552" s="28"/>
    </row>
    <row r="553" spans="1:4" x14ac:dyDescent="0.2">
      <c r="A553" s="21"/>
      <c r="C553" s="28"/>
      <c r="D553" s="28"/>
    </row>
    <row r="554" spans="1:4" x14ac:dyDescent="0.2">
      <c r="A554" s="21"/>
      <c r="C554" s="28"/>
      <c r="D554" s="28"/>
    </row>
    <row r="555" spans="1:4" x14ac:dyDescent="0.2">
      <c r="A555" s="21"/>
      <c r="C555" s="28"/>
      <c r="D555" s="28"/>
    </row>
    <row r="556" spans="1:4" x14ac:dyDescent="0.2">
      <c r="A556" s="21"/>
      <c r="C556" s="28"/>
      <c r="D556" s="28"/>
    </row>
    <row r="557" spans="1:4" x14ac:dyDescent="0.2">
      <c r="A557" s="21"/>
      <c r="C557" s="28"/>
      <c r="D557" s="28"/>
    </row>
    <row r="558" spans="1:4" x14ac:dyDescent="0.2">
      <c r="A558" s="21"/>
      <c r="C558" s="28"/>
      <c r="D558" s="28"/>
    </row>
    <row r="559" spans="1:4" x14ac:dyDescent="0.2">
      <c r="A559" s="21"/>
      <c r="C559" s="28"/>
      <c r="D559" s="28"/>
    </row>
    <row r="560" spans="1:4" x14ac:dyDescent="0.2">
      <c r="A560" s="21"/>
      <c r="C560" s="28"/>
      <c r="D560" s="28"/>
    </row>
    <row r="561" spans="1:4" x14ac:dyDescent="0.2">
      <c r="A561" s="21"/>
      <c r="C561" s="28"/>
      <c r="D561" s="28"/>
    </row>
    <row r="562" spans="1:4" x14ac:dyDescent="0.2">
      <c r="A562" s="21"/>
      <c r="C562" s="28"/>
      <c r="D562" s="28"/>
    </row>
    <row r="563" spans="1:4" x14ac:dyDescent="0.2">
      <c r="A563" s="21"/>
      <c r="C563" s="28"/>
      <c r="D563" s="28"/>
    </row>
    <row r="564" spans="1:4" x14ac:dyDescent="0.2">
      <c r="A564" s="21"/>
      <c r="C564" s="28"/>
      <c r="D564" s="28"/>
    </row>
    <row r="565" spans="1:4" x14ac:dyDescent="0.2">
      <c r="A565" s="21"/>
      <c r="C565" s="28"/>
      <c r="D565" s="28"/>
    </row>
    <row r="566" spans="1:4" x14ac:dyDescent="0.2">
      <c r="A566" s="21"/>
      <c r="C566" s="28"/>
      <c r="D566" s="28"/>
    </row>
    <row r="567" spans="1:4" x14ac:dyDescent="0.2">
      <c r="A567" s="21"/>
      <c r="C567" s="28"/>
      <c r="D567" s="28"/>
    </row>
    <row r="568" spans="1:4" x14ac:dyDescent="0.2">
      <c r="A568" s="21"/>
      <c r="C568" s="28"/>
      <c r="D568" s="28"/>
    </row>
    <row r="569" spans="1:4" x14ac:dyDescent="0.2">
      <c r="A569" s="21"/>
      <c r="C569" s="28"/>
      <c r="D569" s="28"/>
    </row>
    <row r="570" spans="1:4" x14ac:dyDescent="0.2">
      <c r="A570" s="21"/>
      <c r="C570" s="28"/>
      <c r="D570" s="28"/>
    </row>
    <row r="571" spans="1:4" x14ac:dyDescent="0.2">
      <c r="A571" s="21"/>
      <c r="C571" s="28"/>
      <c r="D571" s="28"/>
    </row>
    <row r="572" spans="1:4" x14ac:dyDescent="0.2">
      <c r="A572" s="21"/>
      <c r="C572" s="28"/>
      <c r="D572" s="28"/>
    </row>
    <row r="573" spans="1:4" x14ac:dyDescent="0.2">
      <c r="A573" s="21"/>
      <c r="C573" s="28"/>
      <c r="D573" s="28"/>
    </row>
    <row r="574" spans="1:4" x14ac:dyDescent="0.2">
      <c r="A574" s="21"/>
      <c r="C574" s="28"/>
      <c r="D574" s="28"/>
    </row>
    <row r="575" spans="1:4" x14ac:dyDescent="0.2">
      <c r="A575" s="21"/>
      <c r="C575" s="28"/>
      <c r="D575" s="28"/>
    </row>
    <row r="576" spans="1:4" x14ac:dyDescent="0.2">
      <c r="A576" s="21"/>
      <c r="C576" s="28"/>
      <c r="D576" s="28"/>
    </row>
    <row r="577" spans="1:4" x14ac:dyDescent="0.2">
      <c r="A577" s="21"/>
      <c r="C577" s="28"/>
      <c r="D577" s="28"/>
    </row>
    <row r="578" spans="1:4" x14ac:dyDescent="0.2">
      <c r="A578" s="21"/>
      <c r="C578" s="28"/>
      <c r="D578" s="28"/>
    </row>
    <row r="579" spans="1:4" x14ac:dyDescent="0.2">
      <c r="A579" s="21"/>
      <c r="C579" s="28"/>
      <c r="D579" s="28"/>
    </row>
    <row r="580" spans="1:4" x14ac:dyDescent="0.2">
      <c r="A580" s="21"/>
      <c r="C580" s="28"/>
      <c r="D580" s="28"/>
    </row>
    <row r="581" spans="1:4" x14ac:dyDescent="0.2">
      <c r="A581" s="21"/>
      <c r="C581" s="28"/>
      <c r="D581" s="28"/>
    </row>
    <row r="582" spans="1:4" x14ac:dyDescent="0.2">
      <c r="A582" s="21"/>
      <c r="C582" s="28"/>
      <c r="D582" s="28"/>
    </row>
    <row r="583" spans="1:4" x14ac:dyDescent="0.2">
      <c r="A583" s="21"/>
      <c r="C583" s="28"/>
      <c r="D583" s="28"/>
    </row>
    <row r="584" spans="1:4" x14ac:dyDescent="0.2">
      <c r="A584" s="21"/>
      <c r="C584" s="28"/>
      <c r="D584" s="28"/>
    </row>
    <row r="585" spans="1:4" x14ac:dyDescent="0.2">
      <c r="A585" s="21"/>
      <c r="C585" s="28"/>
      <c r="D585" s="28"/>
    </row>
    <row r="586" spans="1:4" x14ac:dyDescent="0.2">
      <c r="A586" s="21"/>
      <c r="C586" s="28"/>
      <c r="D586" s="28"/>
    </row>
    <row r="587" spans="1:4" x14ac:dyDescent="0.2">
      <c r="A587" s="21"/>
      <c r="C587" s="28"/>
      <c r="D587" s="28"/>
    </row>
    <row r="588" spans="1:4" x14ac:dyDescent="0.2">
      <c r="A588" s="21"/>
      <c r="C588" s="28"/>
      <c r="D588" s="28"/>
    </row>
    <row r="589" spans="1:4" x14ac:dyDescent="0.2">
      <c r="A589" s="21"/>
      <c r="C589" s="28"/>
      <c r="D589" s="28"/>
    </row>
    <row r="590" spans="1:4" x14ac:dyDescent="0.2">
      <c r="A590" s="21"/>
      <c r="C590" s="28"/>
      <c r="D590" s="28"/>
    </row>
    <row r="591" spans="1:4" x14ac:dyDescent="0.2">
      <c r="A591" s="21"/>
      <c r="C591" s="28"/>
      <c r="D591" s="28"/>
    </row>
    <row r="592" spans="1:4" x14ac:dyDescent="0.2">
      <c r="A592" s="21"/>
      <c r="C592" s="28"/>
      <c r="D592" s="28"/>
    </row>
    <row r="593" spans="1:4" x14ac:dyDescent="0.2">
      <c r="A593" s="21"/>
      <c r="C593" s="28"/>
      <c r="D593" s="28"/>
    </row>
    <row r="594" spans="1:4" x14ac:dyDescent="0.2">
      <c r="A594" s="21"/>
      <c r="C594" s="28"/>
      <c r="D594" s="28"/>
    </row>
    <row r="595" spans="1:4" x14ac:dyDescent="0.2">
      <c r="A595" s="21"/>
      <c r="C595" s="28"/>
      <c r="D595" s="28"/>
    </row>
    <row r="596" spans="1:4" x14ac:dyDescent="0.2">
      <c r="A596" s="21"/>
      <c r="C596" s="28"/>
      <c r="D596" s="28"/>
    </row>
    <row r="597" spans="1:4" x14ac:dyDescent="0.2">
      <c r="C597" s="28"/>
      <c r="D597" s="28"/>
    </row>
    <row r="598" spans="1:4" x14ac:dyDescent="0.2">
      <c r="C598" s="28"/>
      <c r="D598" s="28"/>
    </row>
    <row r="599" spans="1:4" x14ac:dyDescent="0.2">
      <c r="C599" s="28"/>
      <c r="D599" s="28"/>
    </row>
    <row r="600" spans="1:4" x14ac:dyDescent="0.2">
      <c r="C600" s="28"/>
      <c r="D600" s="28"/>
    </row>
    <row r="601" spans="1:4" x14ac:dyDescent="0.2">
      <c r="C601" s="28"/>
      <c r="D601" s="28"/>
    </row>
    <row r="602" spans="1:4" x14ac:dyDescent="0.2">
      <c r="C602" s="28"/>
      <c r="D602" s="28"/>
    </row>
    <row r="603" spans="1:4" x14ac:dyDescent="0.2">
      <c r="C603" s="28"/>
      <c r="D603" s="28"/>
    </row>
    <row r="604" spans="1:4" x14ac:dyDescent="0.2">
      <c r="C604" s="28"/>
      <c r="D604" s="28"/>
    </row>
    <row r="605" spans="1:4" x14ac:dyDescent="0.2">
      <c r="C605" s="28"/>
      <c r="D605" s="28"/>
    </row>
    <row r="606" spans="1:4" x14ac:dyDescent="0.2">
      <c r="C606" s="28"/>
      <c r="D606" s="28"/>
    </row>
    <row r="607" spans="1:4" x14ac:dyDescent="0.2">
      <c r="C607" s="28"/>
      <c r="D607" s="28"/>
    </row>
    <row r="608" spans="1:4" x14ac:dyDescent="0.2">
      <c r="C608" s="28"/>
      <c r="D608" s="28"/>
    </row>
    <row r="609" spans="3:4" x14ac:dyDescent="0.2">
      <c r="C609" s="28"/>
      <c r="D609" s="28"/>
    </row>
    <row r="610" spans="3:4" x14ac:dyDescent="0.2">
      <c r="C610" s="28"/>
      <c r="D610" s="28"/>
    </row>
    <row r="611" spans="3:4" x14ac:dyDescent="0.2">
      <c r="C611" s="28"/>
      <c r="D611" s="28"/>
    </row>
    <row r="612" spans="3:4" x14ac:dyDescent="0.2">
      <c r="C612" s="28"/>
      <c r="D612" s="28"/>
    </row>
    <row r="613" spans="3:4" x14ac:dyDescent="0.2">
      <c r="C613" s="28"/>
      <c r="D613" s="28"/>
    </row>
    <row r="614" spans="3:4" x14ac:dyDescent="0.2">
      <c r="C614" s="28"/>
      <c r="D614" s="28"/>
    </row>
    <row r="615" spans="3:4" x14ac:dyDescent="0.2">
      <c r="C615" s="28"/>
      <c r="D615" s="28"/>
    </row>
    <row r="616" spans="3:4" x14ac:dyDescent="0.2">
      <c r="C616" s="28"/>
      <c r="D616" s="28"/>
    </row>
    <row r="617" spans="3:4" x14ac:dyDescent="0.2">
      <c r="C617" s="28"/>
      <c r="D617" s="28"/>
    </row>
    <row r="618" spans="3:4" x14ac:dyDescent="0.2">
      <c r="C618" s="28"/>
      <c r="D618" s="28"/>
    </row>
    <row r="619" spans="3:4" x14ac:dyDescent="0.2">
      <c r="C619" s="28"/>
      <c r="D619" s="28"/>
    </row>
    <row r="620" spans="3:4" x14ac:dyDescent="0.2">
      <c r="C620" s="28"/>
      <c r="D620" s="28"/>
    </row>
    <row r="621" spans="3:4" x14ac:dyDescent="0.2">
      <c r="C621" s="28"/>
      <c r="D621" s="28"/>
    </row>
    <row r="622" spans="3:4" x14ac:dyDescent="0.2">
      <c r="C622" s="28"/>
      <c r="D622" s="28"/>
    </row>
    <row r="623" spans="3:4" x14ac:dyDescent="0.2">
      <c r="C623" s="28"/>
      <c r="D623" s="28"/>
    </row>
    <row r="624" spans="3:4" x14ac:dyDescent="0.2">
      <c r="C624" s="28"/>
      <c r="D624" s="28"/>
    </row>
    <row r="625" spans="3:4" x14ac:dyDescent="0.2">
      <c r="C625" s="28"/>
      <c r="D625" s="28"/>
    </row>
    <row r="626" spans="3:4" x14ac:dyDescent="0.2">
      <c r="C626" s="28"/>
      <c r="D626" s="28"/>
    </row>
    <row r="627" spans="3:4" x14ac:dyDescent="0.2">
      <c r="C627" s="28"/>
      <c r="D627" s="28"/>
    </row>
    <row r="628" spans="3:4" x14ac:dyDescent="0.2">
      <c r="C628" s="28"/>
      <c r="D628" s="28"/>
    </row>
    <row r="629" spans="3:4" x14ac:dyDescent="0.2">
      <c r="C629" s="28"/>
      <c r="D629" s="28"/>
    </row>
    <row r="630" spans="3:4" x14ac:dyDescent="0.2">
      <c r="C630" s="28"/>
      <c r="D630" s="28"/>
    </row>
    <row r="631" spans="3:4" x14ac:dyDescent="0.2">
      <c r="C631" s="28"/>
      <c r="D631" s="28"/>
    </row>
    <row r="632" spans="3:4" x14ac:dyDescent="0.2">
      <c r="C632" s="28"/>
      <c r="D632" s="28"/>
    </row>
    <row r="633" spans="3:4" x14ac:dyDescent="0.2">
      <c r="C633" s="28"/>
      <c r="D633" s="28"/>
    </row>
    <row r="634" spans="3:4" x14ac:dyDescent="0.2">
      <c r="C634" s="28"/>
      <c r="D634" s="28"/>
    </row>
    <row r="635" spans="3:4" x14ac:dyDescent="0.2">
      <c r="C635" s="28"/>
      <c r="D635" s="28"/>
    </row>
    <row r="636" spans="3:4" x14ac:dyDescent="0.2">
      <c r="C636" s="28"/>
      <c r="D636" s="28"/>
    </row>
    <row r="637" spans="3:4" x14ac:dyDescent="0.2">
      <c r="C637" s="28"/>
      <c r="D637" s="28"/>
    </row>
    <row r="638" spans="3:4" x14ac:dyDescent="0.2">
      <c r="C638" s="28"/>
      <c r="D638" s="28"/>
    </row>
    <row r="639" spans="3:4" x14ac:dyDescent="0.2">
      <c r="C639" s="28"/>
      <c r="D639" s="28"/>
    </row>
    <row r="640" spans="3:4" x14ac:dyDescent="0.2">
      <c r="C640" s="28"/>
      <c r="D640" s="28"/>
    </row>
    <row r="641" spans="3:4" x14ac:dyDescent="0.2">
      <c r="C641" s="28"/>
      <c r="D641" s="28"/>
    </row>
    <row r="642" spans="3:4" x14ac:dyDescent="0.2">
      <c r="C642" s="28"/>
      <c r="D642" s="28"/>
    </row>
    <row r="643" spans="3:4" x14ac:dyDescent="0.2">
      <c r="C643" s="28"/>
      <c r="D643" s="28"/>
    </row>
    <row r="644" spans="3:4" x14ac:dyDescent="0.2">
      <c r="C644" s="28"/>
      <c r="D644" s="28"/>
    </row>
    <row r="645" spans="3:4" x14ac:dyDescent="0.2">
      <c r="C645" s="28"/>
      <c r="D645" s="28"/>
    </row>
    <row r="646" spans="3:4" x14ac:dyDescent="0.2">
      <c r="C646" s="28"/>
      <c r="D646" s="28"/>
    </row>
    <row r="647" spans="3:4" x14ac:dyDescent="0.2">
      <c r="C647" s="28"/>
      <c r="D647" s="28"/>
    </row>
    <row r="648" spans="3:4" x14ac:dyDescent="0.2">
      <c r="C648" s="28"/>
      <c r="D648" s="28"/>
    </row>
    <row r="649" spans="3:4" x14ac:dyDescent="0.2">
      <c r="C649" s="28"/>
      <c r="D649" s="28"/>
    </row>
    <row r="650" spans="3:4" x14ac:dyDescent="0.2">
      <c r="C650" s="28"/>
      <c r="D650" s="28"/>
    </row>
    <row r="651" spans="3:4" x14ac:dyDescent="0.2">
      <c r="C651" s="28"/>
      <c r="D651" s="28"/>
    </row>
    <row r="652" spans="3:4" x14ac:dyDescent="0.2">
      <c r="C652" s="28"/>
      <c r="D652" s="28"/>
    </row>
    <row r="653" spans="3:4" x14ac:dyDescent="0.2">
      <c r="C653" s="28"/>
      <c r="D653" s="28"/>
    </row>
    <row r="654" spans="3:4" x14ac:dyDescent="0.2">
      <c r="C654" s="28"/>
      <c r="D654" s="28"/>
    </row>
    <row r="655" spans="3:4" x14ac:dyDescent="0.2">
      <c r="C655" s="28"/>
      <c r="D655" s="28"/>
    </row>
    <row r="656" spans="3:4" x14ac:dyDescent="0.2">
      <c r="C656" s="28"/>
      <c r="D656" s="28"/>
    </row>
    <row r="657" spans="3:4" x14ac:dyDescent="0.2">
      <c r="C657" s="28"/>
      <c r="D657" s="28"/>
    </row>
    <row r="658" spans="3:4" x14ac:dyDescent="0.2">
      <c r="C658" s="28"/>
      <c r="D658" s="28"/>
    </row>
    <row r="659" spans="3:4" x14ac:dyDescent="0.2">
      <c r="C659" s="28"/>
      <c r="D659" s="28"/>
    </row>
    <row r="660" spans="3:4" x14ac:dyDescent="0.2">
      <c r="C660" s="28"/>
      <c r="D660" s="28"/>
    </row>
    <row r="661" spans="3:4" x14ac:dyDescent="0.2">
      <c r="C661" s="28"/>
      <c r="D661" s="28"/>
    </row>
    <row r="662" spans="3:4" x14ac:dyDescent="0.2">
      <c r="C662" s="28"/>
      <c r="D662" s="28"/>
    </row>
    <row r="663" spans="3:4" x14ac:dyDescent="0.2">
      <c r="C663" s="28"/>
      <c r="D663" s="28"/>
    </row>
    <row r="664" spans="3:4" x14ac:dyDescent="0.2">
      <c r="C664" s="28"/>
      <c r="D664" s="28"/>
    </row>
    <row r="665" spans="3:4" x14ac:dyDescent="0.2">
      <c r="C665" s="28"/>
      <c r="D665" s="28"/>
    </row>
    <row r="666" spans="3:4" x14ac:dyDescent="0.2">
      <c r="C666" s="28"/>
      <c r="D666" s="28"/>
    </row>
    <row r="667" spans="3:4" x14ac:dyDescent="0.2">
      <c r="C667" s="28"/>
      <c r="D667" s="28"/>
    </row>
    <row r="668" spans="3:4" x14ac:dyDescent="0.2">
      <c r="C668" s="28"/>
      <c r="D668" s="28"/>
    </row>
    <row r="669" spans="3:4" x14ac:dyDescent="0.2">
      <c r="C669" s="28"/>
      <c r="D669" s="28"/>
    </row>
    <row r="670" spans="3:4" x14ac:dyDescent="0.2">
      <c r="C670" s="28"/>
      <c r="D670" s="28"/>
    </row>
    <row r="671" spans="3:4" x14ac:dyDescent="0.2">
      <c r="C671" s="28"/>
      <c r="D671" s="28"/>
    </row>
    <row r="672" spans="3:4" x14ac:dyDescent="0.2">
      <c r="C672" s="28"/>
      <c r="D672" s="28"/>
    </row>
    <row r="673" spans="3:4" x14ac:dyDescent="0.2">
      <c r="C673" s="28"/>
      <c r="D673" s="28"/>
    </row>
    <row r="674" spans="3:4" x14ac:dyDescent="0.2">
      <c r="C674" s="28"/>
      <c r="D674" s="28"/>
    </row>
    <row r="675" spans="3:4" x14ac:dyDescent="0.2">
      <c r="C675" s="28"/>
      <c r="D675" s="28"/>
    </row>
    <row r="676" spans="3:4" x14ac:dyDescent="0.2">
      <c r="C676" s="28"/>
      <c r="D676" s="28"/>
    </row>
    <row r="677" spans="3:4" x14ac:dyDescent="0.2">
      <c r="C677" s="28"/>
      <c r="D677" s="28"/>
    </row>
    <row r="678" spans="3:4" x14ac:dyDescent="0.2">
      <c r="C678" s="28"/>
      <c r="D678" s="28"/>
    </row>
    <row r="679" spans="3:4" x14ac:dyDescent="0.2">
      <c r="C679" s="28"/>
      <c r="D679" s="28"/>
    </row>
    <row r="680" spans="3:4" x14ac:dyDescent="0.2">
      <c r="C680" s="28"/>
      <c r="D680" s="28"/>
    </row>
    <row r="681" spans="3:4" x14ac:dyDescent="0.2">
      <c r="C681" s="28"/>
      <c r="D681" s="28"/>
    </row>
    <row r="682" spans="3:4" x14ac:dyDescent="0.2">
      <c r="C682" s="28"/>
      <c r="D682" s="28"/>
    </row>
    <row r="683" spans="3:4" x14ac:dyDescent="0.2">
      <c r="C683" s="28"/>
      <c r="D683" s="28"/>
    </row>
    <row r="684" spans="3:4" x14ac:dyDescent="0.2">
      <c r="C684" s="28"/>
      <c r="D684" s="28"/>
    </row>
    <row r="685" spans="3:4" x14ac:dyDescent="0.2">
      <c r="C685" s="28"/>
      <c r="D685" s="28"/>
    </row>
    <row r="686" spans="3:4" x14ac:dyDescent="0.2">
      <c r="C686" s="28"/>
      <c r="D686" s="28"/>
    </row>
    <row r="687" spans="3:4" x14ac:dyDescent="0.2">
      <c r="C687" s="28"/>
      <c r="D687" s="28"/>
    </row>
    <row r="688" spans="3:4" x14ac:dyDescent="0.2">
      <c r="C688" s="28"/>
      <c r="D688" s="28"/>
    </row>
    <row r="689" spans="3:4" x14ac:dyDescent="0.2">
      <c r="C689" s="28"/>
      <c r="D689" s="28"/>
    </row>
    <row r="690" spans="3:4" x14ac:dyDescent="0.2">
      <c r="C690" s="28"/>
      <c r="D690" s="28"/>
    </row>
    <row r="691" spans="3:4" x14ac:dyDescent="0.2">
      <c r="C691" s="28"/>
      <c r="D691" s="28"/>
    </row>
    <row r="692" spans="3:4" x14ac:dyDescent="0.2">
      <c r="C692" s="28"/>
      <c r="D692" s="28"/>
    </row>
    <row r="693" spans="3:4" x14ac:dyDescent="0.2">
      <c r="C693" s="28"/>
      <c r="D693" s="28"/>
    </row>
    <row r="694" spans="3:4" x14ac:dyDescent="0.2">
      <c r="C694" s="28"/>
      <c r="D694" s="28"/>
    </row>
    <row r="695" spans="3:4" x14ac:dyDescent="0.2">
      <c r="C695" s="28"/>
      <c r="D695" s="28"/>
    </row>
    <row r="696" spans="3:4" x14ac:dyDescent="0.2">
      <c r="C696" s="28"/>
      <c r="D696" s="28"/>
    </row>
    <row r="697" spans="3:4" x14ac:dyDescent="0.2">
      <c r="C697" s="28"/>
      <c r="D697" s="28"/>
    </row>
    <row r="698" spans="3:4" x14ac:dyDescent="0.2">
      <c r="C698" s="28"/>
      <c r="D698" s="28"/>
    </row>
    <row r="699" spans="3:4" x14ac:dyDescent="0.2">
      <c r="C699" s="28"/>
      <c r="D699" s="28"/>
    </row>
    <row r="700" spans="3:4" x14ac:dyDescent="0.2">
      <c r="C700" s="28"/>
      <c r="D700" s="28"/>
    </row>
    <row r="701" spans="3:4" x14ac:dyDescent="0.2">
      <c r="C701" s="28"/>
      <c r="D701" s="28"/>
    </row>
    <row r="702" spans="3:4" x14ac:dyDescent="0.2">
      <c r="C702" s="28"/>
      <c r="D702" s="28"/>
    </row>
    <row r="703" spans="3:4" x14ac:dyDescent="0.2">
      <c r="C703" s="28"/>
      <c r="D703" s="28"/>
    </row>
    <row r="704" spans="3:4" x14ac:dyDescent="0.2">
      <c r="C704" s="28"/>
      <c r="D704" s="28"/>
    </row>
    <row r="705" spans="3:4" x14ac:dyDescent="0.2">
      <c r="C705" s="28"/>
      <c r="D705" s="28"/>
    </row>
    <row r="706" spans="3:4" x14ac:dyDescent="0.2">
      <c r="C706" s="28"/>
      <c r="D706" s="28"/>
    </row>
    <row r="707" spans="3:4" x14ac:dyDescent="0.2">
      <c r="C707" s="28"/>
      <c r="D707" s="28"/>
    </row>
    <row r="708" spans="3:4" x14ac:dyDescent="0.2">
      <c r="C708" s="28"/>
      <c r="D708" s="28"/>
    </row>
    <row r="709" spans="3:4" x14ac:dyDescent="0.2">
      <c r="C709" s="28"/>
      <c r="D709" s="28"/>
    </row>
    <row r="710" spans="3:4" x14ac:dyDescent="0.2">
      <c r="C710" s="28"/>
      <c r="D710" s="28"/>
    </row>
    <row r="711" spans="3:4" x14ac:dyDescent="0.2">
      <c r="C711" s="28"/>
      <c r="D711" s="28"/>
    </row>
    <row r="712" spans="3:4" x14ac:dyDescent="0.2">
      <c r="C712" s="28"/>
      <c r="D712" s="28"/>
    </row>
    <row r="713" spans="3:4" x14ac:dyDescent="0.2">
      <c r="C713" s="28"/>
      <c r="D713" s="28"/>
    </row>
    <row r="714" spans="3:4" x14ac:dyDescent="0.2">
      <c r="C714" s="28"/>
      <c r="D714" s="28"/>
    </row>
    <row r="715" spans="3:4" x14ac:dyDescent="0.2">
      <c r="C715" s="28"/>
      <c r="D715" s="28"/>
    </row>
    <row r="716" spans="3:4" x14ac:dyDescent="0.2">
      <c r="C716" s="28"/>
      <c r="D716" s="28"/>
    </row>
    <row r="717" spans="3:4" x14ac:dyDescent="0.2">
      <c r="C717" s="28"/>
      <c r="D717" s="28"/>
    </row>
    <row r="718" spans="3:4" x14ac:dyDescent="0.2">
      <c r="C718" s="28"/>
      <c r="D718" s="28"/>
    </row>
    <row r="719" spans="3:4" x14ac:dyDescent="0.2">
      <c r="C719" s="28"/>
      <c r="D719" s="28"/>
    </row>
    <row r="720" spans="3:4" x14ac:dyDescent="0.2">
      <c r="C720" s="28"/>
      <c r="D720" s="28"/>
    </row>
    <row r="721" spans="3:4" x14ac:dyDescent="0.2">
      <c r="C721" s="28"/>
      <c r="D721" s="28"/>
    </row>
    <row r="722" spans="3:4" x14ac:dyDescent="0.2">
      <c r="C722" s="28"/>
      <c r="D722" s="28"/>
    </row>
    <row r="723" spans="3:4" x14ac:dyDescent="0.2">
      <c r="C723" s="28"/>
      <c r="D723" s="28"/>
    </row>
    <row r="724" spans="3:4" x14ac:dyDescent="0.2">
      <c r="C724" s="28"/>
      <c r="D724" s="28"/>
    </row>
    <row r="725" spans="3:4" x14ac:dyDescent="0.2">
      <c r="C725" s="28"/>
      <c r="D725" s="28"/>
    </row>
    <row r="726" spans="3:4" x14ac:dyDescent="0.2">
      <c r="C726" s="28"/>
      <c r="D726" s="28"/>
    </row>
    <row r="727" spans="3:4" x14ac:dyDescent="0.2">
      <c r="C727" s="28"/>
      <c r="D727" s="28"/>
    </row>
    <row r="728" spans="3:4" x14ac:dyDescent="0.2">
      <c r="C728" s="28"/>
      <c r="D728" s="28"/>
    </row>
    <row r="729" spans="3:4" x14ac:dyDescent="0.2">
      <c r="C729" s="28"/>
      <c r="D729" s="28"/>
    </row>
    <row r="730" spans="3:4" x14ac:dyDescent="0.2">
      <c r="C730" s="28"/>
      <c r="D730" s="28"/>
    </row>
    <row r="731" spans="3:4" x14ac:dyDescent="0.2">
      <c r="C731" s="28"/>
      <c r="D731" s="28"/>
    </row>
    <row r="732" spans="3:4" x14ac:dyDescent="0.2">
      <c r="C732" s="28"/>
      <c r="D732" s="28"/>
    </row>
    <row r="733" spans="3:4" x14ac:dyDescent="0.2">
      <c r="C733" s="28"/>
      <c r="D733" s="28"/>
    </row>
    <row r="734" spans="3:4" x14ac:dyDescent="0.2">
      <c r="C734" s="28"/>
      <c r="D734" s="28"/>
    </row>
    <row r="735" spans="3:4" x14ac:dyDescent="0.2">
      <c r="C735" s="28"/>
      <c r="D735" s="28"/>
    </row>
    <row r="736" spans="3:4" x14ac:dyDescent="0.2">
      <c r="C736" s="28"/>
      <c r="D736" s="28"/>
    </row>
    <row r="737" spans="3:4" x14ac:dyDescent="0.2">
      <c r="C737" s="28"/>
      <c r="D737" s="28"/>
    </row>
    <row r="738" spans="3:4" x14ac:dyDescent="0.2">
      <c r="C738" s="28"/>
      <c r="D738" s="28"/>
    </row>
    <row r="739" spans="3:4" x14ac:dyDescent="0.2">
      <c r="C739" s="28"/>
      <c r="D739" s="28"/>
    </row>
    <row r="740" spans="3:4" x14ac:dyDescent="0.2">
      <c r="C740" s="28"/>
      <c r="D740" s="28"/>
    </row>
    <row r="741" spans="3:4" x14ac:dyDescent="0.2">
      <c r="C741" s="28"/>
      <c r="D741" s="28"/>
    </row>
    <row r="742" spans="3:4" x14ac:dyDescent="0.2">
      <c r="C742" s="28"/>
      <c r="D742" s="28"/>
    </row>
    <row r="743" spans="3:4" x14ac:dyDescent="0.2">
      <c r="C743" s="28"/>
      <c r="D743" s="28"/>
    </row>
    <row r="744" spans="3:4" x14ac:dyDescent="0.2">
      <c r="C744" s="28"/>
      <c r="D744" s="28"/>
    </row>
    <row r="745" spans="3:4" x14ac:dyDescent="0.2">
      <c r="C745" s="28"/>
      <c r="D745" s="28"/>
    </row>
    <row r="746" spans="3:4" x14ac:dyDescent="0.2">
      <c r="C746" s="28"/>
      <c r="D746" s="28"/>
    </row>
    <row r="747" spans="3:4" x14ac:dyDescent="0.2">
      <c r="C747" s="28"/>
      <c r="D747" s="28"/>
    </row>
    <row r="748" spans="3:4" x14ac:dyDescent="0.2">
      <c r="C748" s="28"/>
      <c r="D748" s="28"/>
    </row>
    <row r="749" spans="3:4" x14ac:dyDescent="0.2">
      <c r="C749" s="28"/>
      <c r="D749" s="28"/>
    </row>
    <row r="750" spans="3:4" x14ac:dyDescent="0.2">
      <c r="C750" s="28"/>
      <c r="D750" s="28"/>
    </row>
    <row r="751" spans="3:4" x14ac:dyDescent="0.2">
      <c r="C751" s="28"/>
      <c r="D751" s="28"/>
    </row>
    <row r="752" spans="3:4" x14ac:dyDescent="0.2">
      <c r="C752" s="28"/>
      <c r="D752" s="28"/>
    </row>
    <row r="753" spans="3:4" x14ac:dyDescent="0.2">
      <c r="C753" s="28"/>
      <c r="D753" s="28"/>
    </row>
    <row r="754" spans="3:4" x14ac:dyDescent="0.2">
      <c r="C754" s="28"/>
      <c r="D754" s="28"/>
    </row>
    <row r="755" spans="3:4" x14ac:dyDescent="0.2">
      <c r="C755" s="28"/>
      <c r="D755" s="28"/>
    </row>
    <row r="756" spans="3:4" x14ac:dyDescent="0.2">
      <c r="C756" s="28"/>
      <c r="D756" s="28"/>
    </row>
    <row r="757" spans="3:4" x14ac:dyDescent="0.2">
      <c r="C757" s="28"/>
      <c r="D757" s="28"/>
    </row>
    <row r="758" spans="3:4" x14ac:dyDescent="0.2">
      <c r="C758" s="28"/>
      <c r="D758" s="28"/>
    </row>
    <row r="759" spans="3:4" x14ac:dyDescent="0.2">
      <c r="C759" s="28"/>
      <c r="D759" s="28"/>
    </row>
    <row r="760" spans="3:4" x14ac:dyDescent="0.2">
      <c r="C760" s="28"/>
      <c r="D760" s="28"/>
    </row>
    <row r="761" spans="3:4" x14ac:dyDescent="0.2">
      <c r="C761" s="28"/>
      <c r="D761" s="28"/>
    </row>
    <row r="762" spans="3:4" x14ac:dyDescent="0.2">
      <c r="C762" s="28"/>
      <c r="D762" s="28"/>
    </row>
    <row r="763" spans="3:4" x14ac:dyDescent="0.2">
      <c r="C763" s="28"/>
      <c r="D763" s="28"/>
    </row>
    <row r="764" spans="3:4" x14ac:dyDescent="0.2">
      <c r="C764" s="28"/>
      <c r="D764" s="28"/>
    </row>
    <row r="765" spans="3:4" x14ac:dyDescent="0.2">
      <c r="C765" s="28"/>
      <c r="D765" s="28"/>
    </row>
    <row r="766" spans="3:4" x14ac:dyDescent="0.2">
      <c r="C766" s="28"/>
      <c r="D766" s="28"/>
    </row>
    <row r="767" spans="3:4" x14ac:dyDescent="0.2">
      <c r="C767" s="28"/>
      <c r="D767" s="28"/>
    </row>
    <row r="768" spans="3:4" x14ac:dyDescent="0.2">
      <c r="C768" s="28"/>
      <c r="D768" s="28"/>
    </row>
    <row r="769" spans="3:4" x14ac:dyDescent="0.2">
      <c r="C769" s="28"/>
      <c r="D769" s="28"/>
    </row>
    <row r="770" spans="3:4" x14ac:dyDescent="0.2">
      <c r="C770" s="28"/>
      <c r="D770" s="28"/>
    </row>
    <row r="771" spans="3:4" x14ac:dyDescent="0.2">
      <c r="C771" s="28"/>
      <c r="D771" s="28"/>
    </row>
    <row r="772" spans="3:4" x14ac:dyDescent="0.2">
      <c r="C772" s="28"/>
      <c r="D772" s="28"/>
    </row>
    <row r="773" spans="3:4" x14ac:dyDescent="0.2">
      <c r="C773" s="28"/>
      <c r="D773" s="28"/>
    </row>
    <row r="774" spans="3:4" x14ac:dyDescent="0.2">
      <c r="C774" s="28"/>
      <c r="D774" s="28"/>
    </row>
    <row r="775" spans="3:4" x14ac:dyDescent="0.2">
      <c r="C775" s="28"/>
      <c r="D775" s="28"/>
    </row>
    <row r="776" spans="3:4" x14ac:dyDescent="0.2">
      <c r="C776" s="28"/>
      <c r="D776" s="28"/>
    </row>
    <row r="777" spans="3:4" x14ac:dyDescent="0.2">
      <c r="C777" s="28"/>
      <c r="D777" s="28"/>
    </row>
    <row r="778" spans="3:4" x14ac:dyDescent="0.2">
      <c r="C778" s="28"/>
      <c r="D778" s="28"/>
    </row>
    <row r="779" spans="3:4" x14ac:dyDescent="0.2">
      <c r="C779" s="28"/>
      <c r="D779" s="28"/>
    </row>
    <row r="780" spans="3:4" x14ac:dyDescent="0.2">
      <c r="C780" s="28"/>
      <c r="D780" s="28"/>
    </row>
    <row r="781" spans="3:4" x14ac:dyDescent="0.2">
      <c r="C781" s="28"/>
      <c r="D781" s="28"/>
    </row>
    <row r="782" spans="3:4" x14ac:dyDescent="0.2">
      <c r="C782" s="28"/>
      <c r="D782" s="28"/>
    </row>
    <row r="783" spans="3:4" x14ac:dyDescent="0.2">
      <c r="C783" s="28"/>
      <c r="D783" s="28"/>
    </row>
    <row r="784" spans="3:4" x14ac:dyDescent="0.2">
      <c r="C784" s="28"/>
      <c r="D784" s="28"/>
    </row>
    <row r="785" spans="3:4" x14ac:dyDescent="0.2">
      <c r="C785" s="28"/>
      <c r="D785" s="28"/>
    </row>
    <row r="786" spans="3:4" x14ac:dyDescent="0.2">
      <c r="C786" s="28"/>
      <c r="D786" s="28"/>
    </row>
    <row r="787" spans="3:4" x14ac:dyDescent="0.2">
      <c r="C787" s="28"/>
      <c r="D787" s="28"/>
    </row>
    <row r="788" spans="3:4" x14ac:dyDescent="0.2">
      <c r="C788" s="28"/>
      <c r="D788" s="28"/>
    </row>
    <row r="789" spans="3:4" x14ac:dyDescent="0.2">
      <c r="C789" s="28"/>
      <c r="D789" s="28"/>
    </row>
    <row r="790" spans="3:4" x14ac:dyDescent="0.2">
      <c r="C790" s="28"/>
      <c r="D790" s="28"/>
    </row>
    <row r="791" spans="3:4" x14ac:dyDescent="0.2">
      <c r="C791" s="28"/>
      <c r="D791" s="28"/>
    </row>
    <row r="792" spans="3:4" x14ac:dyDescent="0.2">
      <c r="C792" s="28"/>
      <c r="D792" s="28"/>
    </row>
    <row r="793" spans="3:4" x14ac:dyDescent="0.2">
      <c r="C793" s="28"/>
      <c r="D793" s="28"/>
    </row>
    <row r="794" spans="3:4" x14ac:dyDescent="0.2">
      <c r="C794" s="28"/>
      <c r="D794" s="28"/>
    </row>
    <row r="795" spans="3:4" x14ac:dyDescent="0.2">
      <c r="C795" s="28"/>
      <c r="D795" s="28"/>
    </row>
    <row r="796" spans="3:4" x14ac:dyDescent="0.2">
      <c r="C796" s="28"/>
      <c r="D796" s="28"/>
    </row>
    <row r="797" spans="3:4" x14ac:dyDescent="0.2">
      <c r="C797" s="28"/>
      <c r="D797" s="28"/>
    </row>
    <row r="798" spans="3:4" x14ac:dyDescent="0.2">
      <c r="C798" s="28"/>
      <c r="D798" s="28"/>
    </row>
    <row r="799" spans="3:4" x14ac:dyDescent="0.2">
      <c r="C799" s="28"/>
      <c r="D799" s="28"/>
    </row>
    <row r="800" spans="3:4" x14ac:dyDescent="0.2">
      <c r="C800" s="28"/>
      <c r="D800" s="28"/>
    </row>
    <row r="801" spans="3:4" x14ac:dyDescent="0.2">
      <c r="C801" s="28"/>
      <c r="D801" s="28"/>
    </row>
    <row r="802" spans="3:4" x14ac:dyDescent="0.2">
      <c r="C802" s="28"/>
      <c r="D802" s="28"/>
    </row>
    <row r="803" spans="3:4" x14ac:dyDescent="0.2">
      <c r="C803" s="28"/>
      <c r="D803" s="28"/>
    </row>
    <row r="804" spans="3:4" x14ac:dyDescent="0.2">
      <c r="C804" s="28"/>
      <c r="D804" s="28"/>
    </row>
    <row r="805" spans="3:4" x14ac:dyDescent="0.2">
      <c r="C805" s="28"/>
      <c r="D805" s="28"/>
    </row>
    <row r="806" spans="3:4" x14ac:dyDescent="0.2">
      <c r="C806" s="28"/>
      <c r="D806" s="28"/>
    </row>
    <row r="807" spans="3:4" x14ac:dyDescent="0.2">
      <c r="C807" s="28"/>
      <c r="D807" s="28"/>
    </row>
    <row r="808" spans="3:4" x14ac:dyDescent="0.2">
      <c r="C808" s="28"/>
      <c r="D808" s="28"/>
    </row>
    <row r="809" spans="3:4" x14ac:dyDescent="0.2">
      <c r="C809" s="28"/>
      <c r="D809" s="28"/>
    </row>
    <row r="810" spans="3:4" x14ac:dyDescent="0.2">
      <c r="C810" s="28"/>
      <c r="D810" s="28"/>
    </row>
    <row r="811" spans="3:4" x14ac:dyDescent="0.2">
      <c r="C811" s="28"/>
      <c r="D811" s="28"/>
    </row>
    <row r="812" spans="3:4" x14ac:dyDescent="0.2">
      <c r="C812" s="28"/>
      <c r="D812" s="28"/>
    </row>
    <row r="813" spans="3:4" x14ac:dyDescent="0.2">
      <c r="C813" s="28"/>
      <c r="D813" s="28"/>
    </row>
    <row r="814" spans="3:4" x14ac:dyDescent="0.2">
      <c r="C814" s="28"/>
      <c r="D814" s="28"/>
    </row>
    <row r="815" spans="3:4" x14ac:dyDescent="0.2">
      <c r="C815" s="28"/>
      <c r="D815" s="28"/>
    </row>
    <row r="816" spans="3:4" x14ac:dyDescent="0.2">
      <c r="C816" s="28"/>
      <c r="D816" s="28"/>
    </row>
    <row r="817" spans="3:4" x14ac:dyDescent="0.2">
      <c r="C817" s="28"/>
      <c r="D817" s="28"/>
    </row>
    <row r="818" spans="3:4" x14ac:dyDescent="0.2">
      <c r="C818" s="28"/>
      <c r="D818" s="28"/>
    </row>
    <row r="819" spans="3:4" x14ac:dyDescent="0.2">
      <c r="C819" s="28"/>
      <c r="D819" s="28"/>
    </row>
    <row r="820" spans="3:4" x14ac:dyDescent="0.2">
      <c r="C820" s="28"/>
      <c r="D820" s="28"/>
    </row>
    <row r="821" spans="3:4" x14ac:dyDescent="0.2">
      <c r="C821" s="28"/>
      <c r="D821" s="28"/>
    </row>
    <row r="822" spans="3:4" x14ac:dyDescent="0.2">
      <c r="C822" s="28"/>
      <c r="D822" s="28"/>
    </row>
    <row r="823" spans="3:4" x14ac:dyDescent="0.2">
      <c r="C823" s="28"/>
      <c r="D823" s="28"/>
    </row>
    <row r="824" spans="3:4" x14ac:dyDescent="0.2">
      <c r="C824" s="28"/>
      <c r="D824" s="28"/>
    </row>
    <row r="825" spans="3:4" x14ac:dyDescent="0.2">
      <c r="C825" s="28"/>
      <c r="D825" s="28"/>
    </row>
    <row r="826" spans="3:4" x14ac:dyDescent="0.2">
      <c r="C826" s="28"/>
      <c r="D826" s="28"/>
    </row>
    <row r="827" spans="3:4" x14ac:dyDescent="0.2">
      <c r="C827" s="28"/>
      <c r="D827" s="28"/>
    </row>
    <row r="828" spans="3:4" x14ac:dyDescent="0.2">
      <c r="C828" s="28"/>
      <c r="D828" s="28"/>
    </row>
    <row r="829" spans="3:4" x14ac:dyDescent="0.2">
      <c r="C829" s="28"/>
      <c r="D829" s="28"/>
    </row>
    <row r="830" spans="3:4" x14ac:dyDescent="0.2">
      <c r="C830" s="28"/>
      <c r="D830" s="28"/>
    </row>
    <row r="831" spans="3:4" x14ac:dyDescent="0.2">
      <c r="C831" s="28"/>
      <c r="D831" s="28"/>
    </row>
    <row r="832" spans="3:4" x14ac:dyDescent="0.2">
      <c r="C832" s="28"/>
      <c r="D832" s="28"/>
    </row>
    <row r="833" spans="3:4" x14ac:dyDescent="0.2">
      <c r="C833" s="28"/>
      <c r="D833" s="28"/>
    </row>
    <row r="834" spans="3:4" x14ac:dyDescent="0.2">
      <c r="C834" s="28"/>
      <c r="D834" s="28"/>
    </row>
    <row r="835" spans="3:4" x14ac:dyDescent="0.2">
      <c r="C835" s="28"/>
      <c r="D835" s="28"/>
    </row>
    <row r="836" spans="3:4" x14ac:dyDescent="0.2">
      <c r="C836" s="28"/>
      <c r="D836" s="28"/>
    </row>
    <row r="837" spans="3:4" x14ac:dyDescent="0.2">
      <c r="C837" s="28"/>
      <c r="D837" s="28"/>
    </row>
    <row r="838" spans="3:4" x14ac:dyDescent="0.2">
      <c r="C838" s="28"/>
      <c r="D838" s="28"/>
    </row>
    <row r="839" spans="3:4" x14ac:dyDescent="0.2">
      <c r="C839" s="28"/>
      <c r="D839" s="28"/>
    </row>
    <row r="840" spans="3:4" x14ac:dyDescent="0.2">
      <c r="C840" s="28"/>
      <c r="D840" s="28"/>
    </row>
    <row r="841" spans="3:4" x14ac:dyDescent="0.2">
      <c r="C841" s="28"/>
      <c r="D841" s="28"/>
    </row>
    <row r="842" spans="3:4" x14ac:dyDescent="0.2">
      <c r="C842" s="28"/>
      <c r="D842" s="28"/>
    </row>
    <row r="843" spans="3:4" x14ac:dyDescent="0.2">
      <c r="C843" s="28"/>
      <c r="D843" s="28"/>
    </row>
    <row r="844" spans="3:4" x14ac:dyDescent="0.2">
      <c r="C844" s="28"/>
      <c r="D844" s="28"/>
    </row>
    <row r="845" spans="3:4" x14ac:dyDescent="0.2">
      <c r="C845" s="28"/>
      <c r="D845" s="28"/>
    </row>
    <row r="846" spans="3:4" x14ac:dyDescent="0.2">
      <c r="C846" s="28"/>
      <c r="D846" s="28"/>
    </row>
    <row r="847" spans="3:4" x14ac:dyDescent="0.2">
      <c r="C847" s="28"/>
      <c r="D847" s="28"/>
    </row>
    <row r="848" spans="3:4" x14ac:dyDescent="0.2">
      <c r="C848" s="28"/>
      <c r="D848" s="28"/>
    </row>
    <row r="849" spans="3:4" x14ac:dyDescent="0.2">
      <c r="C849" s="28"/>
      <c r="D849" s="28"/>
    </row>
    <row r="850" spans="3:4" x14ac:dyDescent="0.2">
      <c r="C850" s="28"/>
      <c r="D850" s="28"/>
    </row>
    <row r="851" spans="3:4" x14ac:dyDescent="0.2">
      <c r="C851" s="28"/>
      <c r="D851" s="28"/>
    </row>
    <row r="852" spans="3:4" x14ac:dyDescent="0.2">
      <c r="C852" s="28"/>
      <c r="D852" s="28"/>
    </row>
    <row r="853" spans="3:4" x14ac:dyDescent="0.2">
      <c r="C853" s="28"/>
      <c r="D853" s="28"/>
    </row>
    <row r="854" spans="3:4" x14ac:dyDescent="0.2">
      <c r="C854" s="28"/>
      <c r="D854" s="28"/>
    </row>
    <row r="855" spans="3:4" x14ac:dyDescent="0.2">
      <c r="C855" s="28"/>
      <c r="D855" s="28"/>
    </row>
    <row r="856" spans="3:4" x14ac:dyDescent="0.2">
      <c r="C856" s="28"/>
      <c r="D856" s="28"/>
    </row>
    <row r="857" spans="3:4" x14ac:dyDescent="0.2">
      <c r="C857" s="28"/>
      <c r="D857" s="28"/>
    </row>
    <row r="858" spans="3:4" x14ac:dyDescent="0.2">
      <c r="C858" s="28"/>
      <c r="D858" s="28"/>
    </row>
    <row r="859" spans="3:4" x14ac:dyDescent="0.2">
      <c r="C859" s="28"/>
      <c r="D859" s="28"/>
    </row>
    <row r="860" spans="3:4" x14ac:dyDescent="0.2">
      <c r="C860" s="28"/>
      <c r="D860" s="28"/>
    </row>
    <row r="861" spans="3:4" x14ac:dyDescent="0.2">
      <c r="C861" s="28"/>
      <c r="D861" s="28"/>
    </row>
    <row r="862" spans="3:4" x14ac:dyDescent="0.2">
      <c r="C862" s="28"/>
      <c r="D862" s="28"/>
    </row>
    <row r="863" spans="3:4" x14ac:dyDescent="0.2">
      <c r="C863" s="28"/>
      <c r="D863" s="28"/>
    </row>
    <row r="864" spans="3:4" x14ac:dyDescent="0.2">
      <c r="C864" s="28"/>
      <c r="D864" s="28"/>
    </row>
    <row r="865" spans="3:4" x14ac:dyDescent="0.2">
      <c r="C865" s="28"/>
      <c r="D865" s="28"/>
    </row>
    <row r="866" spans="3:4" x14ac:dyDescent="0.2">
      <c r="C866" s="28"/>
      <c r="D866" s="28"/>
    </row>
    <row r="867" spans="3:4" x14ac:dyDescent="0.2">
      <c r="C867" s="28"/>
      <c r="D867" s="28"/>
    </row>
    <row r="868" spans="3:4" x14ac:dyDescent="0.2">
      <c r="C868" s="28"/>
      <c r="D868" s="28"/>
    </row>
    <row r="869" spans="3:4" x14ac:dyDescent="0.2">
      <c r="C869" s="28"/>
      <c r="D869" s="28"/>
    </row>
    <row r="870" spans="3:4" x14ac:dyDescent="0.2">
      <c r="C870" s="28"/>
      <c r="D870" s="28"/>
    </row>
    <row r="871" spans="3:4" x14ac:dyDescent="0.2">
      <c r="C871" s="28"/>
      <c r="D871" s="28"/>
    </row>
    <row r="872" spans="3:4" x14ac:dyDescent="0.2">
      <c r="C872" s="28"/>
      <c r="D872" s="28"/>
    </row>
    <row r="873" spans="3:4" x14ac:dyDescent="0.2">
      <c r="C873" s="28"/>
      <c r="D873" s="28"/>
    </row>
    <row r="874" spans="3:4" x14ac:dyDescent="0.2">
      <c r="C874" s="28"/>
      <c r="D874" s="28"/>
    </row>
    <row r="875" spans="3:4" x14ac:dyDescent="0.2">
      <c r="C875" s="28"/>
      <c r="D875" s="28"/>
    </row>
    <row r="876" spans="3:4" x14ac:dyDescent="0.2">
      <c r="C876" s="28"/>
      <c r="D876" s="28"/>
    </row>
    <row r="877" spans="3:4" x14ac:dyDescent="0.2">
      <c r="C877" s="28"/>
      <c r="D877" s="28"/>
    </row>
    <row r="878" spans="3:4" x14ac:dyDescent="0.2">
      <c r="C878" s="28"/>
      <c r="D878" s="28"/>
    </row>
    <row r="879" spans="3:4" x14ac:dyDescent="0.2">
      <c r="C879" s="28"/>
      <c r="D879" s="28"/>
    </row>
    <row r="880" spans="3:4" x14ac:dyDescent="0.2">
      <c r="C880" s="28"/>
      <c r="D880" s="28"/>
    </row>
    <row r="881" spans="3:4" x14ac:dyDescent="0.2">
      <c r="C881" s="28"/>
      <c r="D881" s="28"/>
    </row>
    <row r="882" spans="3:4" x14ac:dyDescent="0.2">
      <c r="C882" s="28"/>
      <c r="D882" s="28"/>
    </row>
    <row r="883" spans="3:4" x14ac:dyDescent="0.2">
      <c r="C883" s="28"/>
      <c r="D883" s="28"/>
    </row>
    <row r="884" spans="3:4" x14ac:dyDescent="0.2">
      <c r="C884" s="28"/>
      <c r="D884" s="28"/>
    </row>
    <row r="885" spans="3:4" x14ac:dyDescent="0.2">
      <c r="C885" s="28"/>
      <c r="D885" s="28"/>
    </row>
    <row r="886" spans="3:4" x14ac:dyDescent="0.2">
      <c r="C886" s="28"/>
      <c r="D886" s="28"/>
    </row>
    <row r="887" spans="3:4" x14ac:dyDescent="0.2">
      <c r="C887" s="28"/>
      <c r="D887" s="28"/>
    </row>
    <row r="888" spans="3:4" x14ac:dyDescent="0.2">
      <c r="C888" s="28"/>
      <c r="D888" s="28"/>
    </row>
    <row r="889" spans="3:4" x14ac:dyDescent="0.2">
      <c r="C889" s="28"/>
      <c r="D889" s="28"/>
    </row>
    <row r="890" spans="3:4" x14ac:dyDescent="0.2">
      <c r="C890" s="28"/>
      <c r="D890" s="28"/>
    </row>
    <row r="891" spans="3:4" x14ac:dyDescent="0.2">
      <c r="C891" s="28"/>
      <c r="D891" s="28"/>
    </row>
    <row r="892" spans="3:4" x14ac:dyDescent="0.2">
      <c r="C892" s="28"/>
      <c r="D892" s="28"/>
    </row>
    <row r="893" spans="3:4" x14ac:dyDescent="0.2">
      <c r="C893" s="28"/>
      <c r="D893" s="28"/>
    </row>
    <row r="894" spans="3:4" x14ac:dyDescent="0.2">
      <c r="C894" s="28"/>
      <c r="D894" s="28"/>
    </row>
    <row r="895" spans="3:4" x14ac:dyDescent="0.2">
      <c r="C895" s="28"/>
      <c r="D895" s="28"/>
    </row>
    <row r="896" spans="3:4" x14ac:dyDescent="0.2">
      <c r="C896" s="28"/>
      <c r="D896" s="28"/>
    </row>
    <row r="897" spans="3:4" x14ac:dyDescent="0.2">
      <c r="C897" s="28"/>
      <c r="D897" s="28"/>
    </row>
    <row r="898" spans="3:4" x14ac:dyDescent="0.2">
      <c r="C898" s="28"/>
      <c r="D898" s="28"/>
    </row>
    <row r="899" spans="3:4" x14ac:dyDescent="0.2">
      <c r="C899" s="28"/>
      <c r="D899" s="28"/>
    </row>
    <row r="900" spans="3:4" x14ac:dyDescent="0.2">
      <c r="C900" s="28"/>
      <c r="D900" s="28"/>
    </row>
    <row r="901" spans="3:4" x14ac:dyDescent="0.2">
      <c r="C901" s="28"/>
      <c r="D901" s="28"/>
    </row>
    <row r="902" spans="3:4" x14ac:dyDescent="0.2">
      <c r="C902" s="28"/>
      <c r="D902" s="28"/>
    </row>
    <row r="903" spans="3:4" x14ac:dyDescent="0.2">
      <c r="C903" s="28"/>
      <c r="D903" s="28"/>
    </row>
    <row r="904" spans="3:4" x14ac:dyDescent="0.2">
      <c r="C904" s="28"/>
      <c r="D904" s="28"/>
    </row>
    <row r="905" spans="3:4" x14ac:dyDescent="0.2">
      <c r="C905" s="28"/>
      <c r="D905" s="28"/>
    </row>
    <row r="906" spans="3:4" x14ac:dyDescent="0.2">
      <c r="C906" s="28"/>
      <c r="D906" s="28"/>
    </row>
    <row r="907" spans="3:4" x14ac:dyDescent="0.2">
      <c r="C907" s="28"/>
      <c r="D907" s="28"/>
    </row>
    <row r="908" spans="3:4" x14ac:dyDescent="0.2">
      <c r="C908" s="28"/>
      <c r="D908" s="28"/>
    </row>
    <row r="909" spans="3:4" x14ac:dyDescent="0.2">
      <c r="C909" s="28"/>
      <c r="D909" s="28"/>
    </row>
    <row r="910" spans="3:4" x14ac:dyDescent="0.2">
      <c r="C910" s="28"/>
      <c r="D910" s="28"/>
    </row>
    <row r="911" spans="3:4" x14ac:dyDescent="0.2">
      <c r="C911" s="28"/>
      <c r="D911" s="28"/>
    </row>
    <row r="912" spans="3:4" x14ac:dyDescent="0.2">
      <c r="C912" s="28"/>
      <c r="D912" s="28"/>
    </row>
    <row r="913" spans="3:4" x14ac:dyDescent="0.2">
      <c r="C913" s="28"/>
      <c r="D913" s="28"/>
    </row>
    <row r="914" spans="3:4" x14ac:dyDescent="0.2">
      <c r="C914" s="28"/>
      <c r="D914" s="28"/>
    </row>
    <row r="915" spans="3:4" x14ac:dyDescent="0.2">
      <c r="C915" s="28"/>
      <c r="D915" s="28"/>
    </row>
    <row r="916" spans="3:4" x14ac:dyDescent="0.2">
      <c r="C916" s="28"/>
      <c r="D916" s="28"/>
    </row>
    <row r="917" spans="3:4" x14ac:dyDescent="0.2">
      <c r="C917" s="28"/>
      <c r="D917" s="28"/>
    </row>
    <row r="918" spans="3:4" x14ac:dyDescent="0.2">
      <c r="C918" s="28"/>
      <c r="D918" s="28"/>
    </row>
    <row r="919" spans="3:4" x14ac:dyDescent="0.2">
      <c r="C919" s="28"/>
      <c r="D919" s="28"/>
    </row>
    <row r="920" spans="3:4" x14ac:dyDescent="0.2">
      <c r="C920" s="28"/>
      <c r="D920" s="28"/>
    </row>
    <row r="921" spans="3:4" x14ac:dyDescent="0.2">
      <c r="C921" s="28"/>
      <c r="D921" s="28"/>
    </row>
    <row r="922" spans="3:4" x14ac:dyDescent="0.2">
      <c r="C922" s="28"/>
      <c r="D922" s="28"/>
    </row>
    <row r="923" spans="3:4" x14ac:dyDescent="0.2">
      <c r="C923" s="28"/>
      <c r="D923" s="28"/>
    </row>
    <row r="924" spans="3:4" x14ac:dyDescent="0.2">
      <c r="C924" s="28"/>
      <c r="D924" s="28"/>
    </row>
    <row r="925" spans="3:4" x14ac:dyDescent="0.2">
      <c r="C925" s="28"/>
      <c r="D925" s="28"/>
    </row>
    <row r="926" spans="3:4" x14ac:dyDescent="0.2">
      <c r="C926" s="28"/>
      <c r="D926" s="28"/>
    </row>
    <row r="927" spans="3:4" x14ac:dyDescent="0.2">
      <c r="C927" s="28"/>
      <c r="D927" s="28"/>
    </row>
    <row r="928" spans="3:4" x14ac:dyDescent="0.2">
      <c r="C928" s="28"/>
      <c r="D928" s="28"/>
    </row>
    <row r="929" spans="3:4" x14ac:dyDescent="0.2">
      <c r="C929" s="28"/>
      <c r="D929" s="28"/>
    </row>
    <row r="930" spans="3:4" x14ac:dyDescent="0.2">
      <c r="C930" s="28"/>
      <c r="D930" s="28"/>
    </row>
    <row r="931" spans="3:4" x14ac:dyDescent="0.2">
      <c r="C931" s="28"/>
      <c r="D931" s="28"/>
    </row>
    <row r="932" spans="3:4" x14ac:dyDescent="0.2">
      <c r="C932" s="28"/>
      <c r="D932" s="28"/>
    </row>
    <row r="933" spans="3:4" x14ac:dyDescent="0.2">
      <c r="C933" s="28"/>
      <c r="D933" s="28"/>
    </row>
    <row r="934" spans="3:4" x14ac:dyDescent="0.2">
      <c r="C934" s="28"/>
      <c r="D934" s="28"/>
    </row>
    <row r="935" spans="3:4" x14ac:dyDescent="0.2">
      <c r="C935" s="28"/>
      <c r="D935" s="28"/>
    </row>
    <row r="936" spans="3:4" x14ac:dyDescent="0.2">
      <c r="C936" s="28"/>
      <c r="D936" s="28"/>
    </row>
    <row r="937" spans="3:4" x14ac:dyDescent="0.2">
      <c r="C937" s="28"/>
      <c r="D937" s="28"/>
    </row>
    <row r="938" spans="3:4" x14ac:dyDescent="0.2">
      <c r="C938" s="28"/>
      <c r="D938" s="28"/>
    </row>
    <row r="939" spans="3:4" x14ac:dyDescent="0.2">
      <c r="C939" s="28"/>
      <c r="D939" s="28"/>
    </row>
    <row r="940" spans="3:4" x14ac:dyDescent="0.2">
      <c r="C940" s="28"/>
      <c r="D940" s="28"/>
    </row>
    <row r="941" spans="3:4" x14ac:dyDescent="0.2">
      <c r="C941" s="28"/>
      <c r="D941" s="28"/>
    </row>
    <row r="942" spans="3:4" x14ac:dyDescent="0.2">
      <c r="C942" s="28"/>
      <c r="D942" s="28"/>
    </row>
    <row r="943" spans="3:4" x14ac:dyDescent="0.2">
      <c r="C943" s="28"/>
      <c r="D943" s="28"/>
    </row>
    <row r="944" spans="3:4" x14ac:dyDescent="0.2">
      <c r="C944" s="28"/>
      <c r="D944" s="28"/>
    </row>
    <row r="945" spans="3:4" x14ac:dyDescent="0.2">
      <c r="C945" s="28"/>
      <c r="D945" s="28"/>
    </row>
    <row r="946" spans="3:4" x14ac:dyDescent="0.2">
      <c r="C946" s="28"/>
      <c r="D946" s="28"/>
    </row>
    <row r="947" spans="3:4" x14ac:dyDescent="0.2">
      <c r="C947" s="28"/>
      <c r="D947" s="28"/>
    </row>
    <row r="948" spans="3:4" x14ac:dyDescent="0.2">
      <c r="C948" s="28"/>
      <c r="D948" s="28"/>
    </row>
    <row r="949" spans="3:4" x14ac:dyDescent="0.2">
      <c r="C949" s="28"/>
      <c r="D949" s="28"/>
    </row>
    <row r="950" spans="3:4" x14ac:dyDescent="0.2">
      <c r="C950" s="28"/>
      <c r="D950" s="28"/>
    </row>
    <row r="951" spans="3:4" x14ac:dyDescent="0.2">
      <c r="C951" s="28"/>
      <c r="D951" s="28"/>
    </row>
    <row r="952" spans="3:4" x14ac:dyDescent="0.2">
      <c r="C952" s="28"/>
      <c r="D952" s="28"/>
    </row>
    <row r="953" spans="3:4" x14ac:dyDescent="0.2">
      <c r="C953" s="28"/>
      <c r="D953" s="28"/>
    </row>
    <row r="954" spans="3:4" x14ac:dyDescent="0.2">
      <c r="C954" s="28"/>
      <c r="D954" s="28"/>
    </row>
    <row r="955" spans="3:4" x14ac:dyDescent="0.2">
      <c r="C955" s="28"/>
      <c r="D955" s="28"/>
    </row>
    <row r="956" spans="3:4" x14ac:dyDescent="0.2">
      <c r="C956" s="28"/>
      <c r="D956" s="28"/>
    </row>
    <row r="957" spans="3:4" x14ac:dyDescent="0.2">
      <c r="C957" s="28"/>
      <c r="D957" s="28"/>
    </row>
    <row r="958" spans="3:4" x14ac:dyDescent="0.2">
      <c r="C958" s="28"/>
      <c r="D958" s="28"/>
    </row>
    <row r="959" spans="3:4" x14ac:dyDescent="0.2">
      <c r="C959" s="28"/>
      <c r="D959" s="28"/>
    </row>
    <row r="960" spans="3:4" x14ac:dyDescent="0.2">
      <c r="C960" s="28"/>
      <c r="D960" s="28"/>
    </row>
    <row r="961" spans="3:4" x14ac:dyDescent="0.2">
      <c r="C961" s="28"/>
      <c r="D961" s="28"/>
    </row>
    <row r="962" spans="3:4" x14ac:dyDescent="0.2">
      <c r="C962" s="28"/>
      <c r="D962" s="28"/>
    </row>
    <row r="963" spans="3:4" x14ac:dyDescent="0.2">
      <c r="C963" s="28"/>
      <c r="D963" s="28"/>
    </row>
    <row r="964" spans="3:4" x14ac:dyDescent="0.2">
      <c r="C964" s="28"/>
      <c r="D964" s="28"/>
    </row>
    <row r="965" spans="3:4" x14ac:dyDescent="0.2">
      <c r="C965" s="28"/>
      <c r="D965" s="28"/>
    </row>
    <row r="966" spans="3:4" x14ac:dyDescent="0.2">
      <c r="C966" s="28"/>
      <c r="D966" s="28"/>
    </row>
    <row r="967" spans="3:4" x14ac:dyDescent="0.2">
      <c r="C967" s="28"/>
      <c r="D967" s="28"/>
    </row>
    <row r="968" spans="3:4" x14ac:dyDescent="0.2">
      <c r="C968" s="28"/>
      <c r="D968" s="28"/>
    </row>
    <row r="969" spans="3:4" x14ac:dyDescent="0.2">
      <c r="C969" s="28"/>
      <c r="D969" s="28"/>
    </row>
    <row r="970" spans="3:4" x14ac:dyDescent="0.2">
      <c r="C970" s="28"/>
      <c r="D970" s="28"/>
    </row>
    <row r="971" spans="3:4" x14ac:dyDescent="0.2">
      <c r="C971" s="28"/>
      <c r="D971" s="28"/>
    </row>
    <row r="972" spans="3:4" x14ac:dyDescent="0.2">
      <c r="C972" s="28"/>
      <c r="D972" s="28"/>
    </row>
    <row r="973" spans="3:4" x14ac:dyDescent="0.2">
      <c r="C973" s="28"/>
      <c r="D973" s="28"/>
    </row>
    <row r="974" spans="3:4" x14ac:dyDescent="0.2">
      <c r="C974" s="28"/>
      <c r="D974" s="28"/>
    </row>
    <row r="975" spans="3:4" x14ac:dyDescent="0.2">
      <c r="C975" s="28"/>
      <c r="D975" s="28"/>
    </row>
    <row r="976" spans="3:4" x14ac:dyDescent="0.2">
      <c r="C976" s="28"/>
      <c r="D976" s="28"/>
    </row>
    <row r="977" spans="3:4" x14ac:dyDescent="0.2">
      <c r="C977" s="28"/>
      <c r="D977" s="28"/>
    </row>
    <row r="978" spans="3:4" x14ac:dyDescent="0.2">
      <c r="C978" s="28"/>
      <c r="D978" s="28"/>
    </row>
    <row r="979" spans="3:4" x14ac:dyDescent="0.2">
      <c r="C979" s="28"/>
      <c r="D979" s="28"/>
    </row>
    <row r="980" spans="3:4" x14ac:dyDescent="0.2">
      <c r="C980" s="28"/>
      <c r="D980" s="28"/>
    </row>
    <row r="981" spans="3:4" x14ac:dyDescent="0.2">
      <c r="C981" s="28"/>
      <c r="D981" s="28"/>
    </row>
    <row r="982" spans="3:4" x14ac:dyDescent="0.2">
      <c r="C982" s="28"/>
      <c r="D982" s="28"/>
    </row>
    <row r="983" spans="3:4" x14ac:dyDescent="0.2">
      <c r="C983" s="28"/>
      <c r="D983" s="28"/>
    </row>
    <row r="984" spans="3:4" x14ac:dyDescent="0.2">
      <c r="C984" s="28"/>
      <c r="D984" s="28"/>
    </row>
    <row r="985" spans="3:4" x14ac:dyDescent="0.2">
      <c r="C985" s="28"/>
      <c r="D985" s="28"/>
    </row>
    <row r="986" spans="3:4" x14ac:dyDescent="0.2">
      <c r="C986" s="28"/>
      <c r="D986" s="28"/>
    </row>
    <row r="987" spans="3:4" x14ac:dyDescent="0.2">
      <c r="C987" s="28"/>
      <c r="D987" s="28"/>
    </row>
    <row r="988" spans="3:4" x14ac:dyDescent="0.2">
      <c r="C988" s="28"/>
      <c r="D988" s="28"/>
    </row>
    <row r="989" spans="3:4" x14ac:dyDescent="0.2">
      <c r="C989" s="28"/>
      <c r="D989" s="28"/>
    </row>
    <row r="990" spans="3:4" x14ac:dyDescent="0.2">
      <c r="C990" s="28"/>
      <c r="D990" s="28"/>
    </row>
    <row r="991" spans="3:4" x14ac:dyDescent="0.2">
      <c r="C991" s="28"/>
      <c r="D991" s="28"/>
    </row>
    <row r="992" spans="3:4" x14ac:dyDescent="0.2">
      <c r="C992" s="28"/>
      <c r="D992" s="28"/>
    </row>
    <row r="993" spans="3:4" x14ac:dyDescent="0.2">
      <c r="C993" s="28"/>
      <c r="D993" s="28"/>
    </row>
    <row r="994" spans="3:4" x14ac:dyDescent="0.2">
      <c r="C994" s="28"/>
      <c r="D994" s="28"/>
    </row>
    <row r="995" spans="3:4" x14ac:dyDescent="0.2">
      <c r="C995" s="28"/>
      <c r="D995" s="28"/>
    </row>
    <row r="996" spans="3:4" x14ac:dyDescent="0.2">
      <c r="C996" s="28"/>
      <c r="D996" s="28"/>
    </row>
    <row r="997" spans="3:4" x14ac:dyDescent="0.2">
      <c r="C997" s="28"/>
      <c r="D997" s="28"/>
    </row>
    <row r="998" spans="3:4" x14ac:dyDescent="0.2">
      <c r="C998" s="28"/>
      <c r="D998" s="28"/>
    </row>
    <row r="999" spans="3:4" x14ac:dyDescent="0.2">
      <c r="C999" s="28"/>
      <c r="D999" s="28"/>
    </row>
    <row r="1000" spans="3:4" x14ac:dyDescent="0.2">
      <c r="C1000" s="28"/>
      <c r="D1000" s="28"/>
    </row>
    <row r="1001" spans="3:4" x14ac:dyDescent="0.2">
      <c r="C1001" s="28"/>
      <c r="D1001" s="28"/>
    </row>
    <row r="1002" spans="3:4" x14ac:dyDescent="0.2">
      <c r="C1002" s="28"/>
      <c r="D1002" s="28"/>
    </row>
    <row r="1003" spans="3:4" x14ac:dyDescent="0.2">
      <c r="C1003" s="28"/>
      <c r="D1003" s="28"/>
    </row>
    <row r="1004" spans="3:4" x14ac:dyDescent="0.2">
      <c r="C1004" s="28"/>
      <c r="D1004" s="28"/>
    </row>
    <row r="1005" spans="3:4" x14ac:dyDescent="0.2">
      <c r="C1005" s="28"/>
      <c r="D1005" s="28"/>
    </row>
    <row r="1006" spans="3:4" x14ac:dyDescent="0.2">
      <c r="C1006" s="28"/>
      <c r="D1006" s="28"/>
    </row>
    <row r="1007" spans="3:4" x14ac:dyDescent="0.2">
      <c r="C1007" s="28"/>
      <c r="D1007" s="28"/>
    </row>
    <row r="1008" spans="3:4" x14ac:dyDescent="0.2">
      <c r="C1008" s="28"/>
      <c r="D1008" s="28"/>
    </row>
    <row r="1009" spans="3:4" x14ac:dyDescent="0.2">
      <c r="C1009" s="28"/>
      <c r="D1009" s="28"/>
    </row>
    <row r="1010" spans="3:4" x14ac:dyDescent="0.2">
      <c r="C1010" s="28"/>
      <c r="D1010" s="28"/>
    </row>
    <row r="1011" spans="3:4" x14ac:dyDescent="0.2">
      <c r="C1011" s="28"/>
      <c r="D1011" s="28"/>
    </row>
    <row r="1012" spans="3:4" x14ac:dyDescent="0.2">
      <c r="C1012" s="28"/>
      <c r="D1012" s="28"/>
    </row>
    <row r="1013" spans="3:4" x14ac:dyDescent="0.2">
      <c r="C1013" s="28"/>
      <c r="D1013" s="28"/>
    </row>
    <row r="1014" spans="3:4" x14ac:dyDescent="0.2">
      <c r="C1014" s="28"/>
      <c r="D1014" s="28"/>
    </row>
    <row r="1015" spans="3:4" x14ac:dyDescent="0.2">
      <c r="C1015" s="28"/>
      <c r="D1015" s="28"/>
    </row>
    <row r="1016" spans="3:4" x14ac:dyDescent="0.2">
      <c r="C1016" s="28"/>
      <c r="D1016" s="28"/>
    </row>
    <row r="1017" spans="3:4" x14ac:dyDescent="0.2">
      <c r="C1017" s="28"/>
      <c r="D1017" s="28"/>
    </row>
    <row r="1018" spans="3:4" x14ac:dyDescent="0.2">
      <c r="C1018" s="28"/>
      <c r="D1018" s="28"/>
    </row>
    <row r="1019" spans="3:4" x14ac:dyDescent="0.2">
      <c r="C1019" s="28"/>
      <c r="D1019" s="28"/>
    </row>
    <row r="1020" spans="3:4" x14ac:dyDescent="0.2">
      <c r="C1020" s="28"/>
      <c r="D1020" s="28"/>
    </row>
    <row r="1021" spans="3:4" x14ac:dyDescent="0.2">
      <c r="C1021" s="28"/>
      <c r="D1021" s="28"/>
    </row>
    <row r="1022" spans="3:4" x14ac:dyDescent="0.2">
      <c r="C1022" s="28"/>
      <c r="D1022" s="28"/>
    </row>
    <row r="1023" spans="3:4" x14ac:dyDescent="0.2">
      <c r="C1023" s="28"/>
      <c r="D1023" s="28"/>
    </row>
    <row r="1024" spans="3:4" x14ac:dyDescent="0.2">
      <c r="C1024" s="28"/>
      <c r="D1024" s="28"/>
    </row>
    <row r="1025" spans="3:4" x14ac:dyDescent="0.2">
      <c r="C1025" s="28"/>
      <c r="D1025" s="28"/>
    </row>
    <row r="1026" spans="3:4" x14ac:dyDescent="0.2">
      <c r="C1026" s="28"/>
      <c r="D1026" s="28"/>
    </row>
    <row r="1027" spans="3:4" x14ac:dyDescent="0.2">
      <c r="C1027" s="28"/>
      <c r="D1027" s="28"/>
    </row>
    <row r="1028" spans="3:4" x14ac:dyDescent="0.2">
      <c r="C1028" s="28"/>
      <c r="D1028" s="28"/>
    </row>
    <row r="1029" spans="3:4" x14ac:dyDescent="0.2">
      <c r="C1029" s="28"/>
      <c r="D1029" s="28"/>
    </row>
    <row r="1030" spans="3:4" x14ac:dyDescent="0.2">
      <c r="C1030" s="28"/>
      <c r="D1030" s="28"/>
    </row>
    <row r="1031" spans="3:4" x14ac:dyDescent="0.2">
      <c r="C1031" s="28"/>
      <c r="D1031" s="28"/>
    </row>
    <row r="1032" spans="3:4" x14ac:dyDescent="0.2">
      <c r="C1032" s="28"/>
      <c r="D1032" s="28"/>
    </row>
    <row r="1033" spans="3:4" x14ac:dyDescent="0.2">
      <c r="C1033" s="28"/>
      <c r="D1033" s="28"/>
    </row>
    <row r="1034" spans="3:4" x14ac:dyDescent="0.2">
      <c r="C1034" s="28"/>
      <c r="D1034" s="28"/>
    </row>
    <row r="1035" spans="3:4" x14ac:dyDescent="0.2">
      <c r="C1035" s="28"/>
      <c r="D1035" s="28"/>
    </row>
    <row r="1036" spans="3:4" x14ac:dyDescent="0.2">
      <c r="C1036" s="28"/>
      <c r="D1036" s="28"/>
    </row>
    <row r="1037" spans="3:4" x14ac:dyDescent="0.2">
      <c r="C1037" s="28"/>
      <c r="D1037" s="28"/>
    </row>
    <row r="1038" spans="3:4" x14ac:dyDescent="0.2">
      <c r="C1038" s="28"/>
      <c r="D1038" s="28"/>
    </row>
    <row r="1039" spans="3:4" x14ac:dyDescent="0.2">
      <c r="C1039" s="28"/>
      <c r="D1039" s="28"/>
    </row>
    <row r="1040" spans="3:4" x14ac:dyDescent="0.2">
      <c r="C1040" s="28"/>
      <c r="D1040" s="28"/>
    </row>
    <row r="1041" spans="3:4" x14ac:dyDescent="0.2">
      <c r="C1041" s="28"/>
      <c r="D1041" s="28"/>
    </row>
    <row r="1042" spans="3:4" x14ac:dyDescent="0.2">
      <c r="C1042" s="28"/>
      <c r="D1042" s="28"/>
    </row>
    <row r="1043" spans="3:4" x14ac:dyDescent="0.2">
      <c r="C1043" s="28"/>
      <c r="D1043" s="28"/>
    </row>
    <row r="1044" spans="3:4" x14ac:dyDescent="0.2">
      <c r="C1044" s="28"/>
      <c r="D1044" s="28"/>
    </row>
    <row r="1045" spans="3:4" x14ac:dyDescent="0.2">
      <c r="C1045" s="28"/>
      <c r="D1045" s="28"/>
    </row>
    <row r="1046" spans="3:4" x14ac:dyDescent="0.2">
      <c r="C1046" s="28"/>
      <c r="D1046" s="28"/>
    </row>
    <row r="1047" spans="3:4" x14ac:dyDescent="0.2">
      <c r="C1047" s="28"/>
      <c r="D1047" s="28"/>
    </row>
    <row r="1048" spans="3:4" x14ac:dyDescent="0.2">
      <c r="C1048" s="28"/>
      <c r="D1048" s="28"/>
    </row>
    <row r="1049" spans="3:4" x14ac:dyDescent="0.2">
      <c r="C1049" s="28"/>
      <c r="D1049" s="28"/>
    </row>
    <row r="1050" spans="3:4" x14ac:dyDescent="0.2">
      <c r="C1050" s="28"/>
      <c r="D1050" s="28"/>
    </row>
    <row r="1051" spans="3:4" x14ac:dyDescent="0.2">
      <c r="C1051" s="28"/>
      <c r="D1051" s="28"/>
    </row>
    <row r="1052" spans="3:4" x14ac:dyDescent="0.2">
      <c r="C1052" s="28"/>
      <c r="D1052" s="28"/>
    </row>
    <row r="1053" spans="3:4" x14ac:dyDescent="0.2">
      <c r="C1053" s="28"/>
      <c r="D1053" s="28"/>
    </row>
    <row r="1054" spans="3:4" x14ac:dyDescent="0.2">
      <c r="C1054" s="28"/>
      <c r="D1054" s="28"/>
    </row>
    <row r="1055" spans="3:4" x14ac:dyDescent="0.2">
      <c r="C1055" s="28"/>
      <c r="D1055" s="28"/>
    </row>
    <row r="1056" spans="3:4" x14ac:dyDescent="0.2">
      <c r="C1056" s="28"/>
      <c r="D1056" s="28"/>
    </row>
    <row r="1057" spans="3:4" x14ac:dyDescent="0.2">
      <c r="C1057" s="28"/>
      <c r="D1057" s="28"/>
    </row>
    <row r="1058" spans="3:4" x14ac:dyDescent="0.2">
      <c r="C1058" s="28"/>
      <c r="D1058" s="28"/>
    </row>
    <row r="1059" spans="3:4" x14ac:dyDescent="0.2">
      <c r="C1059" s="28"/>
      <c r="D1059" s="28"/>
    </row>
    <row r="1060" spans="3:4" x14ac:dyDescent="0.2">
      <c r="C1060" s="28"/>
      <c r="D1060" s="28"/>
    </row>
    <row r="1061" spans="3:4" x14ac:dyDescent="0.2">
      <c r="C1061" s="28"/>
      <c r="D1061" s="28"/>
    </row>
    <row r="1062" spans="3:4" x14ac:dyDescent="0.2">
      <c r="C1062" s="28"/>
      <c r="D1062" s="28"/>
    </row>
    <row r="1063" spans="3:4" x14ac:dyDescent="0.2">
      <c r="C1063" s="28"/>
      <c r="D1063" s="28"/>
    </row>
    <row r="1064" spans="3:4" x14ac:dyDescent="0.2">
      <c r="C1064" s="28"/>
      <c r="D1064" s="28"/>
    </row>
    <row r="1065" spans="3:4" x14ac:dyDescent="0.2">
      <c r="C1065" s="28"/>
      <c r="D1065" s="28"/>
    </row>
    <row r="1066" spans="3:4" x14ac:dyDescent="0.2">
      <c r="C1066" s="28"/>
      <c r="D1066" s="28"/>
    </row>
    <row r="1067" spans="3:4" x14ac:dyDescent="0.2">
      <c r="C1067" s="28"/>
      <c r="D1067" s="28"/>
    </row>
    <row r="1068" spans="3:4" x14ac:dyDescent="0.2">
      <c r="C1068" s="28"/>
      <c r="D1068" s="28"/>
    </row>
    <row r="1069" spans="3:4" x14ac:dyDescent="0.2">
      <c r="C1069" s="28"/>
      <c r="D1069" s="28"/>
    </row>
    <row r="1070" spans="3:4" x14ac:dyDescent="0.2">
      <c r="C1070" s="28"/>
      <c r="D1070" s="28"/>
    </row>
    <row r="1071" spans="3:4" x14ac:dyDescent="0.2">
      <c r="C1071" s="28"/>
      <c r="D1071" s="28"/>
    </row>
    <row r="1072" spans="3:4" x14ac:dyDescent="0.2">
      <c r="C1072" s="28"/>
      <c r="D1072" s="28"/>
    </row>
    <row r="1073" spans="3:4" x14ac:dyDescent="0.2">
      <c r="C1073" s="28"/>
      <c r="D1073" s="28"/>
    </row>
    <row r="1074" spans="3:4" x14ac:dyDescent="0.2">
      <c r="C1074" s="28"/>
      <c r="D1074" s="28"/>
    </row>
    <row r="1075" spans="3:4" x14ac:dyDescent="0.2">
      <c r="C1075" s="28"/>
      <c r="D1075" s="28"/>
    </row>
    <row r="1076" spans="3:4" x14ac:dyDescent="0.2">
      <c r="C1076" s="28"/>
      <c r="D1076" s="28"/>
    </row>
    <row r="1077" spans="3:4" x14ac:dyDescent="0.2">
      <c r="C1077" s="28"/>
      <c r="D1077" s="28"/>
    </row>
    <row r="1078" spans="3:4" x14ac:dyDescent="0.2">
      <c r="C1078" s="28"/>
      <c r="D1078" s="28"/>
    </row>
    <row r="1079" spans="3:4" x14ac:dyDescent="0.2">
      <c r="C1079" s="28"/>
      <c r="D1079" s="28"/>
    </row>
    <row r="1080" spans="3:4" x14ac:dyDescent="0.2">
      <c r="C1080" s="28"/>
      <c r="D1080" s="28"/>
    </row>
    <row r="1081" spans="3:4" x14ac:dyDescent="0.2">
      <c r="C1081" s="28"/>
      <c r="D1081" s="28"/>
    </row>
    <row r="1082" spans="3:4" x14ac:dyDescent="0.2">
      <c r="C1082" s="28"/>
      <c r="D1082" s="28"/>
    </row>
    <row r="1083" spans="3:4" x14ac:dyDescent="0.2">
      <c r="C1083" s="28"/>
      <c r="D1083" s="28"/>
    </row>
    <row r="1084" spans="3:4" x14ac:dyDescent="0.2">
      <c r="C1084" s="28"/>
      <c r="D1084" s="28"/>
    </row>
    <row r="1085" spans="3:4" x14ac:dyDescent="0.2">
      <c r="C1085" s="28"/>
      <c r="D1085" s="28"/>
    </row>
    <row r="1086" spans="3:4" x14ac:dyDescent="0.2">
      <c r="C1086" s="28"/>
      <c r="D1086" s="28"/>
    </row>
    <row r="1087" spans="3:4" x14ac:dyDescent="0.2">
      <c r="C1087" s="28"/>
      <c r="D1087" s="28"/>
    </row>
    <row r="1088" spans="3:4" x14ac:dyDescent="0.2">
      <c r="C1088" s="28"/>
      <c r="D1088" s="28"/>
    </row>
    <row r="1089" spans="3:4" x14ac:dyDescent="0.2">
      <c r="C1089" s="28"/>
      <c r="D1089" s="28"/>
    </row>
    <row r="1090" spans="3:4" x14ac:dyDescent="0.2">
      <c r="C1090" s="28"/>
      <c r="D1090" s="28"/>
    </row>
    <row r="1091" spans="3:4" x14ac:dyDescent="0.2">
      <c r="C1091" s="28"/>
      <c r="D1091" s="28"/>
    </row>
    <row r="1092" spans="3:4" x14ac:dyDescent="0.2">
      <c r="C1092" s="28"/>
      <c r="D1092" s="28"/>
    </row>
    <row r="1093" spans="3:4" x14ac:dyDescent="0.2">
      <c r="C1093" s="28"/>
      <c r="D1093" s="28"/>
    </row>
    <row r="1094" spans="3:4" x14ac:dyDescent="0.2">
      <c r="C1094" s="28"/>
      <c r="D1094" s="28"/>
    </row>
    <row r="1095" spans="3:4" x14ac:dyDescent="0.2">
      <c r="C1095" s="28"/>
      <c r="D1095" s="28"/>
    </row>
    <row r="1096" spans="3:4" x14ac:dyDescent="0.2">
      <c r="C1096" s="28"/>
      <c r="D1096" s="28"/>
    </row>
    <row r="1097" spans="3:4" x14ac:dyDescent="0.2">
      <c r="C1097" s="28"/>
      <c r="D1097" s="28"/>
    </row>
    <row r="1098" spans="3:4" x14ac:dyDescent="0.2">
      <c r="C1098" s="28"/>
      <c r="D1098" s="28"/>
    </row>
    <row r="1099" spans="3:4" x14ac:dyDescent="0.2">
      <c r="C1099" s="28"/>
      <c r="D1099" s="28"/>
    </row>
    <row r="1100" spans="3:4" x14ac:dyDescent="0.2">
      <c r="C1100" s="28"/>
      <c r="D1100" s="28"/>
    </row>
    <row r="1101" spans="3:4" x14ac:dyDescent="0.2">
      <c r="C1101" s="28"/>
      <c r="D1101" s="28"/>
    </row>
    <row r="1102" spans="3:4" x14ac:dyDescent="0.2">
      <c r="C1102" s="28"/>
      <c r="D1102" s="28"/>
    </row>
    <row r="1103" spans="3:4" x14ac:dyDescent="0.2">
      <c r="C1103" s="28"/>
      <c r="D1103" s="28"/>
    </row>
    <row r="1104" spans="3:4" x14ac:dyDescent="0.2">
      <c r="C1104" s="28"/>
      <c r="D1104" s="28"/>
    </row>
    <row r="1105" spans="3:4" x14ac:dyDescent="0.2">
      <c r="C1105" s="28"/>
      <c r="D1105" s="28"/>
    </row>
    <row r="1106" spans="3:4" x14ac:dyDescent="0.2">
      <c r="C1106" s="28"/>
      <c r="D1106" s="28"/>
    </row>
    <row r="1107" spans="3:4" x14ac:dyDescent="0.2">
      <c r="C1107" s="28"/>
      <c r="D1107" s="28"/>
    </row>
    <row r="1108" spans="3:4" x14ac:dyDescent="0.2">
      <c r="C1108" s="28"/>
      <c r="D1108" s="28"/>
    </row>
    <row r="1109" spans="3:4" x14ac:dyDescent="0.2">
      <c r="C1109" s="28"/>
      <c r="D1109" s="28"/>
    </row>
    <row r="1110" spans="3:4" x14ac:dyDescent="0.2">
      <c r="C1110" s="28"/>
      <c r="D1110" s="28"/>
    </row>
    <row r="1111" spans="3:4" x14ac:dyDescent="0.2">
      <c r="C1111" s="28"/>
      <c r="D1111" s="28"/>
    </row>
    <row r="1112" spans="3:4" x14ac:dyDescent="0.2">
      <c r="C1112" s="28"/>
      <c r="D1112" s="28"/>
    </row>
    <row r="1113" spans="3:4" x14ac:dyDescent="0.2">
      <c r="C1113" s="28"/>
      <c r="D1113" s="28"/>
    </row>
    <row r="1114" spans="3:4" x14ac:dyDescent="0.2">
      <c r="C1114" s="28"/>
      <c r="D1114" s="28"/>
    </row>
    <row r="1115" spans="3:4" x14ac:dyDescent="0.2">
      <c r="C1115" s="28"/>
      <c r="D1115" s="28"/>
    </row>
    <row r="1116" spans="3:4" x14ac:dyDescent="0.2">
      <c r="C1116" s="28"/>
      <c r="D1116" s="28"/>
    </row>
    <row r="1117" spans="3:4" x14ac:dyDescent="0.2">
      <c r="C1117" s="28"/>
      <c r="D1117" s="28"/>
    </row>
    <row r="1118" spans="3:4" x14ac:dyDescent="0.2">
      <c r="C1118" s="28"/>
      <c r="D1118" s="28"/>
    </row>
    <row r="1119" spans="3:4" x14ac:dyDescent="0.2">
      <c r="C1119" s="28"/>
      <c r="D1119" s="28"/>
    </row>
    <row r="1120" spans="3:4" x14ac:dyDescent="0.2">
      <c r="C1120" s="28"/>
      <c r="D1120" s="28"/>
    </row>
    <row r="1121" spans="3:4" x14ac:dyDescent="0.2">
      <c r="C1121" s="28"/>
      <c r="D1121" s="28"/>
    </row>
    <row r="1122" spans="3:4" x14ac:dyDescent="0.2">
      <c r="C1122" s="28"/>
      <c r="D1122" s="28"/>
    </row>
    <row r="1123" spans="3:4" x14ac:dyDescent="0.2">
      <c r="C1123" s="28"/>
      <c r="D1123" s="28"/>
    </row>
    <row r="1124" spans="3:4" x14ac:dyDescent="0.2">
      <c r="C1124" s="28"/>
      <c r="D1124" s="28"/>
    </row>
    <row r="1125" spans="3:4" x14ac:dyDescent="0.2">
      <c r="C1125" s="28"/>
      <c r="D1125" s="28"/>
    </row>
    <row r="1126" spans="3:4" x14ac:dyDescent="0.2">
      <c r="C1126" s="28"/>
      <c r="D1126" s="28"/>
    </row>
    <row r="1127" spans="3:4" x14ac:dyDescent="0.2">
      <c r="C1127" s="28"/>
      <c r="D1127" s="28"/>
    </row>
    <row r="1128" spans="3:4" x14ac:dyDescent="0.2">
      <c r="C1128" s="28"/>
      <c r="D1128" s="28"/>
    </row>
    <row r="1129" spans="3:4" x14ac:dyDescent="0.2">
      <c r="C1129" s="28"/>
      <c r="D1129" s="28"/>
    </row>
    <row r="1130" spans="3:4" x14ac:dyDescent="0.2">
      <c r="C1130" s="28"/>
      <c r="D1130" s="28"/>
    </row>
    <row r="1131" spans="3:4" x14ac:dyDescent="0.2">
      <c r="C1131" s="28"/>
      <c r="D1131" s="28"/>
    </row>
    <row r="1132" spans="3:4" x14ac:dyDescent="0.2">
      <c r="C1132" s="28"/>
      <c r="D1132" s="28"/>
    </row>
    <row r="1133" spans="3:4" x14ac:dyDescent="0.2">
      <c r="C1133" s="28"/>
      <c r="D1133" s="28"/>
    </row>
    <row r="1134" spans="3:4" x14ac:dyDescent="0.2">
      <c r="C1134" s="28"/>
      <c r="D1134" s="28"/>
    </row>
    <row r="1135" spans="3:4" x14ac:dyDescent="0.2">
      <c r="C1135" s="28"/>
      <c r="D1135" s="28"/>
    </row>
    <row r="1136" spans="3:4" x14ac:dyDescent="0.2">
      <c r="C1136" s="28"/>
      <c r="D1136" s="28"/>
    </row>
    <row r="1137" spans="3:4" x14ac:dyDescent="0.2">
      <c r="C1137" s="28"/>
      <c r="D1137" s="28"/>
    </row>
    <row r="1138" spans="3:4" x14ac:dyDescent="0.2">
      <c r="C1138" s="28"/>
      <c r="D1138" s="28"/>
    </row>
    <row r="1139" spans="3:4" x14ac:dyDescent="0.2">
      <c r="C1139" s="28"/>
      <c r="D1139" s="28"/>
    </row>
    <row r="1140" spans="3:4" x14ac:dyDescent="0.2">
      <c r="C1140" s="28"/>
      <c r="D1140" s="28"/>
    </row>
    <row r="1141" spans="3:4" x14ac:dyDescent="0.2">
      <c r="C1141" s="28"/>
      <c r="D1141" s="28"/>
    </row>
    <row r="1142" spans="3:4" x14ac:dyDescent="0.2">
      <c r="C1142" s="28"/>
      <c r="D1142" s="28"/>
    </row>
    <row r="1143" spans="3:4" x14ac:dyDescent="0.2">
      <c r="C1143" s="28"/>
      <c r="D1143" s="28"/>
    </row>
    <row r="1144" spans="3:4" x14ac:dyDescent="0.2">
      <c r="C1144" s="28"/>
      <c r="D1144" s="28"/>
    </row>
    <row r="1145" spans="3:4" x14ac:dyDescent="0.2">
      <c r="C1145" s="28"/>
      <c r="D1145" s="28"/>
    </row>
    <row r="1146" spans="3:4" x14ac:dyDescent="0.2">
      <c r="C1146" s="28"/>
      <c r="D1146" s="28"/>
    </row>
    <row r="1147" spans="3:4" x14ac:dyDescent="0.2">
      <c r="C1147" s="28"/>
      <c r="D1147" s="28"/>
    </row>
    <row r="1148" spans="3:4" x14ac:dyDescent="0.2">
      <c r="C1148" s="28"/>
      <c r="D1148" s="28"/>
    </row>
    <row r="1149" spans="3:4" x14ac:dyDescent="0.2">
      <c r="C1149" s="28"/>
      <c r="D1149" s="28"/>
    </row>
    <row r="1150" spans="3:4" x14ac:dyDescent="0.2">
      <c r="C1150" s="28"/>
      <c r="D1150" s="28"/>
    </row>
    <row r="1151" spans="3:4" x14ac:dyDescent="0.2">
      <c r="C1151" s="28"/>
      <c r="D1151" s="28"/>
    </row>
    <row r="1152" spans="3:4" x14ac:dyDescent="0.2">
      <c r="C1152" s="28"/>
      <c r="D1152" s="28"/>
    </row>
    <row r="1153" spans="3:4" x14ac:dyDescent="0.2">
      <c r="C1153" s="28"/>
      <c r="D1153" s="28"/>
    </row>
    <row r="1154" spans="3:4" x14ac:dyDescent="0.2">
      <c r="C1154" s="28"/>
      <c r="D1154" s="28"/>
    </row>
    <row r="1155" spans="3:4" x14ac:dyDescent="0.2">
      <c r="C1155" s="28"/>
      <c r="D1155" s="28"/>
    </row>
    <row r="1156" spans="3:4" x14ac:dyDescent="0.2">
      <c r="C1156" s="28"/>
      <c r="D1156" s="28"/>
    </row>
    <row r="1157" spans="3:4" x14ac:dyDescent="0.2">
      <c r="C1157" s="28"/>
      <c r="D1157" s="28"/>
    </row>
    <row r="1158" spans="3:4" x14ac:dyDescent="0.2">
      <c r="C1158" s="28"/>
      <c r="D1158" s="28"/>
    </row>
    <row r="1159" spans="3:4" x14ac:dyDescent="0.2">
      <c r="C1159" s="28"/>
      <c r="D1159" s="28"/>
    </row>
    <row r="1160" spans="3:4" x14ac:dyDescent="0.2">
      <c r="C1160" s="28"/>
      <c r="D1160" s="28"/>
    </row>
    <row r="1161" spans="3:4" x14ac:dyDescent="0.2">
      <c r="C1161" s="28"/>
      <c r="D1161" s="28"/>
    </row>
    <row r="1162" spans="3:4" x14ac:dyDescent="0.2">
      <c r="C1162" s="28"/>
      <c r="D1162" s="28"/>
    </row>
    <row r="1163" spans="3:4" x14ac:dyDescent="0.2">
      <c r="C1163" s="28"/>
      <c r="D1163" s="28"/>
    </row>
    <row r="1164" spans="3:4" x14ac:dyDescent="0.2">
      <c r="C1164" s="28"/>
      <c r="D1164" s="28"/>
    </row>
    <row r="1165" spans="3:4" x14ac:dyDescent="0.2">
      <c r="C1165" s="28"/>
      <c r="D1165" s="28"/>
    </row>
    <row r="1166" spans="3:4" x14ac:dyDescent="0.2">
      <c r="C1166" s="28"/>
      <c r="D1166" s="28"/>
    </row>
    <row r="1167" spans="3:4" x14ac:dyDescent="0.2">
      <c r="C1167" s="28"/>
      <c r="D1167" s="28"/>
    </row>
    <row r="1168" spans="3:4" x14ac:dyDescent="0.2">
      <c r="C1168" s="28"/>
      <c r="D1168" s="28"/>
    </row>
    <row r="1169" spans="3:4" x14ac:dyDescent="0.2">
      <c r="C1169" s="28"/>
      <c r="D1169" s="28"/>
    </row>
    <row r="1170" spans="3:4" x14ac:dyDescent="0.2">
      <c r="C1170" s="28"/>
      <c r="D1170" s="28"/>
    </row>
    <row r="1171" spans="3:4" x14ac:dyDescent="0.2">
      <c r="C1171" s="28"/>
      <c r="D1171" s="28"/>
    </row>
    <row r="1172" spans="3:4" x14ac:dyDescent="0.2">
      <c r="C1172" s="28"/>
      <c r="D1172" s="28"/>
    </row>
    <row r="1173" spans="3:4" x14ac:dyDescent="0.2">
      <c r="C1173" s="28"/>
      <c r="D1173" s="28"/>
    </row>
    <row r="1174" spans="3:4" x14ac:dyDescent="0.2">
      <c r="C1174" s="28"/>
      <c r="D1174" s="28"/>
    </row>
    <row r="1175" spans="3:4" x14ac:dyDescent="0.2">
      <c r="C1175" s="28"/>
      <c r="D1175" s="28"/>
    </row>
    <row r="1176" spans="3:4" x14ac:dyDescent="0.2">
      <c r="C1176" s="28"/>
      <c r="D1176" s="28"/>
    </row>
    <row r="1177" spans="3:4" x14ac:dyDescent="0.2">
      <c r="C1177" s="28"/>
      <c r="D1177" s="28"/>
    </row>
    <row r="1178" spans="3:4" x14ac:dyDescent="0.2">
      <c r="C1178" s="28"/>
      <c r="D1178" s="28"/>
    </row>
    <row r="1179" spans="3:4" x14ac:dyDescent="0.2">
      <c r="C1179" s="28"/>
      <c r="D1179" s="28"/>
    </row>
    <row r="1180" spans="3:4" x14ac:dyDescent="0.2">
      <c r="C1180" s="28"/>
      <c r="D1180" s="28"/>
    </row>
    <row r="1181" spans="3:4" x14ac:dyDescent="0.2">
      <c r="C1181" s="28"/>
      <c r="D1181" s="28"/>
    </row>
    <row r="1182" spans="3:4" x14ac:dyDescent="0.2">
      <c r="C1182" s="28"/>
      <c r="D1182" s="28"/>
    </row>
    <row r="1183" spans="3:4" x14ac:dyDescent="0.2">
      <c r="C1183" s="28"/>
      <c r="D1183" s="28"/>
    </row>
    <row r="1184" spans="3:4" x14ac:dyDescent="0.2">
      <c r="C1184" s="28"/>
      <c r="D1184" s="28"/>
    </row>
    <row r="1185" spans="3:4" x14ac:dyDescent="0.2">
      <c r="C1185" s="28"/>
      <c r="D1185" s="28"/>
    </row>
    <row r="1186" spans="3:4" x14ac:dyDescent="0.2">
      <c r="C1186" s="28"/>
      <c r="D1186" s="28"/>
    </row>
    <row r="1187" spans="3:4" x14ac:dyDescent="0.2">
      <c r="C1187" s="28"/>
      <c r="D1187" s="28"/>
    </row>
    <row r="1188" spans="3:4" x14ac:dyDescent="0.2">
      <c r="C1188" s="28"/>
      <c r="D1188" s="28"/>
    </row>
    <row r="1189" spans="3:4" x14ac:dyDescent="0.2">
      <c r="C1189" s="28"/>
      <c r="D1189" s="28"/>
    </row>
    <row r="1190" spans="3:4" x14ac:dyDescent="0.2">
      <c r="C1190" s="28"/>
      <c r="D1190" s="28"/>
    </row>
    <row r="1191" spans="3:4" x14ac:dyDescent="0.2">
      <c r="C1191" s="28"/>
      <c r="D1191" s="28"/>
    </row>
    <row r="1192" spans="3:4" x14ac:dyDescent="0.2">
      <c r="C1192" s="28"/>
      <c r="D1192" s="28"/>
    </row>
    <row r="1193" spans="3:4" x14ac:dyDescent="0.2">
      <c r="C1193" s="28"/>
      <c r="D1193" s="28"/>
    </row>
    <row r="1194" spans="3:4" x14ac:dyDescent="0.2">
      <c r="C1194" s="28"/>
      <c r="D1194" s="28"/>
    </row>
    <row r="1195" spans="3:4" x14ac:dyDescent="0.2">
      <c r="C1195" s="28"/>
      <c r="D1195" s="28"/>
    </row>
    <row r="1196" spans="3:4" x14ac:dyDescent="0.2">
      <c r="C1196" s="28"/>
      <c r="D1196" s="28"/>
    </row>
    <row r="1197" spans="3:4" x14ac:dyDescent="0.2">
      <c r="C1197" s="28"/>
      <c r="D1197" s="28"/>
    </row>
    <row r="1198" spans="3:4" x14ac:dyDescent="0.2">
      <c r="C1198" s="28"/>
      <c r="D1198" s="28"/>
    </row>
    <row r="1199" spans="3:4" x14ac:dyDescent="0.2">
      <c r="C1199" s="28"/>
      <c r="D1199" s="28"/>
    </row>
    <row r="1200" spans="3:4" x14ac:dyDescent="0.2">
      <c r="C1200" s="28"/>
      <c r="D1200" s="28"/>
    </row>
    <row r="1201" spans="3:4" x14ac:dyDescent="0.2">
      <c r="C1201" s="28"/>
      <c r="D1201" s="28"/>
    </row>
    <row r="1202" spans="3:4" x14ac:dyDescent="0.2">
      <c r="C1202" s="28"/>
      <c r="D1202" s="28"/>
    </row>
    <row r="1203" spans="3:4" x14ac:dyDescent="0.2">
      <c r="C1203" s="28"/>
      <c r="D1203" s="28"/>
    </row>
    <row r="1204" spans="3:4" x14ac:dyDescent="0.2">
      <c r="C1204" s="28"/>
      <c r="D1204" s="28"/>
    </row>
    <row r="1205" spans="3:4" x14ac:dyDescent="0.2">
      <c r="C1205" s="28"/>
      <c r="D1205" s="28"/>
    </row>
    <row r="1206" spans="3:4" x14ac:dyDescent="0.2">
      <c r="C1206" s="28"/>
      <c r="D1206" s="28"/>
    </row>
    <row r="1207" spans="3:4" x14ac:dyDescent="0.2">
      <c r="C1207" s="28"/>
      <c r="D1207" s="28"/>
    </row>
    <row r="1208" spans="3:4" x14ac:dyDescent="0.2">
      <c r="C1208" s="28"/>
      <c r="D1208" s="28"/>
    </row>
    <row r="1209" spans="3:4" x14ac:dyDescent="0.2">
      <c r="C1209" s="28"/>
      <c r="D1209" s="28"/>
    </row>
    <row r="1210" spans="3:4" x14ac:dyDescent="0.2">
      <c r="C1210" s="28"/>
      <c r="D1210" s="28"/>
    </row>
    <row r="1211" spans="3:4" x14ac:dyDescent="0.2">
      <c r="C1211" s="28"/>
      <c r="D1211" s="28"/>
    </row>
    <row r="1212" spans="3:4" x14ac:dyDescent="0.2">
      <c r="C1212" s="28"/>
      <c r="D1212" s="28"/>
    </row>
    <row r="1213" spans="3:4" x14ac:dyDescent="0.2">
      <c r="C1213" s="28"/>
      <c r="D1213" s="28"/>
    </row>
    <row r="1214" spans="3:4" x14ac:dyDescent="0.2">
      <c r="C1214" s="28"/>
      <c r="D1214" s="28"/>
    </row>
    <row r="1215" spans="3:4" x14ac:dyDescent="0.2">
      <c r="C1215" s="28"/>
      <c r="D1215" s="28"/>
    </row>
    <row r="1216" spans="3:4" x14ac:dyDescent="0.2">
      <c r="C1216" s="28"/>
      <c r="D1216" s="28"/>
    </row>
    <row r="1217" spans="3:4" x14ac:dyDescent="0.2">
      <c r="C1217" s="28"/>
      <c r="D1217" s="28"/>
    </row>
    <row r="1218" spans="3:4" x14ac:dyDescent="0.2">
      <c r="C1218" s="28"/>
      <c r="D1218" s="28"/>
    </row>
    <row r="1219" spans="3:4" x14ac:dyDescent="0.2">
      <c r="C1219" s="28"/>
      <c r="D1219" s="28"/>
    </row>
    <row r="1220" spans="3:4" x14ac:dyDescent="0.2">
      <c r="C1220" s="28"/>
      <c r="D1220" s="28"/>
    </row>
    <row r="1221" spans="3:4" x14ac:dyDescent="0.2">
      <c r="C1221" s="28"/>
      <c r="D1221" s="28"/>
    </row>
    <row r="1222" spans="3:4" x14ac:dyDescent="0.2">
      <c r="C1222" s="28"/>
      <c r="D1222" s="28"/>
    </row>
    <row r="1223" spans="3:4" x14ac:dyDescent="0.2">
      <c r="C1223" s="28"/>
      <c r="D1223" s="28"/>
    </row>
    <row r="1224" spans="3:4" x14ac:dyDescent="0.2">
      <c r="C1224" s="28"/>
      <c r="D1224" s="28"/>
    </row>
    <row r="1225" spans="3:4" x14ac:dyDescent="0.2">
      <c r="C1225" s="28"/>
      <c r="D1225" s="28"/>
    </row>
    <row r="1226" spans="3:4" x14ac:dyDescent="0.2">
      <c r="C1226" s="28"/>
      <c r="D1226" s="28"/>
    </row>
    <row r="1227" spans="3:4" x14ac:dyDescent="0.2">
      <c r="C1227" s="28"/>
      <c r="D1227" s="28"/>
    </row>
    <row r="1228" spans="3:4" x14ac:dyDescent="0.2">
      <c r="C1228" s="28"/>
      <c r="D1228" s="28"/>
    </row>
    <row r="1229" spans="3:4" x14ac:dyDescent="0.2">
      <c r="C1229" s="28"/>
      <c r="D1229" s="28"/>
    </row>
    <row r="1230" spans="3:4" x14ac:dyDescent="0.2">
      <c r="C1230" s="28"/>
      <c r="D1230" s="28"/>
    </row>
    <row r="1231" spans="3:4" x14ac:dyDescent="0.2">
      <c r="C1231" s="28"/>
      <c r="D1231" s="28"/>
    </row>
    <row r="1232" spans="3:4" x14ac:dyDescent="0.2">
      <c r="C1232" s="28"/>
      <c r="D1232" s="28"/>
    </row>
    <row r="1233" spans="3:4" x14ac:dyDescent="0.2">
      <c r="C1233" s="28"/>
      <c r="D1233" s="28"/>
    </row>
    <row r="1234" spans="3:4" x14ac:dyDescent="0.2">
      <c r="C1234" s="28"/>
      <c r="D1234" s="28"/>
    </row>
    <row r="1235" spans="3:4" x14ac:dyDescent="0.2">
      <c r="C1235" s="28"/>
      <c r="D1235" s="28"/>
    </row>
    <row r="1236" spans="3:4" x14ac:dyDescent="0.2">
      <c r="C1236" s="28"/>
      <c r="D1236" s="28"/>
    </row>
    <row r="1237" spans="3:4" x14ac:dyDescent="0.2">
      <c r="C1237" s="28"/>
      <c r="D1237" s="28"/>
    </row>
    <row r="1238" spans="3:4" x14ac:dyDescent="0.2">
      <c r="C1238" s="28"/>
      <c r="D1238" s="28"/>
    </row>
    <row r="1239" spans="3:4" x14ac:dyDescent="0.2">
      <c r="C1239" s="28"/>
      <c r="D1239" s="28"/>
    </row>
    <row r="1240" spans="3:4" x14ac:dyDescent="0.2">
      <c r="C1240" s="28"/>
      <c r="D1240" s="28"/>
    </row>
    <row r="1241" spans="3:4" x14ac:dyDescent="0.2">
      <c r="C1241" s="28"/>
      <c r="D1241" s="28"/>
    </row>
    <row r="1242" spans="3:4" x14ac:dyDescent="0.2">
      <c r="C1242" s="28"/>
      <c r="D1242" s="28"/>
    </row>
    <row r="1243" spans="3:4" x14ac:dyDescent="0.2">
      <c r="C1243" s="28"/>
      <c r="D1243" s="28"/>
    </row>
    <row r="1244" spans="3:4" x14ac:dyDescent="0.2">
      <c r="C1244" s="28"/>
      <c r="D1244" s="28"/>
    </row>
    <row r="1245" spans="3:4" x14ac:dyDescent="0.2">
      <c r="C1245" s="28"/>
      <c r="D1245" s="28"/>
    </row>
    <row r="1246" spans="3:4" x14ac:dyDescent="0.2">
      <c r="C1246" s="28"/>
      <c r="D1246" s="28"/>
    </row>
    <row r="1247" spans="3:4" x14ac:dyDescent="0.2">
      <c r="C1247" s="28"/>
      <c r="D1247" s="28"/>
    </row>
    <row r="1248" spans="3:4" x14ac:dyDescent="0.2">
      <c r="C1248" s="28"/>
      <c r="D1248" s="28"/>
    </row>
    <row r="1249" spans="3:4" x14ac:dyDescent="0.2">
      <c r="C1249" s="28"/>
      <c r="D1249" s="28"/>
    </row>
    <row r="1250" spans="3:4" x14ac:dyDescent="0.2">
      <c r="C1250" s="28"/>
      <c r="D1250" s="28"/>
    </row>
    <row r="1251" spans="3:4" x14ac:dyDescent="0.2">
      <c r="C1251" s="28"/>
      <c r="D1251" s="28"/>
    </row>
    <row r="1252" spans="3:4" x14ac:dyDescent="0.2">
      <c r="C1252" s="28"/>
      <c r="D1252" s="28"/>
    </row>
    <row r="1253" spans="3:4" x14ac:dyDescent="0.2">
      <c r="C1253" s="28"/>
      <c r="D1253" s="28"/>
    </row>
    <row r="1254" spans="3:4" x14ac:dyDescent="0.2">
      <c r="C1254" s="28"/>
      <c r="D1254" s="28"/>
    </row>
    <row r="1255" spans="3:4" x14ac:dyDescent="0.2">
      <c r="C1255" s="28"/>
      <c r="D1255" s="28"/>
    </row>
    <row r="1256" spans="3:4" x14ac:dyDescent="0.2">
      <c r="C1256" s="28"/>
      <c r="D1256" s="28"/>
    </row>
    <row r="1257" spans="3:4" x14ac:dyDescent="0.2">
      <c r="C1257" s="28"/>
      <c r="D1257" s="28"/>
    </row>
    <row r="1258" spans="3:4" x14ac:dyDescent="0.2">
      <c r="C1258" s="28"/>
      <c r="D1258" s="28"/>
    </row>
    <row r="1259" spans="3:4" x14ac:dyDescent="0.2">
      <c r="C1259" s="28"/>
      <c r="D1259" s="28"/>
    </row>
    <row r="1260" spans="3:4" x14ac:dyDescent="0.2">
      <c r="C1260" s="28"/>
      <c r="D1260" s="28"/>
    </row>
    <row r="1261" spans="3:4" x14ac:dyDescent="0.2">
      <c r="C1261" s="28"/>
      <c r="D1261" s="28"/>
    </row>
    <row r="1262" spans="3:4" x14ac:dyDescent="0.2">
      <c r="C1262" s="28"/>
      <c r="D1262" s="28"/>
    </row>
    <row r="1263" spans="3:4" x14ac:dyDescent="0.2">
      <c r="C1263" s="28"/>
      <c r="D1263" s="28"/>
    </row>
    <row r="1264" spans="3:4" x14ac:dyDescent="0.2">
      <c r="C1264" s="28"/>
      <c r="D1264" s="28"/>
    </row>
    <row r="1265" spans="3:4" x14ac:dyDescent="0.2">
      <c r="C1265" s="28"/>
      <c r="D1265" s="28"/>
    </row>
    <row r="1266" spans="3:4" x14ac:dyDescent="0.2">
      <c r="C1266" s="28"/>
      <c r="D1266" s="28"/>
    </row>
    <row r="1267" spans="3:4" x14ac:dyDescent="0.2">
      <c r="C1267" s="28"/>
      <c r="D1267" s="28"/>
    </row>
    <row r="1268" spans="3:4" x14ac:dyDescent="0.2">
      <c r="C1268" s="28"/>
      <c r="D1268" s="28"/>
    </row>
    <row r="1269" spans="3:4" x14ac:dyDescent="0.2">
      <c r="C1269" s="28"/>
      <c r="D1269" s="28"/>
    </row>
    <row r="1270" spans="3:4" x14ac:dyDescent="0.2">
      <c r="C1270" s="28"/>
      <c r="D1270" s="28"/>
    </row>
    <row r="1271" spans="3:4" x14ac:dyDescent="0.2">
      <c r="C1271" s="28"/>
      <c r="D1271" s="28"/>
    </row>
    <row r="1272" spans="3:4" x14ac:dyDescent="0.2">
      <c r="C1272" s="28"/>
      <c r="D1272" s="28"/>
    </row>
    <row r="1273" spans="3:4" x14ac:dyDescent="0.2">
      <c r="C1273" s="28"/>
      <c r="D1273" s="28"/>
    </row>
    <row r="1274" spans="3:4" x14ac:dyDescent="0.2">
      <c r="C1274" s="28"/>
      <c r="D1274" s="28"/>
    </row>
    <row r="1275" spans="3:4" x14ac:dyDescent="0.2">
      <c r="C1275" s="28"/>
      <c r="D1275" s="28"/>
    </row>
    <row r="1276" spans="3:4" x14ac:dyDescent="0.2">
      <c r="C1276" s="28"/>
      <c r="D1276" s="28"/>
    </row>
    <row r="1277" spans="3:4" x14ac:dyDescent="0.2">
      <c r="C1277" s="28"/>
      <c r="D1277" s="28"/>
    </row>
    <row r="1278" spans="3:4" x14ac:dyDescent="0.2">
      <c r="C1278" s="28"/>
      <c r="D1278" s="28"/>
    </row>
    <row r="1279" spans="3:4" x14ac:dyDescent="0.2">
      <c r="C1279" s="28"/>
      <c r="D1279" s="28"/>
    </row>
    <row r="1280" spans="3:4" x14ac:dyDescent="0.2">
      <c r="C1280" s="28"/>
      <c r="D1280" s="28"/>
    </row>
    <row r="1281" spans="3:4" x14ac:dyDescent="0.2">
      <c r="C1281" s="28"/>
      <c r="D1281" s="28"/>
    </row>
    <row r="1282" spans="3:4" x14ac:dyDescent="0.2">
      <c r="C1282" s="28"/>
      <c r="D1282" s="28"/>
    </row>
    <row r="1283" spans="3:4" x14ac:dyDescent="0.2">
      <c r="C1283" s="28"/>
      <c r="D1283" s="28"/>
    </row>
    <row r="1284" spans="3:4" x14ac:dyDescent="0.2">
      <c r="C1284" s="28"/>
      <c r="D1284" s="28"/>
    </row>
    <row r="1285" spans="3:4" x14ac:dyDescent="0.2">
      <c r="C1285" s="28"/>
      <c r="D1285" s="28"/>
    </row>
    <row r="1286" spans="3:4" x14ac:dyDescent="0.2">
      <c r="C1286" s="28"/>
      <c r="D1286" s="28"/>
    </row>
    <row r="1287" spans="3:4" x14ac:dyDescent="0.2">
      <c r="C1287" s="28"/>
      <c r="D1287" s="28"/>
    </row>
    <row r="1288" spans="3:4" x14ac:dyDescent="0.2">
      <c r="C1288" s="28"/>
      <c r="D1288" s="28"/>
    </row>
    <row r="1289" spans="3:4" x14ac:dyDescent="0.2">
      <c r="C1289" s="28"/>
      <c r="D1289" s="28"/>
    </row>
    <row r="1290" spans="3:4" x14ac:dyDescent="0.2">
      <c r="C1290" s="28"/>
      <c r="D1290" s="28"/>
    </row>
    <row r="1291" spans="3:4" x14ac:dyDescent="0.2">
      <c r="C1291" s="28"/>
      <c r="D1291" s="28"/>
    </row>
    <row r="1292" spans="3:4" x14ac:dyDescent="0.2">
      <c r="C1292" s="28"/>
      <c r="D1292" s="28"/>
    </row>
    <row r="1293" spans="3:4" x14ac:dyDescent="0.2">
      <c r="C1293" s="28"/>
      <c r="D1293" s="28"/>
    </row>
    <row r="1294" spans="3:4" x14ac:dyDescent="0.2">
      <c r="C1294" s="28"/>
      <c r="D1294" s="28"/>
    </row>
    <row r="1295" spans="3:4" x14ac:dyDescent="0.2">
      <c r="C1295" s="28"/>
      <c r="D1295" s="28"/>
    </row>
    <row r="1296" spans="3:4" x14ac:dyDescent="0.2">
      <c r="C1296" s="28"/>
      <c r="D1296" s="28"/>
    </row>
    <row r="1297" spans="3:4" x14ac:dyDescent="0.2">
      <c r="C1297" s="28"/>
      <c r="D1297" s="28"/>
    </row>
    <row r="1298" spans="3:4" x14ac:dyDescent="0.2">
      <c r="C1298" s="28"/>
      <c r="D1298" s="28"/>
    </row>
    <row r="1299" spans="3:4" x14ac:dyDescent="0.2">
      <c r="C1299" s="28"/>
      <c r="D1299" s="28"/>
    </row>
    <row r="1300" spans="3:4" x14ac:dyDescent="0.2">
      <c r="C1300" s="28"/>
      <c r="D1300" s="28"/>
    </row>
    <row r="1301" spans="3:4" x14ac:dyDescent="0.2">
      <c r="C1301" s="28"/>
      <c r="D1301" s="28"/>
    </row>
    <row r="1302" spans="3:4" x14ac:dyDescent="0.2">
      <c r="C1302" s="28"/>
      <c r="D1302" s="28"/>
    </row>
    <row r="1303" spans="3:4" x14ac:dyDescent="0.2">
      <c r="C1303" s="28"/>
      <c r="D1303" s="28"/>
    </row>
    <row r="1304" spans="3:4" x14ac:dyDescent="0.2">
      <c r="C1304" s="28"/>
      <c r="D1304" s="28"/>
    </row>
    <row r="1305" spans="3:4" x14ac:dyDescent="0.2">
      <c r="C1305" s="28"/>
      <c r="D1305" s="28"/>
    </row>
    <row r="1306" spans="3:4" x14ac:dyDescent="0.2">
      <c r="C1306" s="28"/>
      <c r="D1306" s="28"/>
    </row>
    <row r="1307" spans="3:4" x14ac:dyDescent="0.2">
      <c r="C1307" s="28"/>
      <c r="D1307" s="28"/>
    </row>
    <row r="1308" spans="3:4" x14ac:dyDescent="0.2">
      <c r="C1308" s="28"/>
      <c r="D1308" s="28"/>
    </row>
    <row r="1309" spans="3:4" x14ac:dyDescent="0.2">
      <c r="C1309" s="28"/>
      <c r="D1309" s="28"/>
    </row>
    <row r="1310" spans="3:4" x14ac:dyDescent="0.2">
      <c r="C1310" s="28"/>
      <c r="D1310" s="28"/>
    </row>
    <row r="1311" spans="3:4" x14ac:dyDescent="0.2">
      <c r="C1311" s="28"/>
      <c r="D1311" s="28"/>
    </row>
    <row r="1312" spans="3:4" x14ac:dyDescent="0.2">
      <c r="C1312" s="28"/>
      <c r="D1312" s="28"/>
    </row>
    <row r="1313" spans="3:4" x14ac:dyDescent="0.2">
      <c r="C1313" s="28"/>
      <c r="D1313" s="28"/>
    </row>
    <row r="1314" spans="3:4" x14ac:dyDescent="0.2">
      <c r="C1314" s="28"/>
      <c r="D1314" s="28"/>
    </row>
    <row r="1315" spans="3:4" x14ac:dyDescent="0.2">
      <c r="C1315" s="28"/>
      <c r="D1315" s="28"/>
    </row>
    <row r="1316" spans="3:4" x14ac:dyDescent="0.2">
      <c r="C1316" s="28"/>
      <c r="D1316" s="28"/>
    </row>
    <row r="1317" spans="3:4" x14ac:dyDescent="0.2">
      <c r="C1317" s="28"/>
      <c r="D1317" s="28"/>
    </row>
    <row r="1318" spans="3:4" x14ac:dyDescent="0.2">
      <c r="C1318" s="28"/>
      <c r="D1318" s="28"/>
    </row>
    <row r="1319" spans="3:4" x14ac:dyDescent="0.2">
      <c r="C1319" s="28"/>
      <c r="D1319" s="28"/>
    </row>
    <row r="1320" spans="3:4" x14ac:dyDescent="0.2">
      <c r="C1320" s="28"/>
      <c r="D1320" s="28"/>
    </row>
    <row r="1321" spans="3:4" x14ac:dyDescent="0.2">
      <c r="C1321" s="28"/>
      <c r="D1321" s="28"/>
    </row>
    <row r="1322" spans="3:4" x14ac:dyDescent="0.2">
      <c r="C1322" s="28"/>
      <c r="D1322" s="28"/>
    </row>
    <row r="1323" spans="3:4" x14ac:dyDescent="0.2">
      <c r="C1323" s="28"/>
      <c r="D1323" s="28"/>
    </row>
    <row r="1324" spans="3:4" x14ac:dyDescent="0.2">
      <c r="C1324" s="28"/>
      <c r="D1324" s="28"/>
    </row>
    <row r="1325" spans="3:4" x14ac:dyDescent="0.2">
      <c r="C1325" s="28"/>
      <c r="D1325" s="28"/>
    </row>
    <row r="1326" spans="3:4" x14ac:dyDescent="0.2">
      <c r="C1326" s="28"/>
      <c r="D1326" s="28"/>
    </row>
    <row r="1327" spans="3:4" x14ac:dyDescent="0.2">
      <c r="C1327" s="28"/>
      <c r="D1327" s="28"/>
    </row>
    <row r="1328" spans="3:4" x14ac:dyDescent="0.2">
      <c r="C1328" s="28"/>
      <c r="D1328" s="28"/>
    </row>
    <row r="1329" spans="3:4" x14ac:dyDescent="0.2">
      <c r="C1329" s="28"/>
      <c r="D1329" s="28"/>
    </row>
    <row r="1330" spans="3:4" x14ac:dyDescent="0.2">
      <c r="C1330" s="28"/>
      <c r="D1330" s="28"/>
    </row>
    <row r="1331" spans="3:4" x14ac:dyDescent="0.2">
      <c r="C1331" s="28"/>
      <c r="D1331" s="28"/>
    </row>
    <row r="1332" spans="3:4" x14ac:dyDescent="0.2">
      <c r="C1332" s="28"/>
      <c r="D1332" s="28"/>
    </row>
    <row r="1333" spans="3:4" x14ac:dyDescent="0.2">
      <c r="C1333" s="28"/>
      <c r="D1333" s="28"/>
    </row>
    <row r="1334" spans="3:4" x14ac:dyDescent="0.2">
      <c r="C1334" s="28"/>
      <c r="D1334" s="28"/>
    </row>
    <row r="1335" spans="3:4" x14ac:dyDescent="0.2">
      <c r="C1335" s="28"/>
      <c r="D1335" s="28"/>
    </row>
    <row r="1336" spans="3:4" x14ac:dyDescent="0.2">
      <c r="C1336" s="28"/>
      <c r="D1336" s="28"/>
    </row>
    <row r="1337" spans="3:4" x14ac:dyDescent="0.2">
      <c r="C1337" s="28"/>
      <c r="D1337" s="28"/>
    </row>
    <row r="1338" spans="3:4" x14ac:dyDescent="0.2">
      <c r="C1338" s="28"/>
      <c r="D1338" s="28"/>
    </row>
    <row r="1339" spans="3:4" x14ac:dyDescent="0.2">
      <c r="C1339" s="28"/>
      <c r="D1339" s="28"/>
    </row>
    <row r="1340" spans="3:4" x14ac:dyDescent="0.2">
      <c r="C1340" s="28"/>
      <c r="D1340" s="28"/>
    </row>
    <row r="1341" spans="3:4" x14ac:dyDescent="0.2">
      <c r="C1341" s="28"/>
      <c r="D1341" s="28"/>
    </row>
    <row r="1342" spans="3:4" x14ac:dyDescent="0.2">
      <c r="C1342" s="28"/>
      <c r="D1342" s="28"/>
    </row>
    <row r="1343" spans="3:4" x14ac:dyDescent="0.2">
      <c r="C1343" s="28"/>
      <c r="D1343" s="28"/>
    </row>
    <row r="1344" spans="3:4" x14ac:dyDescent="0.2">
      <c r="C1344" s="28"/>
      <c r="D1344" s="28"/>
    </row>
    <row r="1345" spans="3:4" x14ac:dyDescent="0.2">
      <c r="C1345" s="28"/>
      <c r="D1345" s="28"/>
    </row>
    <row r="1346" spans="3:4" x14ac:dyDescent="0.2">
      <c r="C1346" s="28"/>
      <c r="D1346" s="28"/>
    </row>
    <row r="1347" spans="3:4" x14ac:dyDescent="0.2">
      <c r="C1347" s="28"/>
      <c r="D1347" s="28"/>
    </row>
    <row r="1348" spans="3:4" x14ac:dyDescent="0.2">
      <c r="C1348" s="28"/>
      <c r="D1348" s="28"/>
    </row>
    <row r="1349" spans="3:4" x14ac:dyDescent="0.2">
      <c r="C1349" s="28"/>
      <c r="D1349" s="28"/>
    </row>
    <row r="1350" spans="3:4" x14ac:dyDescent="0.2">
      <c r="C1350" s="28"/>
      <c r="D1350" s="28"/>
    </row>
    <row r="1351" spans="3:4" x14ac:dyDescent="0.2">
      <c r="C1351" s="28"/>
      <c r="D1351" s="28"/>
    </row>
    <row r="1352" spans="3:4" x14ac:dyDescent="0.2">
      <c r="C1352" s="28"/>
      <c r="D1352" s="28"/>
    </row>
    <row r="1353" spans="3:4" x14ac:dyDescent="0.2">
      <c r="C1353" s="28"/>
      <c r="D1353" s="28"/>
    </row>
    <row r="1354" spans="3:4" x14ac:dyDescent="0.2">
      <c r="C1354" s="28"/>
      <c r="D1354" s="28"/>
    </row>
    <row r="1355" spans="3:4" x14ac:dyDescent="0.2">
      <c r="C1355" s="28"/>
      <c r="D1355" s="28"/>
    </row>
    <row r="1356" spans="3:4" x14ac:dyDescent="0.2">
      <c r="C1356" s="28"/>
      <c r="D1356" s="28"/>
    </row>
    <row r="1357" spans="3:4" x14ac:dyDescent="0.2">
      <c r="C1357" s="28"/>
      <c r="D1357" s="28"/>
    </row>
    <row r="1358" spans="3:4" x14ac:dyDescent="0.2">
      <c r="C1358" s="28"/>
      <c r="D1358" s="28"/>
    </row>
    <row r="1359" spans="3:4" x14ac:dyDescent="0.2">
      <c r="C1359" s="28"/>
      <c r="D1359" s="28"/>
    </row>
    <row r="1360" spans="3:4" x14ac:dyDescent="0.2">
      <c r="C1360" s="28"/>
      <c r="D1360" s="28"/>
    </row>
    <row r="1361" spans="3:4" x14ac:dyDescent="0.2">
      <c r="C1361" s="28"/>
      <c r="D1361" s="28"/>
    </row>
    <row r="1362" spans="3:4" x14ac:dyDescent="0.2">
      <c r="C1362" s="28"/>
      <c r="D1362" s="28"/>
    </row>
    <row r="1363" spans="3:4" x14ac:dyDescent="0.2">
      <c r="C1363" s="28"/>
      <c r="D1363" s="28"/>
    </row>
    <row r="1364" spans="3:4" x14ac:dyDescent="0.2">
      <c r="C1364" s="28"/>
      <c r="D1364" s="28"/>
    </row>
    <row r="1365" spans="3:4" x14ac:dyDescent="0.2">
      <c r="C1365" s="28"/>
      <c r="D1365" s="28"/>
    </row>
    <row r="1366" spans="3:4" x14ac:dyDescent="0.2">
      <c r="C1366" s="28"/>
      <c r="D1366" s="28"/>
    </row>
    <row r="1367" spans="3:4" x14ac:dyDescent="0.2">
      <c r="C1367" s="28"/>
      <c r="D1367" s="28"/>
    </row>
    <row r="1368" spans="3:4" x14ac:dyDescent="0.2">
      <c r="C1368" s="28"/>
      <c r="D1368" s="28"/>
    </row>
    <row r="1369" spans="3:4" x14ac:dyDescent="0.2">
      <c r="C1369" s="28"/>
      <c r="D1369" s="28"/>
    </row>
    <row r="1370" spans="3:4" x14ac:dyDescent="0.2">
      <c r="C1370" s="28"/>
      <c r="D1370" s="28"/>
    </row>
    <row r="1371" spans="3:4" x14ac:dyDescent="0.2">
      <c r="C1371" s="28"/>
      <c r="D1371" s="28"/>
    </row>
    <row r="1372" spans="3:4" x14ac:dyDescent="0.2">
      <c r="C1372" s="28"/>
      <c r="D1372" s="28"/>
    </row>
    <row r="1373" spans="3:4" x14ac:dyDescent="0.2">
      <c r="C1373" s="28"/>
      <c r="D1373" s="28"/>
    </row>
    <row r="1374" spans="3:4" x14ac:dyDescent="0.2">
      <c r="C1374" s="28"/>
      <c r="D1374" s="28"/>
    </row>
    <row r="1375" spans="3:4" x14ac:dyDescent="0.2">
      <c r="C1375" s="28"/>
      <c r="D1375" s="28"/>
    </row>
    <row r="1376" spans="3:4" x14ac:dyDescent="0.2">
      <c r="C1376" s="28"/>
      <c r="D1376" s="28"/>
    </row>
    <row r="1377" spans="3:4" x14ac:dyDescent="0.2">
      <c r="C1377" s="28"/>
      <c r="D1377" s="28"/>
    </row>
    <row r="1378" spans="3:4" x14ac:dyDescent="0.2">
      <c r="C1378" s="28"/>
      <c r="D1378" s="28"/>
    </row>
    <row r="1379" spans="3:4" x14ac:dyDescent="0.2">
      <c r="C1379" s="28"/>
      <c r="D1379" s="28"/>
    </row>
    <row r="1380" spans="3:4" x14ac:dyDescent="0.2">
      <c r="C1380" s="28"/>
      <c r="D1380" s="28"/>
    </row>
    <row r="1381" spans="3:4" x14ac:dyDescent="0.2">
      <c r="C1381" s="28"/>
      <c r="D1381" s="28"/>
    </row>
    <row r="1382" spans="3:4" x14ac:dyDescent="0.2">
      <c r="C1382" s="28"/>
      <c r="D1382" s="28"/>
    </row>
    <row r="1383" spans="3:4" x14ac:dyDescent="0.2">
      <c r="C1383" s="28"/>
      <c r="D1383" s="28"/>
    </row>
    <row r="1384" spans="3:4" x14ac:dyDescent="0.2">
      <c r="C1384" s="28"/>
      <c r="D1384" s="28"/>
    </row>
    <row r="1385" spans="3:4" x14ac:dyDescent="0.2">
      <c r="C1385" s="28"/>
      <c r="D1385" s="28"/>
    </row>
    <row r="1386" spans="3:4" x14ac:dyDescent="0.2">
      <c r="C1386" s="28"/>
      <c r="D1386" s="28"/>
    </row>
    <row r="1387" spans="3:4" x14ac:dyDescent="0.2">
      <c r="C1387" s="28"/>
      <c r="D1387" s="28"/>
    </row>
    <row r="1388" spans="3:4" x14ac:dyDescent="0.2">
      <c r="C1388" s="28"/>
      <c r="D1388" s="28"/>
    </row>
    <row r="1389" spans="3:4" x14ac:dyDescent="0.2">
      <c r="C1389" s="28"/>
      <c r="D1389" s="28"/>
    </row>
    <row r="1390" spans="3:4" x14ac:dyDescent="0.2">
      <c r="C1390" s="28"/>
      <c r="D1390" s="28"/>
    </row>
    <row r="1391" spans="3:4" x14ac:dyDescent="0.2">
      <c r="C1391" s="28"/>
      <c r="D1391" s="28"/>
    </row>
    <row r="1392" spans="3:4" x14ac:dyDescent="0.2">
      <c r="C1392" s="28"/>
      <c r="D1392" s="28"/>
    </row>
    <row r="1393" spans="3:4" x14ac:dyDescent="0.2">
      <c r="C1393" s="28"/>
      <c r="D1393" s="28"/>
    </row>
    <row r="1394" spans="3:4" x14ac:dyDescent="0.2">
      <c r="C1394" s="28"/>
      <c r="D1394" s="28"/>
    </row>
    <row r="1395" spans="3:4" x14ac:dyDescent="0.2">
      <c r="C1395" s="28"/>
      <c r="D1395" s="28"/>
    </row>
    <row r="1396" spans="3:4" x14ac:dyDescent="0.2">
      <c r="C1396" s="28"/>
      <c r="D1396" s="28"/>
    </row>
    <row r="1397" spans="3:4" x14ac:dyDescent="0.2">
      <c r="C1397" s="28"/>
      <c r="D1397" s="28"/>
    </row>
    <row r="1398" spans="3:4" x14ac:dyDescent="0.2">
      <c r="C1398" s="28"/>
      <c r="D1398" s="28"/>
    </row>
    <row r="1399" spans="3:4" x14ac:dyDescent="0.2">
      <c r="C1399" s="28"/>
      <c r="D1399" s="28"/>
    </row>
    <row r="1400" spans="3:4" x14ac:dyDescent="0.2">
      <c r="C1400" s="28"/>
      <c r="D1400" s="28"/>
    </row>
    <row r="1401" spans="3:4" x14ac:dyDescent="0.2">
      <c r="C1401" s="28"/>
      <c r="D1401" s="28"/>
    </row>
    <row r="1402" spans="3:4" x14ac:dyDescent="0.2">
      <c r="C1402" s="28"/>
      <c r="D1402" s="28"/>
    </row>
    <row r="1403" spans="3:4" x14ac:dyDescent="0.2">
      <c r="C1403" s="28"/>
      <c r="D1403" s="28"/>
    </row>
    <row r="1404" spans="3:4" x14ac:dyDescent="0.2">
      <c r="C1404" s="28"/>
      <c r="D1404" s="28"/>
    </row>
    <row r="1405" spans="3:4" x14ac:dyDescent="0.2">
      <c r="C1405" s="28"/>
      <c r="D1405" s="28"/>
    </row>
    <row r="1406" spans="3:4" x14ac:dyDescent="0.2">
      <c r="C1406" s="28"/>
      <c r="D1406" s="28"/>
    </row>
    <row r="1407" spans="3:4" x14ac:dyDescent="0.2">
      <c r="C1407" s="28"/>
      <c r="D1407" s="28"/>
    </row>
    <row r="1408" spans="3:4" x14ac:dyDescent="0.2">
      <c r="C1408" s="28"/>
      <c r="D1408" s="28"/>
    </row>
    <row r="1409" spans="3:4" x14ac:dyDescent="0.2">
      <c r="C1409" s="28"/>
      <c r="D1409" s="28"/>
    </row>
    <row r="1410" spans="3:4" x14ac:dyDescent="0.2">
      <c r="C1410" s="28"/>
      <c r="D1410" s="28"/>
    </row>
    <row r="1411" spans="3:4" x14ac:dyDescent="0.2">
      <c r="C1411" s="28"/>
      <c r="D1411" s="28"/>
    </row>
    <row r="1412" spans="3:4" x14ac:dyDescent="0.2">
      <c r="C1412" s="28"/>
      <c r="D1412" s="28"/>
    </row>
    <row r="1413" spans="3:4" x14ac:dyDescent="0.2">
      <c r="C1413" s="28"/>
      <c r="D1413" s="28"/>
    </row>
    <row r="1414" spans="3:4" x14ac:dyDescent="0.2">
      <c r="C1414" s="28"/>
      <c r="D1414" s="28"/>
    </row>
    <row r="1415" spans="3:4" x14ac:dyDescent="0.2">
      <c r="C1415" s="28"/>
      <c r="D1415" s="28"/>
    </row>
    <row r="1416" spans="3:4" x14ac:dyDescent="0.2">
      <c r="C1416" s="28"/>
      <c r="D1416" s="28"/>
    </row>
    <row r="1417" spans="3:4" x14ac:dyDescent="0.2">
      <c r="C1417" s="28"/>
      <c r="D1417" s="28"/>
    </row>
    <row r="1418" spans="3:4" x14ac:dyDescent="0.2">
      <c r="C1418" s="28"/>
      <c r="D1418" s="28"/>
    </row>
    <row r="1419" spans="3:4" x14ac:dyDescent="0.2">
      <c r="C1419" s="28"/>
      <c r="D1419" s="28"/>
    </row>
    <row r="1420" spans="3:4" x14ac:dyDescent="0.2">
      <c r="C1420" s="28"/>
      <c r="D1420" s="28"/>
    </row>
    <row r="1421" spans="3:4" x14ac:dyDescent="0.2">
      <c r="C1421" s="28"/>
      <c r="D1421" s="28"/>
    </row>
    <row r="1422" spans="3:4" x14ac:dyDescent="0.2">
      <c r="C1422" s="28"/>
      <c r="D1422" s="28"/>
    </row>
    <row r="1423" spans="3:4" x14ac:dyDescent="0.2">
      <c r="C1423" s="28"/>
      <c r="D1423" s="28"/>
    </row>
    <row r="1424" spans="3:4" x14ac:dyDescent="0.2">
      <c r="C1424" s="28"/>
      <c r="D1424" s="28"/>
    </row>
    <row r="1425" spans="3:4" x14ac:dyDescent="0.2">
      <c r="C1425" s="28"/>
      <c r="D1425" s="28"/>
    </row>
    <row r="1426" spans="3:4" x14ac:dyDescent="0.2">
      <c r="C1426" s="28"/>
      <c r="D1426" s="28"/>
    </row>
    <row r="1427" spans="3:4" x14ac:dyDescent="0.2">
      <c r="C1427" s="28"/>
      <c r="D1427" s="28"/>
    </row>
    <row r="1428" spans="3:4" x14ac:dyDescent="0.2">
      <c r="C1428" s="28"/>
      <c r="D1428" s="28"/>
    </row>
    <row r="1429" spans="3:4" x14ac:dyDescent="0.2">
      <c r="C1429" s="28"/>
      <c r="D1429" s="28"/>
    </row>
    <row r="1430" spans="3:4" x14ac:dyDescent="0.2">
      <c r="C1430" s="28"/>
      <c r="D1430" s="28"/>
    </row>
    <row r="1431" spans="3:4" x14ac:dyDescent="0.2">
      <c r="C1431" s="28"/>
      <c r="D1431" s="28"/>
    </row>
    <row r="1432" spans="3:4" x14ac:dyDescent="0.2">
      <c r="C1432" s="28"/>
      <c r="D1432" s="28"/>
    </row>
    <row r="1433" spans="3:4" x14ac:dyDescent="0.2">
      <c r="C1433" s="28"/>
      <c r="D1433" s="28"/>
    </row>
    <row r="1434" spans="3:4" x14ac:dyDescent="0.2">
      <c r="C1434" s="28"/>
      <c r="D1434" s="28"/>
    </row>
    <row r="1435" spans="3:4" x14ac:dyDescent="0.2">
      <c r="C1435" s="28"/>
      <c r="D1435" s="28"/>
    </row>
    <row r="1436" spans="3:4" x14ac:dyDescent="0.2">
      <c r="C1436" s="28"/>
      <c r="D1436" s="28"/>
    </row>
    <row r="1437" spans="3:4" x14ac:dyDescent="0.2">
      <c r="C1437" s="28"/>
      <c r="D1437" s="28"/>
    </row>
    <row r="1438" spans="3:4" x14ac:dyDescent="0.2">
      <c r="C1438" s="28"/>
      <c r="D1438" s="28"/>
    </row>
    <row r="1439" spans="3:4" x14ac:dyDescent="0.2">
      <c r="C1439" s="28"/>
      <c r="D1439" s="28"/>
    </row>
    <row r="1440" spans="3:4" x14ac:dyDescent="0.2">
      <c r="C1440" s="28"/>
      <c r="D1440" s="28"/>
    </row>
    <row r="1441" spans="3:4" x14ac:dyDescent="0.2">
      <c r="C1441" s="28"/>
      <c r="D1441" s="28"/>
    </row>
    <row r="1442" spans="3:4" x14ac:dyDescent="0.2">
      <c r="C1442" s="28"/>
      <c r="D1442" s="28"/>
    </row>
    <row r="1443" spans="3:4" x14ac:dyDescent="0.2">
      <c r="C1443" s="28"/>
      <c r="D1443" s="28"/>
    </row>
    <row r="1444" spans="3:4" x14ac:dyDescent="0.2">
      <c r="C1444" s="28"/>
      <c r="D1444" s="28"/>
    </row>
    <row r="1445" spans="3:4" x14ac:dyDescent="0.2">
      <c r="C1445" s="28"/>
      <c r="D1445" s="28"/>
    </row>
    <row r="1446" spans="3:4" x14ac:dyDescent="0.2">
      <c r="C1446" s="28"/>
      <c r="D1446" s="28"/>
    </row>
    <row r="1447" spans="3:4" x14ac:dyDescent="0.2">
      <c r="C1447" s="28"/>
      <c r="D1447" s="28"/>
    </row>
    <row r="1448" spans="3:4" x14ac:dyDescent="0.2">
      <c r="C1448" s="28"/>
      <c r="D1448" s="28"/>
    </row>
    <row r="1449" spans="3:4" x14ac:dyDescent="0.2">
      <c r="C1449" s="28"/>
      <c r="D1449" s="28"/>
    </row>
    <row r="1450" spans="3:4" x14ac:dyDescent="0.2">
      <c r="C1450" s="28"/>
      <c r="D1450" s="28"/>
    </row>
    <row r="1451" spans="3:4" x14ac:dyDescent="0.2">
      <c r="C1451" s="28"/>
      <c r="D1451" s="28"/>
    </row>
    <row r="1452" spans="3:4" x14ac:dyDescent="0.2">
      <c r="C1452" s="28"/>
      <c r="D1452" s="28"/>
    </row>
    <row r="1453" spans="3:4" x14ac:dyDescent="0.2">
      <c r="C1453" s="28"/>
      <c r="D1453" s="28"/>
    </row>
    <row r="1454" spans="3:4" x14ac:dyDescent="0.2">
      <c r="C1454" s="28"/>
      <c r="D1454" s="28"/>
    </row>
    <row r="1455" spans="3:4" x14ac:dyDescent="0.2">
      <c r="C1455" s="28"/>
      <c r="D1455" s="28"/>
    </row>
    <row r="1456" spans="3:4" x14ac:dyDescent="0.2">
      <c r="C1456" s="28"/>
      <c r="D1456" s="28"/>
    </row>
    <row r="1457" spans="3:4" x14ac:dyDescent="0.2">
      <c r="C1457" s="28"/>
      <c r="D1457" s="28"/>
    </row>
    <row r="1458" spans="3:4" x14ac:dyDescent="0.2">
      <c r="C1458" s="28"/>
      <c r="D1458" s="28"/>
    </row>
    <row r="1459" spans="3:4" x14ac:dyDescent="0.2">
      <c r="C1459" s="28"/>
      <c r="D1459" s="28"/>
    </row>
    <row r="1460" spans="3:4" x14ac:dyDescent="0.2">
      <c r="C1460" s="28"/>
      <c r="D1460" s="28"/>
    </row>
    <row r="1461" spans="3:4" x14ac:dyDescent="0.2">
      <c r="C1461" s="28"/>
      <c r="D1461" s="28"/>
    </row>
    <row r="1462" spans="3:4" x14ac:dyDescent="0.2">
      <c r="C1462" s="28"/>
      <c r="D1462" s="28"/>
    </row>
    <row r="1463" spans="3:4" x14ac:dyDescent="0.2">
      <c r="C1463" s="28"/>
      <c r="D1463" s="28"/>
    </row>
    <row r="1464" spans="3:4" x14ac:dyDescent="0.2">
      <c r="C1464" s="28"/>
      <c r="D1464" s="28"/>
    </row>
    <row r="1465" spans="3:4" x14ac:dyDescent="0.2">
      <c r="C1465" s="28"/>
      <c r="D1465" s="28"/>
    </row>
    <row r="1466" spans="3:4" x14ac:dyDescent="0.2">
      <c r="C1466" s="28"/>
      <c r="D1466" s="28"/>
    </row>
    <row r="1467" spans="3:4" x14ac:dyDescent="0.2">
      <c r="C1467" s="28"/>
      <c r="D1467" s="28"/>
    </row>
    <row r="1468" spans="3:4" x14ac:dyDescent="0.2">
      <c r="C1468" s="28"/>
      <c r="D1468" s="28"/>
    </row>
    <row r="1469" spans="3:4" x14ac:dyDescent="0.2">
      <c r="C1469" s="28"/>
      <c r="D1469" s="28"/>
    </row>
    <row r="1470" spans="3:4" x14ac:dyDescent="0.2">
      <c r="C1470" s="28"/>
      <c r="D1470" s="28"/>
    </row>
    <row r="1471" spans="3:4" x14ac:dyDescent="0.2">
      <c r="C1471" s="28"/>
      <c r="D1471" s="28"/>
    </row>
    <row r="1472" spans="3:4" x14ac:dyDescent="0.2">
      <c r="C1472" s="28"/>
      <c r="D1472" s="28"/>
    </row>
    <row r="1473" spans="3:4" x14ac:dyDescent="0.2">
      <c r="C1473" s="28"/>
      <c r="D1473" s="28"/>
    </row>
    <row r="1474" spans="3:4" x14ac:dyDescent="0.2">
      <c r="C1474" s="28"/>
      <c r="D1474" s="28"/>
    </row>
    <row r="1475" spans="3:4" x14ac:dyDescent="0.2">
      <c r="C1475" s="28"/>
      <c r="D1475" s="28"/>
    </row>
    <row r="1476" spans="3:4" x14ac:dyDescent="0.2">
      <c r="C1476" s="28"/>
      <c r="D1476" s="28"/>
    </row>
    <row r="1477" spans="3:4" x14ac:dyDescent="0.2">
      <c r="C1477" s="28"/>
      <c r="D1477" s="28"/>
    </row>
    <row r="1478" spans="3:4" x14ac:dyDescent="0.2">
      <c r="C1478" s="28"/>
      <c r="D1478" s="28"/>
    </row>
    <row r="1479" spans="3:4" x14ac:dyDescent="0.2">
      <c r="C1479" s="28"/>
      <c r="D1479" s="28"/>
    </row>
    <row r="1480" spans="3:4" x14ac:dyDescent="0.2">
      <c r="C1480" s="28"/>
      <c r="D1480" s="28"/>
    </row>
    <row r="1481" spans="3:4" x14ac:dyDescent="0.2">
      <c r="C1481" s="28"/>
      <c r="D1481" s="28"/>
    </row>
    <row r="1482" spans="3:4" x14ac:dyDescent="0.2">
      <c r="C1482" s="28"/>
      <c r="D1482" s="28"/>
    </row>
    <row r="1483" spans="3:4" x14ac:dyDescent="0.2">
      <c r="C1483" s="28"/>
      <c r="D1483" s="28"/>
    </row>
    <row r="1484" spans="3:4" x14ac:dyDescent="0.2">
      <c r="C1484" s="28"/>
      <c r="D1484" s="28"/>
    </row>
    <row r="1485" spans="3:4" x14ac:dyDescent="0.2">
      <c r="C1485" s="28"/>
      <c r="D1485" s="28"/>
    </row>
    <row r="1486" spans="3:4" x14ac:dyDescent="0.2">
      <c r="C1486" s="28"/>
      <c r="D1486" s="28"/>
    </row>
    <row r="1487" spans="3:4" x14ac:dyDescent="0.2">
      <c r="C1487" s="28"/>
      <c r="D1487" s="28"/>
    </row>
    <row r="1488" spans="3:4" x14ac:dyDescent="0.2">
      <c r="C1488" s="28"/>
      <c r="D1488" s="28"/>
    </row>
    <row r="1489" spans="3:4" x14ac:dyDescent="0.2">
      <c r="C1489" s="28"/>
      <c r="D1489" s="28"/>
    </row>
    <row r="1490" spans="3:4" x14ac:dyDescent="0.2">
      <c r="C1490" s="28"/>
      <c r="D1490" s="28"/>
    </row>
    <row r="1491" spans="3:4" x14ac:dyDescent="0.2">
      <c r="C1491" s="28"/>
      <c r="D1491" s="28"/>
    </row>
    <row r="1492" spans="3:4" x14ac:dyDescent="0.2">
      <c r="C1492" s="28"/>
      <c r="D1492" s="28"/>
    </row>
    <row r="1493" spans="3:4" x14ac:dyDescent="0.2">
      <c r="C1493" s="28"/>
      <c r="D1493" s="28"/>
    </row>
    <row r="1494" spans="3:4" x14ac:dyDescent="0.2">
      <c r="C1494" s="28"/>
      <c r="D1494" s="28"/>
    </row>
    <row r="1495" spans="3:4" x14ac:dyDescent="0.2">
      <c r="C1495" s="28"/>
      <c r="D1495" s="28"/>
    </row>
    <row r="1496" spans="3:4" x14ac:dyDescent="0.2">
      <c r="C1496" s="28"/>
      <c r="D1496" s="28"/>
    </row>
    <row r="1497" spans="3:4" x14ac:dyDescent="0.2">
      <c r="C1497" s="28"/>
      <c r="D1497" s="28"/>
    </row>
    <row r="1498" spans="3:4" x14ac:dyDescent="0.2">
      <c r="C1498" s="28"/>
      <c r="D1498" s="28"/>
    </row>
    <row r="1499" spans="3:4" x14ac:dyDescent="0.2">
      <c r="C1499" s="28"/>
      <c r="D1499" s="28"/>
    </row>
    <row r="1500" spans="3:4" x14ac:dyDescent="0.2">
      <c r="C1500" s="28"/>
      <c r="D1500" s="28"/>
    </row>
    <row r="1501" spans="3:4" x14ac:dyDescent="0.2">
      <c r="C1501" s="28"/>
      <c r="D1501" s="28"/>
    </row>
    <row r="1502" spans="3:4" x14ac:dyDescent="0.2">
      <c r="C1502" s="28"/>
      <c r="D1502" s="28"/>
    </row>
    <row r="1503" spans="3:4" x14ac:dyDescent="0.2">
      <c r="C1503" s="28"/>
      <c r="D1503" s="28"/>
    </row>
    <row r="1504" spans="3:4" x14ac:dyDescent="0.2">
      <c r="C1504" s="28"/>
      <c r="D1504" s="28"/>
    </row>
    <row r="1505" spans="3:4" x14ac:dyDescent="0.2">
      <c r="C1505" s="28"/>
      <c r="D1505" s="28"/>
    </row>
    <row r="1506" spans="3:4" x14ac:dyDescent="0.2">
      <c r="C1506" s="28"/>
      <c r="D1506" s="28"/>
    </row>
    <row r="1507" spans="3:4" x14ac:dyDescent="0.2">
      <c r="C1507" s="28"/>
      <c r="D1507" s="28"/>
    </row>
    <row r="1508" spans="3:4" x14ac:dyDescent="0.2">
      <c r="C1508" s="28"/>
      <c r="D1508" s="28"/>
    </row>
    <row r="1509" spans="3:4" x14ac:dyDescent="0.2">
      <c r="C1509" s="28"/>
      <c r="D1509" s="28"/>
    </row>
    <row r="1510" spans="3:4" x14ac:dyDescent="0.2">
      <c r="C1510" s="28"/>
      <c r="D1510" s="28"/>
    </row>
    <row r="1511" spans="3:4" x14ac:dyDescent="0.2">
      <c r="C1511" s="28"/>
      <c r="D1511" s="28"/>
    </row>
    <row r="1512" spans="3:4" x14ac:dyDescent="0.2">
      <c r="C1512" s="28"/>
      <c r="D1512" s="28"/>
    </row>
    <row r="1513" spans="3:4" x14ac:dyDescent="0.2">
      <c r="C1513" s="28"/>
      <c r="D1513" s="28"/>
    </row>
    <row r="1514" spans="3:4" x14ac:dyDescent="0.2">
      <c r="C1514" s="28"/>
      <c r="D1514" s="28"/>
    </row>
    <row r="1515" spans="3:4" x14ac:dyDescent="0.2">
      <c r="C1515" s="28"/>
      <c r="D1515" s="28"/>
    </row>
    <row r="1516" spans="3:4" x14ac:dyDescent="0.2">
      <c r="C1516" s="28"/>
      <c r="D1516" s="28"/>
    </row>
    <row r="1517" spans="3:4" x14ac:dyDescent="0.2">
      <c r="C1517" s="28"/>
      <c r="D1517" s="28"/>
    </row>
    <row r="1518" spans="3:4" x14ac:dyDescent="0.2">
      <c r="C1518" s="28"/>
      <c r="D1518" s="28"/>
    </row>
    <row r="1519" spans="3:4" x14ac:dyDescent="0.2">
      <c r="C1519" s="28"/>
      <c r="D1519" s="28"/>
    </row>
    <row r="1520" spans="3:4" x14ac:dyDescent="0.2">
      <c r="C1520" s="28"/>
      <c r="D1520" s="28"/>
    </row>
    <row r="1521" spans="3:4" x14ac:dyDescent="0.2">
      <c r="C1521" s="28"/>
      <c r="D1521" s="28"/>
    </row>
    <row r="1522" spans="3:4" x14ac:dyDescent="0.2">
      <c r="C1522" s="28"/>
      <c r="D1522" s="28"/>
    </row>
    <row r="1523" spans="3:4" x14ac:dyDescent="0.2">
      <c r="C1523" s="28"/>
      <c r="D1523" s="28"/>
    </row>
    <row r="1524" spans="3:4" x14ac:dyDescent="0.2">
      <c r="C1524" s="28"/>
      <c r="D1524" s="28"/>
    </row>
    <row r="1525" spans="3:4" x14ac:dyDescent="0.2">
      <c r="C1525" s="28"/>
      <c r="D1525" s="28"/>
    </row>
    <row r="1526" spans="3:4" x14ac:dyDescent="0.2">
      <c r="C1526" s="28"/>
      <c r="D1526" s="28"/>
    </row>
    <row r="1527" spans="3:4" x14ac:dyDescent="0.2">
      <c r="C1527" s="28"/>
      <c r="D1527" s="28"/>
    </row>
    <row r="1528" spans="3:4" x14ac:dyDescent="0.2">
      <c r="C1528" s="28"/>
      <c r="D1528" s="28"/>
    </row>
    <row r="1529" spans="3:4" x14ac:dyDescent="0.2">
      <c r="C1529" s="28"/>
      <c r="D1529" s="28"/>
    </row>
    <row r="1530" spans="3:4" x14ac:dyDescent="0.2">
      <c r="C1530" s="28"/>
      <c r="D1530" s="28"/>
    </row>
    <row r="1531" spans="3:4" x14ac:dyDescent="0.2">
      <c r="C1531" s="28"/>
      <c r="D1531" s="28"/>
    </row>
    <row r="1532" spans="3:4" x14ac:dyDescent="0.2">
      <c r="C1532" s="28"/>
      <c r="D1532" s="28"/>
    </row>
    <row r="1533" spans="3:4" x14ac:dyDescent="0.2">
      <c r="C1533" s="28"/>
      <c r="D1533" s="28"/>
    </row>
    <row r="1534" spans="3:4" x14ac:dyDescent="0.2">
      <c r="C1534" s="28"/>
      <c r="D1534" s="28"/>
    </row>
    <row r="1535" spans="3:4" x14ac:dyDescent="0.2">
      <c r="C1535" s="28"/>
      <c r="D1535" s="28"/>
    </row>
    <row r="1536" spans="3:4" x14ac:dyDescent="0.2">
      <c r="C1536" s="28"/>
      <c r="D1536" s="28"/>
    </row>
    <row r="1537" spans="3:4" x14ac:dyDescent="0.2">
      <c r="C1537" s="28"/>
      <c r="D1537" s="28"/>
    </row>
    <row r="1538" spans="3:4" x14ac:dyDescent="0.2">
      <c r="C1538" s="28"/>
      <c r="D1538" s="28"/>
    </row>
    <row r="1539" spans="3:4" x14ac:dyDescent="0.2">
      <c r="C1539" s="28"/>
      <c r="D1539" s="28"/>
    </row>
    <row r="1540" spans="3:4" x14ac:dyDescent="0.2">
      <c r="C1540" s="28"/>
      <c r="D1540" s="28"/>
    </row>
    <row r="1541" spans="3:4" x14ac:dyDescent="0.2">
      <c r="C1541" s="28"/>
      <c r="D1541" s="28"/>
    </row>
    <row r="1542" spans="3:4" x14ac:dyDescent="0.2">
      <c r="C1542" s="28"/>
      <c r="D1542" s="28"/>
    </row>
    <row r="1543" spans="3:4" x14ac:dyDescent="0.2">
      <c r="C1543" s="28"/>
      <c r="D1543" s="28"/>
    </row>
    <row r="1544" spans="3:4" x14ac:dyDescent="0.2">
      <c r="C1544" s="28"/>
      <c r="D1544" s="28"/>
    </row>
    <row r="1545" spans="3:4" x14ac:dyDescent="0.2">
      <c r="C1545" s="28"/>
      <c r="D1545" s="28"/>
    </row>
    <row r="1546" spans="3:4" x14ac:dyDescent="0.2">
      <c r="C1546" s="28"/>
      <c r="D1546" s="28"/>
    </row>
    <row r="1547" spans="3:4" x14ac:dyDescent="0.2">
      <c r="C1547" s="28"/>
      <c r="D1547" s="28"/>
    </row>
    <row r="1548" spans="3:4" x14ac:dyDescent="0.2">
      <c r="C1548" s="28"/>
      <c r="D1548" s="28"/>
    </row>
    <row r="1549" spans="3:4" x14ac:dyDescent="0.2">
      <c r="C1549" s="28"/>
      <c r="D1549" s="28"/>
    </row>
    <row r="1550" spans="3:4" x14ac:dyDescent="0.2">
      <c r="C1550" s="28"/>
      <c r="D1550" s="28"/>
    </row>
    <row r="1551" spans="3:4" x14ac:dyDescent="0.2">
      <c r="C1551" s="28"/>
      <c r="D1551" s="28"/>
    </row>
    <row r="1552" spans="3:4" x14ac:dyDescent="0.2">
      <c r="C1552" s="28"/>
      <c r="D1552" s="28"/>
    </row>
    <row r="1553" spans="3:4" x14ac:dyDescent="0.2">
      <c r="C1553" s="28"/>
      <c r="D1553" s="28"/>
    </row>
    <row r="1554" spans="3:4" x14ac:dyDescent="0.2">
      <c r="C1554" s="28"/>
      <c r="D1554" s="28"/>
    </row>
    <row r="1555" spans="3:4" x14ac:dyDescent="0.2">
      <c r="C1555" s="28"/>
      <c r="D1555" s="28"/>
    </row>
    <row r="1556" spans="3:4" x14ac:dyDescent="0.2">
      <c r="C1556" s="28"/>
      <c r="D1556" s="28"/>
    </row>
    <row r="1557" spans="3:4" x14ac:dyDescent="0.2">
      <c r="C1557" s="28"/>
      <c r="D1557" s="28"/>
    </row>
    <row r="1558" spans="3:4" x14ac:dyDescent="0.2">
      <c r="C1558" s="28"/>
      <c r="D1558" s="28"/>
    </row>
    <row r="1559" spans="3:4" x14ac:dyDescent="0.2">
      <c r="C1559" s="28"/>
      <c r="D1559" s="28"/>
    </row>
    <row r="1560" spans="3:4" x14ac:dyDescent="0.2">
      <c r="C1560" s="28"/>
      <c r="D1560" s="28"/>
    </row>
    <row r="1561" spans="3:4" x14ac:dyDescent="0.2">
      <c r="C1561" s="28"/>
      <c r="D1561" s="28"/>
    </row>
    <row r="1562" spans="3:4" x14ac:dyDescent="0.2">
      <c r="C1562" s="28"/>
      <c r="D1562" s="28"/>
    </row>
    <row r="1563" spans="3:4" x14ac:dyDescent="0.2">
      <c r="C1563" s="28"/>
      <c r="D1563" s="28"/>
    </row>
    <row r="1564" spans="3:4" x14ac:dyDescent="0.2">
      <c r="C1564" s="28"/>
      <c r="D1564" s="28"/>
    </row>
    <row r="1565" spans="3:4" x14ac:dyDescent="0.2">
      <c r="C1565" s="28"/>
      <c r="D1565" s="28"/>
    </row>
    <row r="1566" spans="3:4" x14ac:dyDescent="0.2">
      <c r="C1566" s="28"/>
      <c r="D1566" s="28"/>
    </row>
    <row r="1567" spans="3:4" x14ac:dyDescent="0.2">
      <c r="C1567" s="28"/>
      <c r="D1567" s="28"/>
    </row>
    <row r="1568" spans="3:4" x14ac:dyDescent="0.2">
      <c r="C1568" s="28"/>
      <c r="D1568" s="28"/>
    </row>
    <row r="1569" spans="3:4" x14ac:dyDescent="0.2">
      <c r="C1569" s="28"/>
      <c r="D1569" s="28"/>
    </row>
    <row r="1570" spans="3:4" x14ac:dyDescent="0.2">
      <c r="C1570" s="28"/>
      <c r="D1570" s="28"/>
    </row>
    <row r="1571" spans="3:4" x14ac:dyDescent="0.2">
      <c r="C1571" s="28"/>
      <c r="D1571" s="28"/>
    </row>
    <row r="1572" spans="3:4" x14ac:dyDescent="0.2">
      <c r="C1572" s="28"/>
      <c r="D1572" s="28"/>
    </row>
    <row r="1573" spans="3:4" x14ac:dyDescent="0.2">
      <c r="C1573" s="28"/>
      <c r="D1573" s="28"/>
    </row>
    <row r="1574" spans="3:4" x14ac:dyDescent="0.2">
      <c r="C1574" s="28"/>
      <c r="D1574" s="28"/>
    </row>
    <row r="1575" spans="3:4" x14ac:dyDescent="0.2">
      <c r="C1575" s="28"/>
      <c r="D1575" s="28"/>
    </row>
    <row r="1576" spans="3:4" x14ac:dyDescent="0.2">
      <c r="C1576" s="28"/>
      <c r="D1576" s="28"/>
    </row>
    <row r="1577" spans="3:4" x14ac:dyDescent="0.2">
      <c r="C1577" s="28"/>
      <c r="D1577" s="28"/>
    </row>
    <row r="1578" spans="3:4" x14ac:dyDescent="0.2">
      <c r="C1578" s="28"/>
      <c r="D1578" s="28"/>
    </row>
    <row r="1579" spans="3:4" x14ac:dyDescent="0.2">
      <c r="C1579" s="28"/>
      <c r="D1579" s="28"/>
    </row>
    <row r="1580" spans="3:4" x14ac:dyDescent="0.2">
      <c r="C1580" s="28"/>
      <c r="D1580" s="28"/>
    </row>
    <row r="1581" spans="3:4" x14ac:dyDescent="0.2">
      <c r="C1581" s="28"/>
      <c r="D1581" s="28"/>
    </row>
    <row r="1582" spans="3:4" x14ac:dyDescent="0.2">
      <c r="C1582" s="28"/>
      <c r="D1582" s="28"/>
    </row>
    <row r="1583" spans="3:4" x14ac:dyDescent="0.2">
      <c r="C1583" s="28"/>
      <c r="D1583" s="28"/>
    </row>
    <row r="1584" spans="3:4" x14ac:dyDescent="0.2">
      <c r="C1584" s="28"/>
      <c r="D1584" s="28"/>
    </row>
    <row r="1585" spans="3:4" x14ac:dyDescent="0.2">
      <c r="C1585" s="28"/>
      <c r="D1585" s="28"/>
    </row>
    <row r="1586" spans="3:4" x14ac:dyDescent="0.2">
      <c r="C1586" s="28"/>
      <c r="D1586" s="28"/>
    </row>
    <row r="1587" spans="3:4" x14ac:dyDescent="0.2">
      <c r="C1587" s="28"/>
      <c r="D1587" s="28"/>
    </row>
    <row r="1588" spans="3:4" x14ac:dyDescent="0.2">
      <c r="C1588" s="28"/>
      <c r="D1588" s="28"/>
    </row>
    <row r="1589" spans="3:4" x14ac:dyDescent="0.2">
      <c r="C1589" s="28"/>
      <c r="D1589" s="28"/>
    </row>
    <row r="1590" spans="3:4" x14ac:dyDescent="0.2">
      <c r="C1590" s="28"/>
      <c r="D1590" s="28"/>
    </row>
    <row r="1591" spans="3:4" x14ac:dyDescent="0.2">
      <c r="C1591" s="28"/>
      <c r="D1591" s="28"/>
    </row>
    <row r="1592" spans="3:4" x14ac:dyDescent="0.2">
      <c r="C1592" s="28"/>
      <c r="D1592" s="28"/>
    </row>
    <row r="1593" spans="3:4" x14ac:dyDescent="0.2">
      <c r="C1593" s="28"/>
      <c r="D1593" s="28"/>
    </row>
    <row r="1594" spans="3:4" x14ac:dyDescent="0.2">
      <c r="C1594" s="28"/>
      <c r="D1594" s="28"/>
    </row>
    <row r="1595" spans="3:4" x14ac:dyDescent="0.2">
      <c r="C1595" s="28"/>
      <c r="D1595" s="28"/>
    </row>
    <row r="1596" spans="3:4" x14ac:dyDescent="0.2">
      <c r="C1596" s="28"/>
      <c r="D1596" s="28"/>
    </row>
    <row r="1597" spans="3:4" x14ac:dyDescent="0.2">
      <c r="C1597" s="28"/>
      <c r="D1597" s="28"/>
    </row>
    <row r="1598" spans="3:4" x14ac:dyDescent="0.2">
      <c r="C1598" s="28"/>
      <c r="D1598" s="28"/>
    </row>
    <row r="1599" spans="3:4" x14ac:dyDescent="0.2">
      <c r="C1599" s="28"/>
      <c r="D1599" s="28"/>
    </row>
    <row r="1600" spans="3:4" x14ac:dyDescent="0.2">
      <c r="C1600" s="28"/>
      <c r="D1600" s="28"/>
    </row>
    <row r="1601" spans="3:4" x14ac:dyDescent="0.2">
      <c r="C1601" s="28"/>
      <c r="D1601" s="28"/>
    </row>
    <row r="1602" spans="3:4" x14ac:dyDescent="0.2">
      <c r="C1602" s="28"/>
      <c r="D1602" s="28"/>
    </row>
    <row r="1603" spans="3:4" x14ac:dyDescent="0.2">
      <c r="C1603" s="28"/>
      <c r="D1603" s="28"/>
    </row>
    <row r="1604" spans="3:4" x14ac:dyDescent="0.2">
      <c r="C1604" s="28"/>
      <c r="D1604" s="28"/>
    </row>
    <row r="1605" spans="3:4" x14ac:dyDescent="0.2">
      <c r="C1605" s="28"/>
      <c r="D1605" s="28"/>
    </row>
    <row r="1606" spans="3:4" x14ac:dyDescent="0.2">
      <c r="C1606" s="28"/>
      <c r="D1606" s="28"/>
    </row>
    <row r="1607" spans="3:4" x14ac:dyDescent="0.2">
      <c r="C1607" s="28"/>
      <c r="D1607" s="28"/>
    </row>
    <row r="1608" spans="3:4" x14ac:dyDescent="0.2">
      <c r="C1608" s="28"/>
      <c r="D1608" s="28"/>
    </row>
    <row r="1609" spans="3:4" x14ac:dyDescent="0.2">
      <c r="C1609" s="28"/>
      <c r="D1609" s="28"/>
    </row>
    <row r="1610" spans="3:4" x14ac:dyDescent="0.2">
      <c r="C1610" s="28"/>
      <c r="D1610" s="28"/>
    </row>
    <row r="1611" spans="3:4" x14ac:dyDescent="0.2">
      <c r="C1611" s="28"/>
      <c r="D1611" s="28"/>
    </row>
    <row r="1612" spans="3:4" x14ac:dyDescent="0.2">
      <c r="C1612" s="28"/>
      <c r="D1612" s="28"/>
    </row>
    <row r="1613" spans="3:4" x14ac:dyDescent="0.2">
      <c r="C1613" s="28"/>
      <c r="D1613" s="28"/>
    </row>
    <row r="1614" spans="3:4" x14ac:dyDescent="0.2">
      <c r="C1614" s="28"/>
      <c r="D1614" s="28"/>
    </row>
    <row r="1615" spans="3:4" x14ac:dyDescent="0.2">
      <c r="C1615" s="28"/>
      <c r="D1615" s="28"/>
    </row>
    <row r="1616" spans="3:4" x14ac:dyDescent="0.2">
      <c r="C1616" s="28"/>
      <c r="D1616" s="28"/>
    </row>
    <row r="1617" spans="3:4" x14ac:dyDescent="0.2">
      <c r="C1617" s="28"/>
      <c r="D1617" s="28"/>
    </row>
    <row r="1618" spans="3:4" x14ac:dyDescent="0.2">
      <c r="C1618" s="28"/>
      <c r="D1618" s="28"/>
    </row>
    <row r="1619" spans="3:4" x14ac:dyDescent="0.2">
      <c r="C1619" s="28"/>
      <c r="D1619" s="28"/>
    </row>
    <row r="1620" spans="3:4" x14ac:dyDescent="0.2">
      <c r="C1620" s="28"/>
      <c r="D1620" s="28"/>
    </row>
    <row r="1621" spans="3:4" x14ac:dyDescent="0.2">
      <c r="C1621" s="28"/>
      <c r="D1621" s="28"/>
    </row>
    <row r="1622" spans="3:4" x14ac:dyDescent="0.2">
      <c r="C1622" s="28"/>
      <c r="D1622" s="28"/>
    </row>
    <row r="1623" spans="3:4" x14ac:dyDescent="0.2">
      <c r="C1623" s="28"/>
      <c r="D1623" s="28"/>
    </row>
    <row r="1624" spans="3:4" x14ac:dyDescent="0.2">
      <c r="C1624" s="28"/>
      <c r="D1624" s="28"/>
    </row>
    <row r="1625" spans="3:4" x14ac:dyDescent="0.2">
      <c r="C1625" s="28"/>
      <c r="D1625" s="28"/>
    </row>
    <row r="1626" spans="3:4" x14ac:dyDescent="0.2">
      <c r="C1626" s="28"/>
      <c r="D1626" s="28"/>
    </row>
    <row r="1627" spans="3:4" x14ac:dyDescent="0.2">
      <c r="C1627" s="28"/>
      <c r="D1627" s="28"/>
    </row>
    <row r="1628" spans="3:4" x14ac:dyDescent="0.2">
      <c r="C1628" s="28"/>
      <c r="D1628" s="28"/>
    </row>
    <row r="1629" spans="3:4" x14ac:dyDescent="0.2">
      <c r="C1629" s="28"/>
      <c r="D1629" s="28"/>
    </row>
    <row r="1630" spans="3:4" x14ac:dyDescent="0.2">
      <c r="C1630" s="28"/>
      <c r="D1630" s="28"/>
    </row>
    <row r="1631" spans="3:4" x14ac:dyDescent="0.2">
      <c r="C1631" s="28"/>
      <c r="D1631" s="28"/>
    </row>
    <row r="1632" spans="3:4" x14ac:dyDescent="0.2">
      <c r="C1632" s="28"/>
      <c r="D1632" s="28"/>
    </row>
    <row r="1633" spans="3:4" x14ac:dyDescent="0.2">
      <c r="C1633" s="28"/>
      <c r="D1633" s="28"/>
    </row>
    <row r="1634" spans="3:4" x14ac:dyDescent="0.2">
      <c r="C1634" s="28"/>
      <c r="D1634" s="28"/>
    </row>
    <row r="1635" spans="3:4" x14ac:dyDescent="0.2">
      <c r="C1635" s="28"/>
      <c r="D1635" s="28"/>
    </row>
    <row r="1636" spans="3:4" x14ac:dyDescent="0.2">
      <c r="C1636" s="28"/>
      <c r="D1636" s="28"/>
    </row>
    <row r="1637" spans="3:4" x14ac:dyDescent="0.2">
      <c r="C1637" s="28"/>
      <c r="D1637" s="28"/>
    </row>
    <row r="1638" spans="3:4" x14ac:dyDescent="0.2">
      <c r="C1638" s="28"/>
      <c r="D1638" s="28"/>
    </row>
    <row r="1639" spans="3:4" x14ac:dyDescent="0.2">
      <c r="C1639" s="28"/>
      <c r="D1639" s="28"/>
    </row>
    <row r="1640" spans="3:4" x14ac:dyDescent="0.2">
      <c r="C1640" s="28"/>
      <c r="D1640" s="28"/>
    </row>
    <row r="1641" spans="3:4" x14ac:dyDescent="0.2">
      <c r="C1641" s="28"/>
      <c r="D1641" s="28"/>
    </row>
    <row r="1642" spans="3:4" x14ac:dyDescent="0.2">
      <c r="C1642" s="28"/>
      <c r="D1642" s="28"/>
    </row>
    <row r="1643" spans="3:4" x14ac:dyDescent="0.2">
      <c r="C1643" s="28"/>
      <c r="D1643" s="28"/>
    </row>
    <row r="1644" spans="3:4" x14ac:dyDescent="0.2">
      <c r="C1644" s="28"/>
      <c r="D1644" s="28"/>
    </row>
    <row r="1645" spans="3:4" x14ac:dyDescent="0.2">
      <c r="C1645" s="28"/>
      <c r="D1645" s="28"/>
    </row>
    <row r="1646" spans="3:4" x14ac:dyDescent="0.2">
      <c r="C1646" s="28"/>
      <c r="D1646" s="28"/>
    </row>
    <row r="1647" spans="3:4" x14ac:dyDescent="0.2">
      <c r="C1647" s="28"/>
      <c r="D1647" s="28"/>
    </row>
    <row r="1648" spans="3:4" x14ac:dyDescent="0.2">
      <c r="C1648" s="28"/>
      <c r="D1648" s="28"/>
    </row>
    <row r="1649" spans="3:4" x14ac:dyDescent="0.2">
      <c r="C1649" s="28"/>
      <c r="D1649" s="28"/>
    </row>
    <row r="1650" spans="3:4" x14ac:dyDescent="0.2">
      <c r="C1650" s="28"/>
      <c r="D1650" s="28"/>
    </row>
    <row r="1651" spans="3:4" x14ac:dyDescent="0.2">
      <c r="C1651" s="28"/>
      <c r="D1651" s="28"/>
    </row>
    <row r="1652" spans="3:4" x14ac:dyDescent="0.2">
      <c r="C1652" s="28"/>
      <c r="D1652" s="28"/>
    </row>
    <row r="1653" spans="3:4" x14ac:dyDescent="0.2">
      <c r="C1653" s="28"/>
      <c r="D1653" s="28"/>
    </row>
    <row r="1654" spans="3:4" x14ac:dyDescent="0.2">
      <c r="C1654" s="28"/>
      <c r="D1654" s="28"/>
    </row>
    <row r="1655" spans="3:4" x14ac:dyDescent="0.2">
      <c r="C1655" s="28"/>
      <c r="D1655" s="28"/>
    </row>
    <row r="1656" spans="3:4" x14ac:dyDescent="0.2">
      <c r="C1656" s="28"/>
      <c r="D1656" s="28"/>
    </row>
    <row r="1657" spans="3:4" x14ac:dyDescent="0.2">
      <c r="C1657" s="28"/>
      <c r="D1657" s="28"/>
    </row>
    <row r="1658" spans="3:4" x14ac:dyDescent="0.2">
      <c r="C1658" s="28"/>
      <c r="D1658" s="28"/>
    </row>
    <row r="1659" spans="3:4" x14ac:dyDescent="0.2">
      <c r="C1659" s="28"/>
      <c r="D1659" s="28"/>
    </row>
    <row r="1660" spans="3:4" x14ac:dyDescent="0.2">
      <c r="C1660" s="28"/>
      <c r="D1660" s="28"/>
    </row>
    <row r="1661" spans="3:4" x14ac:dyDescent="0.2">
      <c r="C1661" s="28"/>
      <c r="D1661" s="28"/>
    </row>
    <row r="1662" spans="3:4" x14ac:dyDescent="0.2">
      <c r="C1662" s="28"/>
      <c r="D1662" s="28"/>
    </row>
    <row r="1663" spans="3:4" x14ac:dyDescent="0.2">
      <c r="C1663" s="28"/>
      <c r="D1663" s="28"/>
    </row>
    <row r="1664" spans="3:4" x14ac:dyDescent="0.2">
      <c r="C1664" s="28"/>
      <c r="D1664" s="28"/>
    </row>
    <row r="1665" spans="3:4" x14ac:dyDescent="0.2">
      <c r="C1665" s="28"/>
      <c r="D1665" s="28"/>
    </row>
    <row r="1666" spans="3:4" x14ac:dyDescent="0.2">
      <c r="C1666" s="28"/>
      <c r="D1666" s="28"/>
    </row>
    <row r="1667" spans="3:4" x14ac:dyDescent="0.2">
      <c r="C1667" s="28"/>
      <c r="D1667" s="28"/>
    </row>
    <row r="1668" spans="3:4" x14ac:dyDescent="0.2">
      <c r="C1668" s="28"/>
      <c r="D1668" s="28"/>
    </row>
    <row r="1669" spans="3:4" x14ac:dyDescent="0.2">
      <c r="C1669" s="28"/>
      <c r="D1669" s="28"/>
    </row>
    <row r="1670" spans="3:4" x14ac:dyDescent="0.2">
      <c r="C1670" s="28"/>
      <c r="D1670" s="28"/>
    </row>
    <row r="1671" spans="3:4" x14ac:dyDescent="0.2">
      <c r="C1671" s="28"/>
      <c r="D1671" s="28"/>
    </row>
    <row r="1672" spans="3:4" x14ac:dyDescent="0.2">
      <c r="C1672" s="28"/>
      <c r="D1672" s="28"/>
    </row>
    <row r="1673" spans="3:4" x14ac:dyDescent="0.2">
      <c r="C1673" s="28"/>
      <c r="D1673" s="28"/>
    </row>
    <row r="1674" spans="3:4" x14ac:dyDescent="0.2">
      <c r="C1674" s="28"/>
      <c r="D1674" s="28"/>
    </row>
    <row r="1675" spans="3:4" x14ac:dyDescent="0.2">
      <c r="C1675" s="28"/>
      <c r="D1675" s="28"/>
    </row>
    <row r="1676" spans="3:4" x14ac:dyDescent="0.2">
      <c r="C1676" s="28"/>
      <c r="D1676" s="28"/>
    </row>
    <row r="1677" spans="3:4" x14ac:dyDescent="0.2">
      <c r="C1677" s="28"/>
      <c r="D1677" s="28"/>
    </row>
    <row r="1678" spans="3:4" x14ac:dyDescent="0.2">
      <c r="C1678" s="28"/>
      <c r="D1678" s="28"/>
    </row>
    <row r="1679" spans="3:4" x14ac:dyDescent="0.2">
      <c r="C1679" s="28"/>
      <c r="D1679" s="28"/>
    </row>
    <row r="1680" spans="3:4" x14ac:dyDescent="0.2">
      <c r="C1680" s="28"/>
      <c r="D1680" s="28"/>
    </row>
    <row r="1681" spans="3:4" x14ac:dyDescent="0.2">
      <c r="C1681" s="28"/>
      <c r="D1681" s="28"/>
    </row>
    <row r="1682" spans="3:4" x14ac:dyDescent="0.2">
      <c r="C1682" s="28"/>
      <c r="D1682" s="28"/>
    </row>
    <row r="1683" spans="3:4" x14ac:dyDescent="0.2">
      <c r="C1683" s="28"/>
      <c r="D1683" s="28"/>
    </row>
    <row r="1684" spans="3:4" x14ac:dyDescent="0.2">
      <c r="C1684" s="28"/>
      <c r="D1684" s="28"/>
    </row>
    <row r="1685" spans="3:4" x14ac:dyDescent="0.2">
      <c r="C1685" s="28"/>
      <c r="D1685" s="28"/>
    </row>
    <row r="1686" spans="3:4" x14ac:dyDescent="0.2">
      <c r="C1686" s="28"/>
      <c r="D1686" s="28"/>
    </row>
    <row r="1687" spans="3:4" x14ac:dyDescent="0.2">
      <c r="C1687" s="28"/>
      <c r="D1687" s="28"/>
    </row>
    <row r="1688" spans="3:4" x14ac:dyDescent="0.2">
      <c r="C1688" s="28"/>
      <c r="D1688" s="28"/>
    </row>
    <row r="1689" spans="3:4" x14ac:dyDescent="0.2">
      <c r="C1689" s="28"/>
      <c r="D1689" s="28"/>
    </row>
    <row r="1690" spans="3:4" x14ac:dyDescent="0.2">
      <c r="C1690" s="28"/>
      <c r="D1690" s="28"/>
    </row>
    <row r="1691" spans="3:4" x14ac:dyDescent="0.2">
      <c r="C1691" s="28"/>
      <c r="D1691" s="28"/>
    </row>
    <row r="1692" spans="3:4" x14ac:dyDescent="0.2">
      <c r="C1692" s="28"/>
      <c r="D1692" s="28"/>
    </row>
    <row r="1693" spans="3:4" x14ac:dyDescent="0.2">
      <c r="C1693" s="28"/>
      <c r="D1693" s="28"/>
    </row>
    <row r="1694" spans="3:4" x14ac:dyDescent="0.2">
      <c r="C1694" s="28"/>
      <c r="D1694" s="28"/>
    </row>
    <row r="1695" spans="3:4" x14ac:dyDescent="0.2">
      <c r="C1695" s="28"/>
      <c r="D1695" s="28"/>
    </row>
    <row r="1696" spans="3:4" x14ac:dyDescent="0.2">
      <c r="C1696" s="28"/>
      <c r="D1696" s="28"/>
    </row>
    <row r="1697" spans="3:4" x14ac:dyDescent="0.2">
      <c r="C1697" s="28"/>
      <c r="D1697" s="28"/>
    </row>
    <row r="1698" spans="3:4" x14ac:dyDescent="0.2">
      <c r="C1698" s="28"/>
      <c r="D1698" s="28"/>
    </row>
    <row r="1699" spans="3:4" x14ac:dyDescent="0.2">
      <c r="C1699" s="28"/>
      <c r="D1699" s="28"/>
    </row>
    <row r="1700" spans="3:4" x14ac:dyDescent="0.2">
      <c r="C1700" s="28"/>
      <c r="D1700" s="28"/>
    </row>
    <row r="1701" spans="3:4" x14ac:dyDescent="0.2">
      <c r="C1701" s="28"/>
      <c r="D1701" s="28"/>
    </row>
    <row r="1702" spans="3:4" x14ac:dyDescent="0.2">
      <c r="C1702" s="28"/>
      <c r="D1702" s="28"/>
    </row>
    <row r="1703" spans="3:4" x14ac:dyDescent="0.2">
      <c r="C1703" s="28"/>
      <c r="D1703" s="28"/>
    </row>
    <row r="1704" spans="3:4" x14ac:dyDescent="0.2">
      <c r="C1704" s="28"/>
      <c r="D1704" s="28"/>
    </row>
    <row r="1705" spans="3:4" x14ac:dyDescent="0.2">
      <c r="C1705" s="28"/>
      <c r="D1705" s="28"/>
    </row>
    <row r="1706" spans="3:4" x14ac:dyDescent="0.2">
      <c r="C1706" s="28"/>
      <c r="D1706" s="28"/>
    </row>
    <row r="1707" spans="3:4" x14ac:dyDescent="0.2">
      <c r="C1707" s="28"/>
      <c r="D1707" s="28"/>
    </row>
    <row r="1708" spans="3:4" x14ac:dyDescent="0.2">
      <c r="C1708" s="28"/>
      <c r="D1708" s="28"/>
    </row>
    <row r="1709" spans="3:4" x14ac:dyDescent="0.2">
      <c r="C1709" s="28"/>
      <c r="D1709" s="28"/>
    </row>
    <row r="1710" spans="3:4" x14ac:dyDescent="0.2">
      <c r="C1710" s="28"/>
      <c r="D1710" s="28"/>
    </row>
    <row r="1711" spans="3:4" x14ac:dyDescent="0.2">
      <c r="C1711" s="28"/>
      <c r="D1711" s="28"/>
    </row>
    <row r="1712" spans="3:4" x14ac:dyDescent="0.2">
      <c r="C1712" s="28"/>
      <c r="D1712" s="28"/>
    </row>
    <row r="1713" spans="3:4" x14ac:dyDescent="0.2">
      <c r="C1713" s="28"/>
      <c r="D1713" s="28"/>
    </row>
    <row r="1714" spans="3:4" x14ac:dyDescent="0.2">
      <c r="C1714" s="28"/>
      <c r="D1714" s="28"/>
    </row>
    <row r="1715" spans="3:4" x14ac:dyDescent="0.2">
      <c r="C1715" s="28"/>
      <c r="D1715" s="28"/>
    </row>
    <row r="1716" spans="3:4" x14ac:dyDescent="0.2">
      <c r="C1716" s="28"/>
      <c r="D1716" s="28"/>
    </row>
    <row r="1717" spans="3:4" x14ac:dyDescent="0.2">
      <c r="C1717" s="28"/>
      <c r="D1717" s="28"/>
    </row>
    <row r="1718" spans="3:4" x14ac:dyDescent="0.2">
      <c r="C1718" s="28"/>
      <c r="D1718" s="28"/>
    </row>
    <row r="1719" spans="3:4" x14ac:dyDescent="0.2">
      <c r="C1719" s="28"/>
      <c r="D1719" s="28"/>
    </row>
    <row r="1720" spans="3:4" x14ac:dyDescent="0.2">
      <c r="C1720" s="28"/>
      <c r="D1720" s="28"/>
    </row>
    <row r="1721" spans="3:4" x14ac:dyDescent="0.2">
      <c r="C1721" s="28"/>
      <c r="D1721" s="28"/>
    </row>
    <row r="1722" spans="3:4" x14ac:dyDescent="0.2">
      <c r="C1722" s="28"/>
      <c r="D1722" s="28"/>
    </row>
    <row r="1723" spans="3:4" x14ac:dyDescent="0.2">
      <c r="C1723" s="28"/>
      <c r="D1723" s="28"/>
    </row>
    <row r="1724" spans="3:4" x14ac:dyDescent="0.2">
      <c r="C1724" s="28"/>
      <c r="D1724" s="28"/>
    </row>
    <row r="1725" spans="3:4" x14ac:dyDescent="0.2">
      <c r="C1725" s="28"/>
      <c r="D1725" s="28"/>
    </row>
    <row r="1726" spans="3:4" x14ac:dyDescent="0.2">
      <c r="C1726" s="28"/>
      <c r="D1726" s="28"/>
    </row>
    <row r="1727" spans="3:4" x14ac:dyDescent="0.2">
      <c r="C1727" s="28"/>
      <c r="D1727" s="28"/>
    </row>
    <row r="1728" spans="3:4" x14ac:dyDescent="0.2">
      <c r="C1728" s="28"/>
      <c r="D1728" s="28"/>
    </row>
    <row r="1729" spans="3:4" x14ac:dyDescent="0.2">
      <c r="C1729" s="28"/>
      <c r="D1729" s="28"/>
    </row>
    <row r="1730" spans="3:4" x14ac:dyDescent="0.2">
      <c r="C1730" s="28"/>
      <c r="D1730" s="28"/>
    </row>
    <row r="1731" spans="3:4" x14ac:dyDescent="0.2">
      <c r="C1731" s="28"/>
      <c r="D1731" s="28"/>
    </row>
    <row r="1732" spans="3:4" x14ac:dyDescent="0.2">
      <c r="C1732" s="28"/>
      <c r="D1732" s="28"/>
    </row>
    <row r="1733" spans="3:4" x14ac:dyDescent="0.2">
      <c r="C1733" s="28"/>
      <c r="D1733" s="28"/>
    </row>
    <row r="1734" spans="3:4" x14ac:dyDescent="0.2">
      <c r="C1734" s="28"/>
      <c r="D1734" s="28"/>
    </row>
    <row r="1735" spans="3:4" x14ac:dyDescent="0.2">
      <c r="C1735" s="28"/>
      <c r="D1735" s="28"/>
    </row>
    <row r="1736" spans="3:4" x14ac:dyDescent="0.2">
      <c r="C1736" s="28"/>
      <c r="D1736" s="28"/>
    </row>
    <row r="1737" spans="3:4" x14ac:dyDescent="0.2">
      <c r="C1737" s="28"/>
      <c r="D1737" s="28"/>
    </row>
    <row r="1738" spans="3:4" x14ac:dyDescent="0.2">
      <c r="C1738" s="28"/>
      <c r="D1738" s="28"/>
    </row>
    <row r="1739" spans="3:4" x14ac:dyDescent="0.2">
      <c r="C1739" s="28"/>
      <c r="D1739" s="28"/>
    </row>
    <row r="1740" spans="3:4" x14ac:dyDescent="0.2">
      <c r="C1740" s="28"/>
      <c r="D1740" s="28"/>
    </row>
    <row r="1741" spans="3:4" x14ac:dyDescent="0.2">
      <c r="C1741" s="28"/>
      <c r="D1741" s="28"/>
    </row>
    <row r="1742" spans="3:4" x14ac:dyDescent="0.2">
      <c r="C1742" s="28"/>
      <c r="D1742" s="28"/>
    </row>
    <row r="1743" spans="3:4" x14ac:dyDescent="0.2">
      <c r="C1743" s="28"/>
      <c r="D1743" s="28"/>
    </row>
    <row r="1744" spans="3:4" x14ac:dyDescent="0.2">
      <c r="C1744" s="28"/>
      <c r="D1744" s="28"/>
    </row>
    <row r="1745" spans="3:4" x14ac:dyDescent="0.2">
      <c r="C1745" s="28"/>
      <c r="D1745" s="28"/>
    </row>
    <row r="1746" spans="3:4" x14ac:dyDescent="0.2">
      <c r="C1746" s="28"/>
      <c r="D1746" s="28"/>
    </row>
    <row r="1747" spans="3:4" x14ac:dyDescent="0.2">
      <c r="C1747" s="28"/>
      <c r="D1747" s="28"/>
    </row>
    <row r="1748" spans="3:4" x14ac:dyDescent="0.2">
      <c r="C1748" s="28"/>
      <c r="D1748" s="28"/>
    </row>
    <row r="1749" spans="3:4" x14ac:dyDescent="0.2">
      <c r="C1749" s="28"/>
      <c r="D1749" s="28"/>
    </row>
    <row r="1750" spans="3:4" x14ac:dyDescent="0.2">
      <c r="C1750" s="28"/>
      <c r="D1750" s="28"/>
    </row>
    <row r="1751" spans="3:4" x14ac:dyDescent="0.2">
      <c r="C1751" s="28"/>
      <c r="D1751" s="28"/>
    </row>
    <row r="1752" spans="3:4" x14ac:dyDescent="0.2">
      <c r="C1752" s="28"/>
      <c r="D1752" s="28"/>
    </row>
    <row r="1753" spans="3:4" x14ac:dyDescent="0.2">
      <c r="C1753" s="28"/>
      <c r="D1753" s="28"/>
    </row>
    <row r="1754" spans="3:4" x14ac:dyDescent="0.2">
      <c r="C1754" s="28"/>
      <c r="D1754" s="28"/>
    </row>
    <row r="1755" spans="3:4" x14ac:dyDescent="0.2">
      <c r="C1755" s="28"/>
      <c r="D1755" s="28"/>
    </row>
    <row r="1756" spans="3:4" x14ac:dyDescent="0.2">
      <c r="C1756" s="28"/>
      <c r="D1756" s="28"/>
    </row>
    <row r="1757" spans="3:4" x14ac:dyDescent="0.2">
      <c r="C1757" s="28"/>
      <c r="D1757" s="28"/>
    </row>
    <row r="1758" spans="3:4" x14ac:dyDescent="0.2">
      <c r="C1758" s="28"/>
      <c r="D1758" s="28"/>
    </row>
    <row r="1759" spans="3:4" x14ac:dyDescent="0.2">
      <c r="C1759" s="28"/>
      <c r="D1759" s="28"/>
    </row>
    <row r="1760" spans="3:4" x14ac:dyDescent="0.2">
      <c r="C1760" s="28"/>
      <c r="D1760" s="28"/>
    </row>
    <row r="1761" spans="3:4" x14ac:dyDescent="0.2">
      <c r="C1761" s="28"/>
      <c r="D1761" s="28"/>
    </row>
    <row r="1762" spans="3:4" x14ac:dyDescent="0.2">
      <c r="C1762" s="28"/>
      <c r="D1762" s="28"/>
    </row>
    <row r="1763" spans="3:4" x14ac:dyDescent="0.2">
      <c r="C1763" s="28"/>
      <c r="D1763" s="28"/>
    </row>
    <row r="1764" spans="3:4" x14ac:dyDescent="0.2">
      <c r="C1764" s="28"/>
      <c r="D1764" s="28"/>
    </row>
    <row r="1765" spans="3:4" x14ac:dyDescent="0.2">
      <c r="C1765" s="28"/>
      <c r="D1765" s="28"/>
    </row>
    <row r="1766" spans="3:4" x14ac:dyDescent="0.2">
      <c r="C1766" s="28"/>
      <c r="D1766" s="28"/>
    </row>
    <row r="1767" spans="3:4" x14ac:dyDescent="0.2">
      <c r="C1767" s="28"/>
      <c r="D1767" s="28"/>
    </row>
    <row r="1768" spans="3:4" x14ac:dyDescent="0.2">
      <c r="C1768" s="28"/>
      <c r="D1768" s="28"/>
    </row>
    <row r="1769" spans="3:4" x14ac:dyDescent="0.2">
      <c r="C1769" s="28"/>
      <c r="D1769" s="28"/>
    </row>
    <row r="1770" spans="3:4" x14ac:dyDescent="0.2">
      <c r="C1770" s="28"/>
      <c r="D1770" s="28"/>
    </row>
    <row r="1771" spans="3:4" x14ac:dyDescent="0.2">
      <c r="C1771" s="28"/>
      <c r="D1771" s="28"/>
    </row>
    <row r="1772" spans="3:4" x14ac:dyDescent="0.2">
      <c r="C1772" s="28"/>
      <c r="D1772" s="28"/>
    </row>
    <row r="1773" spans="3:4" x14ac:dyDescent="0.2">
      <c r="C1773" s="28"/>
      <c r="D1773" s="28"/>
    </row>
    <row r="1774" spans="3:4" x14ac:dyDescent="0.2">
      <c r="C1774" s="28"/>
      <c r="D1774" s="28"/>
    </row>
    <row r="1775" spans="3:4" x14ac:dyDescent="0.2">
      <c r="C1775" s="28"/>
      <c r="D1775" s="28"/>
    </row>
    <row r="1776" spans="3:4" x14ac:dyDescent="0.2">
      <c r="C1776" s="28"/>
      <c r="D1776" s="28"/>
    </row>
    <row r="1777" spans="3:4" x14ac:dyDescent="0.2">
      <c r="C1777" s="28"/>
      <c r="D1777" s="28"/>
    </row>
    <row r="1778" spans="3:4" x14ac:dyDescent="0.2">
      <c r="C1778" s="28"/>
      <c r="D1778" s="28"/>
    </row>
    <row r="1779" spans="3:4" x14ac:dyDescent="0.2">
      <c r="C1779" s="28"/>
      <c r="D1779" s="28"/>
    </row>
    <row r="1780" spans="3:4" x14ac:dyDescent="0.2">
      <c r="C1780" s="28"/>
      <c r="D1780" s="28"/>
    </row>
    <row r="1781" spans="3:4" x14ac:dyDescent="0.2">
      <c r="C1781" s="28"/>
      <c r="D1781" s="28"/>
    </row>
    <row r="1782" spans="3:4" x14ac:dyDescent="0.2">
      <c r="C1782" s="28"/>
      <c r="D1782" s="28"/>
    </row>
    <row r="1783" spans="3:4" x14ac:dyDescent="0.2">
      <c r="C1783" s="28"/>
      <c r="D1783" s="28"/>
    </row>
    <row r="1784" spans="3:4" x14ac:dyDescent="0.2">
      <c r="C1784" s="28"/>
      <c r="D1784" s="28"/>
    </row>
    <row r="1785" spans="3:4" x14ac:dyDescent="0.2">
      <c r="C1785" s="28"/>
      <c r="D1785" s="28"/>
    </row>
    <row r="1786" spans="3:4" x14ac:dyDescent="0.2">
      <c r="C1786" s="28"/>
      <c r="D1786" s="28"/>
    </row>
    <row r="1787" spans="3:4" x14ac:dyDescent="0.2">
      <c r="C1787" s="28"/>
      <c r="D1787" s="28"/>
    </row>
    <row r="1788" spans="3:4" x14ac:dyDescent="0.2">
      <c r="C1788" s="28"/>
      <c r="D1788" s="28"/>
    </row>
    <row r="1789" spans="3:4" x14ac:dyDescent="0.2">
      <c r="C1789" s="28"/>
      <c r="D1789" s="28"/>
    </row>
    <row r="1790" spans="3:4" x14ac:dyDescent="0.2">
      <c r="C1790" s="28"/>
      <c r="D1790" s="28"/>
    </row>
    <row r="1791" spans="3:4" x14ac:dyDescent="0.2">
      <c r="C1791" s="28"/>
      <c r="D1791" s="28"/>
    </row>
    <row r="1792" spans="3:4" x14ac:dyDescent="0.2">
      <c r="C1792" s="28"/>
      <c r="D1792" s="28"/>
    </row>
    <row r="1793" spans="3:4" x14ac:dyDescent="0.2">
      <c r="C1793" s="28"/>
      <c r="D1793" s="28"/>
    </row>
    <row r="1794" spans="3:4" x14ac:dyDescent="0.2">
      <c r="C1794" s="28"/>
      <c r="D1794" s="28"/>
    </row>
    <row r="1795" spans="3:4" x14ac:dyDescent="0.2">
      <c r="C1795" s="28"/>
      <c r="D1795" s="28"/>
    </row>
    <row r="1796" spans="3:4" x14ac:dyDescent="0.2">
      <c r="C1796" s="28"/>
      <c r="D1796" s="28"/>
    </row>
    <row r="1797" spans="3:4" x14ac:dyDescent="0.2">
      <c r="C1797" s="28"/>
      <c r="D1797" s="28"/>
    </row>
    <row r="1798" spans="3:4" x14ac:dyDescent="0.2">
      <c r="C1798" s="28"/>
      <c r="D1798" s="28"/>
    </row>
    <row r="1799" spans="3:4" x14ac:dyDescent="0.2">
      <c r="C1799" s="28"/>
      <c r="D1799" s="28"/>
    </row>
    <row r="1800" spans="3:4" x14ac:dyDescent="0.2">
      <c r="C1800" s="28"/>
      <c r="D1800" s="28"/>
    </row>
    <row r="1801" spans="3:4" x14ac:dyDescent="0.2">
      <c r="C1801" s="28"/>
      <c r="D1801" s="28"/>
    </row>
    <row r="1802" spans="3:4" x14ac:dyDescent="0.2">
      <c r="C1802" s="28"/>
      <c r="D1802" s="28"/>
    </row>
    <row r="1803" spans="3:4" x14ac:dyDescent="0.2">
      <c r="C1803" s="28"/>
      <c r="D1803" s="28"/>
    </row>
    <row r="1804" spans="3:4" x14ac:dyDescent="0.2">
      <c r="C1804" s="28"/>
      <c r="D1804" s="28"/>
    </row>
    <row r="1805" spans="3:4" x14ac:dyDescent="0.2">
      <c r="C1805" s="28"/>
      <c r="D1805" s="28"/>
    </row>
    <row r="1806" spans="3:4" x14ac:dyDescent="0.2">
      <c r="C1806" s="28"/>
      <c r="D1806" s="28"/>
    </row>
    <row r="1807" spans="3:4" x14ac:dyDescent="0.2">
      <c r="C1807" s="28"/>
      <c r="D1807" s="28"/>
    </row>
    <row r="1808" spans="3:4" x14ac:dyDescent="0.2">
      <c r="C1808" s="28"/>
      <c r="D1808" s="28"/>
    </row>
    <row r="1809" spans="3:4" x14ac:dyDescent="0.2">
      <c r="C1809" s="28"/>
      <c r="D1809" s="28"/>
    </row>
    <row r="1810" spans="3:4" x14ac:dyDescent="0.2">
      <c r="C1810" s="28"/>
      <c r="D1810" s="28"/>
    </row>
    <row r="1811" spans="3:4" x14ac:dyDescent="0.2">
      <c r="C1811" s="28"/>
      <c r="D1811" s="28"/>
    </row>
    <row r="1812" spans="3:4" x14ac:dyDescent="0.2">
      <c r="C1812" s="28"/>
      <c r="D1812" s="28"/>
    </row>
    <row r="1813" spans="3:4" x14ac:dyDescent="0.2">
      <c r="C1813" s="28"/>
      <c r="D1813" s="28"/>
    </row>
    <row r="1814" spans="3:4" x14ac:dyDescent="0.2">
      <c r="C1814" s="28"/>
      <c r="D1814" s="28"/>
    </row>
    <row r="1815" spans="3:4" x14ac:dyDescent="0.2">
      <c r="C1815" s="28"/>
      <c r="D1815" s="28"/>
    </row>
    <row r="1816" spans="3:4" x14ac:dyDescent="0.2">
      <c r="C1816" s="28"/>
      <c r="D1816" s="28"/>
    </row>
    <row r="1817" spans="3:4" x14ac:dyDescent="0.2">
      <c r="C1817" s="28"/>
      <c r="D1817" s="28"/>
    </row>
    <row r="1818" spans="3:4" x14ac:dyDescent="0.2">
      <c r="C1818" s="28"/>
      <c r="D1818" s="28"/>
    </row>
    <row r="1819" spans="3:4" x14ac:dyDescent="0.2">
      <c r="C1819" s="28"/>
      <c r="D1819" s="28"/>
    </row>
    <row r="1820" spans="3:4" x14ac:dyDescent="0.2">
      <c r="C1820" s="28"/>
      <c r="D1820" s="28"/>
    </row>
    <row r="1821" spans="3:4" x14ac:dyDescent="0.2">
      <c r="C1821" s="28"/>
      <c r="D1821" s="28"/>
    </row>
    <row r="1822" spans="3:4" x14ac:dyDescent="0.2">
      <c r="C1822" s="28"/>
      <c r="D1822" s="28"/>
    </row>
    <row r="1823" spans="3:4" x14ac:dyDescent="0.2">
      <c r="C1823" s="28"/>
      <c r="D1823" s="28"/>
    </row>
    <row r="1824" spans="3:4" x14ac:dyDescent="0.2">
      <c r="C1824" s="28"/>
      <c r="D1824" s="28"/>
    </row>
    <row r="1825" spans="3:4" x14ac:dyDescent="0.2">
      <c r="C1825" s="28"/>
      <c r="D1825" s="28"/>
    </row>
    <row r="1826" spans="3:4" x14ac:dyDescent="0.2">
      <c r="C1826" s="28"/>
      <c r="D1826" s="28"/>
    </row>
    <row r="1827" spans="3:4" x14ac:dyDescent="0.2">
      <c r="C1827" s="28"/>
      <c r="D1827" s="28"/>
    </row>
    <row r="1828" spans="3:4" x14ac:dyDescent="0.2">
      <c r="C1828" s="28"/>
      <c r="D1828" s="28"/>
    </row>
    <row r="1829" spans="3:4" x14ac:dyDescent="0.2">
      <c r="C1829" s="28"/>
      <c r="D1829" s="28"/>
    </row>
    <row r="1830" spans="3:4" x14ac:dyDescent="0.2">
      <c r="C1830" s="28"/>
      <c r="D1830" s="28"/>
    </row>
    <row r="1831" spans="3:4" x14ac:dyDescent="0.2">
      <c r="C1831" s="28"/>
      <c r="D1831" s="28"/>
    </row>
    <row r="1832" spans="3:4" x14ac:dyDescent="0.2">
      <c r="C1832" s="28"/>
      <c r="D1832" s="28"/>
    </row>
    <row r="1833" spans="3:4" x14ac:dyDescent="0.2">
      <c r="C1833" s="28"/>
      <c r="D1833" s="28"/>
    </row>
    <row r="1834" spans="3:4" x14ac:dyDescent="0.2">
      <c r="C1834" s="28"/>
      <c r="D1834" s="28"/>
    </row>
    <row r="1835" spans="3:4" x14ac:dyDescent="0.2">
      <c r="C1835" s="28"/>
      <c r="D1835" s="28"/>
    </row>
    <row r="1836" spans="3:4" x14ac:dyDescent="0.2">
      <c r="C1836" s="28"/>
      <c r="D1836" s="28"/>
    </row>
    <row r="1837" spans="3:4" x14ac:dyDescent="0.2">
      <c r="C1837" s="28"/>
      <c r="D1837" s="28"/>
    </row>
    <row r="1838" spans="3:4" x14ac:dyDescent="0.2">
      <c r="C1838" s="28"/>
      <c r="D1838" s="28"/>
    </row>
    <row r="1839" spans="3:4" x14ac:dyDescent="0.2">
      <c r="C1839" s="28"/>
      <c r="D1839" s="28"/>
    </row>
    <row r="1840" spans="3:4" x14ac:dyDescent="0.2">
      <c r="C1840" s="28"/>
      <c r="D1840" s="28"/>
    </row>
    <row r="1841" spans="3:4" x14ac:dyDescent="0.2">
      <c r="C1841" s="28"/>
      <c r="D1841" s="28"/>
    </row>
    <row r="1842" spans="3:4" x14ac:dyDescent="0.2">
      <c r="C1842" s="28"/>
      <c r="D1842" s="28"/>
    </row>
    <row r="1843" spans="3:4" x14ac:dyDescent="0.2">
      <c r="C1843" s="28"/>
      <c r="D1843" s="28"/>
    </row>
    <row r="1844" spans="3:4" x14ac:dyDescent="0.2">
      <c r="C1844" s="28"/>
      <c r="D1844" s="28"/>
    </row>
    <row r="1845" spans="3:4" x14ac:dyDescent="0.2">
      <c r="C1845" s="28"/>
      <c r="D1845" s="28"/>
    </row>
    <row r="1846" spans="3:4" x14ac:dyDescent="0.2">
      <c r="C1846" s="28"/>
      <c r="D1846" s="28"/>
    </row>
    <row r="1847" spans="3:4" x14ac:dyDescent="0.2">
      <c r="C1847" s="28"/>
      <c r="D1847" s="28"/>
    </row>
    <row r="1848" spans="3:4" x14ac:dyDescent="0.2">
      <c r="C1848" s="28"/>
      <c r="D1848" s="28"/>
    </row>
    <row r="1849" spans="3:4" x14ac:dyDescent="0.2">
      <c r="C1849" s="28"/>
      <c r="D1849" s="28"/>
    </row>
    <row r="1850" spans="3:4" x14ac:dyDescent="0.2">
      <c r="C1850" s="28"/>
      <c r="D1850" s="28"/>
    </row>
    <row r="1851" spans="3:4" x14ac:dyDescent="0.2">
      <c r="C1851" s="28"/>
      <c r="D1851" s="28"/>
    </row>
    <row r="1852" spans="3:4" x14ac:dyDescent="0.2">
      <c r="C1852" s="28"/>
      <c r="D1852" s="28"/>
    </row>
    <row r="1853" spans="3:4" x14ac:dyDescent="0.2">
      <c r="C1853" s="28"/>
      <c r="D1853" s="28"/>
    </row>
    <row r="1854" spans="3:4" x14ac:dyDescent="0.2">
      <c r="C1854" s="28"/>
      <c r="D1854" s="28"/>
    </row>
    <row r="1855" spans="3:4" x14ac:dyDescent="0.2">
      <c r="C1855" s="28"/>
      <c r="D1855" s="28"/>
    </row>
    <row r="1856" spans="3:4" x14ac:dyDescent="0.2">
      <c r="C1856" s="28"/>
      <c r="D1856" s="28"/>
    </row>
    <row r="1857" spans="3:4" x14ac:dyDescent="0.2">
      <c r="C1857" s="28"/>
      <c r="D1857" s="28"/>
    </row>
    <row r="1858" spans="3:4" x14ac:dyDescent="0.2">
      <c r="C1858" s="28"/>
      <c r="D1858" s="28"/>
    </row>
    <row r="1859" spans="3:4" x14ac:dyDescent="0.2">
      <c r="C1859" s="28"/>
      <c r="D1859" s="28"/>
    </row>
    <row r="1860" spans="3:4" x14ac:dyDescent="0.2">
      <c r="C1860" s="28"/>
      <c r="D1860" s="28"/>
    </row>
    <row r="1861" spans="3:4" x14ac:dyDescent="0.2">
      <c r="C1861" s="28"/>
      <c r="D1861" s="28"/>
    </row>
    <row r="1862" spans="3:4" x14ac:dyDescent="0.2">
      <c r="C1862" s="28"/>
      <c r="D1862" s="28"/>
    </row>
    <row r="1863" spans="3:4" x14ac:dyDescent="0.2">
      <c r="C1863" s="28"/>
      <c r="D1863" s="28"/>
    </row>
    <row r="1864" spans="3:4" x14ac:dyDescent="0.2">
      <c r="C1864" s="28"/>
      <c r="D1864" s="28"/>
    </row>
    <row r="1865" spans="3:4" x14ac:dyDescent="0.2">
      <c r="C1865" s="28"/>
      <c r="D1865" s="28"/>
    </row>
    <row r="1866" spans="3:4" x14ac:dyDescent="0.2">
      <c r="C1866" s="28"/>
      <c r="D1866" s="28"/>
    </row>
    <row r="1867" spans="3:4" x14ac:dyDescent="0.2">
      <c r="C1867" s="28"/>
      <c r="D1867" s="28"/>
    </row>
    <row r="1868" spans="3:4" x14ac:dyDescent="0.2">
      <c r="C1868" s="28"/>
      <c r="D1868" s="28"/>
    </row>
    <row r="1869" spans="3:4" x14ac:dyDescent="0.2">
      <c r="C1869" s="28"/>
      <c r="D1869" s="28"/>
    </row>
    <row r="1870" spans="3:4" x14ac:dyDescent="0.2">
      <c r="C1870" s="28"/>
      <c r="D1870" s="28"/>
    </row>
    <row r="1871" spans="3:4" x14ac:dyDescent="0.2">
      <c r="C1871" s="28"/>
      <c r="D1871" s="28"/>
    </row>
    <row r="1872" spans="3:4" x14ac:dyDescent="0.2">
      <c r="C1872" s="28"/>
      <c r="D1872" s="28"/>
    </row>
    <row r="1873" spans="3:4" x14ac:dyDescent="0.2">
      <c r="C1873" s="28"/>
      <c r="D1873" s="28"/>
    </row>
    <row r="1874" spans="3:4" x14ac:dyDescent="0.2">
      <c r="C1874" s="28"/>
      <c r="D1874" s="28"/>
    </row>
    <row r="1875" spans="3:4" x14ac:dyDescent="0.2">
      <c r="C1875" s="28"/>
      <c r="D1875" s="28"/>
    </row>
    <row r="1876" spans="3:4" x14ac:dyDescent="0.2">
      <c r="C1876" s="28"/>
      <c r="D1876" s="28"/>
    </row>
    <row r="1877" spans="3:4" x14ac:dyDescent="0.2">
      <c r="C1877" s="28"/>
      <c r="D1877" s="28"/>
    </row>
    <row r="1878" spans="3:4" x14ac:dyDescent="0.2">
      <c r="C1878" s="28"/>
      <c r="D1878" s="28"/>
    </row>
    <row r="1879" spans="3:4" x14ac:dyDescent="0.2">
      <c r="C1879" s="28"/>
      <c r="D1879" s="28"/>
    </row>
    <row r="1880" spans="3:4" x14ac:dyDescent="0.2">
      <c r="C1880" s="28"/>
      <c r="D1880" s="28"/>
    </row>
    <row r="1881" spans="3:4" x14ac:dyDescent="0.2">
      <c r="C1881" s="28"/>
      <c r="D1881" s="28"/>
    </row>
    <row r="1882" spans="3:4" x14ac:dyDescent="0.2">
      <c r="C1882" s="28"/>
      <c r="D1882" s="28"/>
    </row>
    <row r="1883" spans="3:4" x14ac:dyDescent="0.2">
      <c r="C1883" s="28"/>
      <c r="D1883" s="28"/>
    </row>
    <row r="1884" spans="3:4" x14ac:dyDescent="0.2">
      <c r="C1884" s="28"/>
      <c r="D1884" s="28"/>
    </row>
    <row r="1885" spans="3:4" x14ac:dyDescent="0.2">
      <c r="C1885" s="28"/>
      <c r="D1885" s="28"/>
    </row>
    <row r="1886" spans="3:4" x14ac:dyDescent="0.2">
      <c r="C1886" s="28"/>
      <c r="D1886" s="28"/>
    </row>
    <row r="1887" spans="3:4" x14ac:dyDescent="0.2">
      <c r="C1887" s="28"/>
      <c r="D1887" s="28"/>
    </row>
    <row r="1888" spans="3:4" x14ac:dyDescent="0.2">
      <c r="C1888" s="28"/>
      <c r="D1888" s="28"/>
    </row>
    <row r="1889" spans="3:4" x14ac:dyDescent="0.2">
      <c r="C1889" s="28"/>
      <c r="D1889" s="28"/>
    </row>
    <row r="1890" spans="3:4" x14ac:dyDescent="0.2">
      <c r="C1890" s="28"/>
      <c r="D1890" s="28"/>
    </row>
    <row r="1891" spans="3:4" x14ac:dyDescent="0.2">
      <c r="C1891" s="28"/>
      <c r="D1891" s="28"/>
    </row>
    <row r="1892" spans="3:4" x14ac:dyDescent="0.2">
      <c r="C1892" s="28"/>
      <c r="D1892" s="28"/>
    </row>
    <row r="1893" spans="3:4" x14ac:dyDescent="0.2">
      <c r="C1893" s="28"/>
      <c r="D1893" s="28"/>
    </row>
    <row r="1894" spans="3:4" x14ac:dyDescent="0.2">
      <c r="C1894" s="28"/>
      <c r="D1894" s="28"/>
    </row>
    <row r="1895" spans="3:4" x14ac:dyDescent="0.2">
      <c r="C1895" s="28"/>
      <c r="D1895" s="28"/>
    </row>
    <row r="1896" spans="3:4" x14ac:dyDescent="0.2">
      <c r="C1896" s="28"/>
      <c r="D1896" s="28"/>
    </row>
    <row r="1897" spans="3:4" x14ac:dyDescent="0.2">
      <c r="C1897" s="28"/>
      <c r="D1897" s="28"/>
    </row>
    <row r="1898" spans="3:4" x14ac:dyDescent="0.2">
      <c r="C1898" s="28"/>
      <c r="D1898" s="28"/>
    </row>
    <row r="1899" spans="3:4" x14ac:dyDescent="0.2">
      <c r="C1899" s="28"/>
      <c r="D1899" s="28"/>
    </row>
    <row r="1900" spans="3:4" x14ac:dyDescent="0.2">
      <c r="C1900" s="28"/>
      <c r="D1900" s="28"/>
    </row>
    <row r="1901" spans="3:4" x14ac:dyDescent="0.2">
      <c r="C1901" s="28"/>
      <c r="D1901" s="28"/>
    </row>
    <row r="1902" spans="3:4" x14ac:dyDescent="0.2">
      <c r="C1902" s="28"/>
      <c r="D1902" s="28"/>
    </row>
    <row r="1903" spans="3:4" x14ac:dyDescent="0.2">
      <c r="C1903" s="28"/>
      <c r="D1903" s="28"/>
    </row>
    <row r="1904" spans="3:4" x14ac:dyDescent="0.2">
      <c r="C1904" s="28"/>
      <c r="D1904" s="28"/>
    </row>
    <row r="1905" spans="3:4" x14ac:dyDescent="0.2">
      <c r="C1905" s="28"/>
      <c r="D1905" s="28"/>
    </row>
    <row r="1906" spans="3:4" x14ac:dyDescent="0.2">
      <c r="C1906" s="28"/>
      <c r="D1906" s="28"/>
    </row>
    <row r="1907" spans="3:4" x14ac:dyDescent="0.2">
      <c r="C1907" s="28"/>
      <c r="D1907" s="28"/>
    </row>
    <row r="1908" spans="3:4" x14ac:dyDescent="0.2">
      <c r="C1908" s="28"/>
      <c r="D1908" s="28"/>
    </row>
    <row r="1909" spans="3:4" x14ac:dyDescent="0.2">
      <c r="C1909" s="28"/>
      <c r="D1909" s="28"/>
    </row>
    <row r="1910" spans="3:4" x14ac:dyDescent="0.2">
      <c r="C1910" s="28"/>
      <c r="D1910" s="28"/>
    </row>
    <row r="1911" spans="3:4" x14ac:dyDescent="0.2">
      <c r="C1911" s="28"/>
      <c r="D1911" s="28"/>
    </row>
    <row r="1912" spans="3:4" x14ac:dyDescent="0.2">
      <c r="C1912" s="28"/>
      <c r="D1912" s="28"/>
    </row>
    <row r="1913" spans="3:4" x14ac:dyDescent="0.2">
      <c r="C1913" s="28"/>
      <c r="D1913" s="28"/>
    </row>
    <row r="1914" spans="3:4" x14ac:dyDescent="0.2">
      <c r="C1914" s="28"/>
      <c r="D1914" s="28"/>
    </row>
    <row r="1915" spans="3:4" x14ac:dyDescent="0.2">
      <c r="C1915" s="28"/>
      <c r="D1915" s="28"/>
    </row>
    <row r="1916" spans="3:4" x14ac:dyDescent="0.2">
      <c r="C1916" s="28"/>
      <c r="D1916" s="28"/>
    </row>
    <row r="1917" spans="3:4" x14ac:dyDescent="0.2">
      <c r="C1917" s="28"/>
      <c r="D1917" s="28"/>
    </row>
    <row r="1918" spans="3:4" x14ac:dyDescent="0.2">
      <c r="C1918" s="28"/>
      <c r="D1918" s="28"/>
    </row>
    <row r="1919" spans="3:4" x14ac:dyDescent="0.2">
      <c r="C1919" s="28"/>
      <c r="D1919" s="28"/>
    </row>
    <row r="1920" spans="3:4" x14ac:dyDescent="0.2">
      <c r="C1920" s="28"/>
      <c r="D1920" s="28"/>
    </row>
    <row r="1921" spans="3:4" x14ac:dyDescent="0.2">
      <c r="C1921" s="28"/>
      <c r="D1921" s="28"/>
    </row>
    <row r="1922" spans="3:4" x14ac:dyDescent="0.2">
      <c r="C1922" s="28"/>
      <c r="D1922" s="28"/>
    </row>
    <row r="1923" spans="3:4" x14ac:dyDescent="0.2">
      <c r="C1923" s="28"/>
      <c r="D1923" s="28"/>
    </row>
    <row r="1924" spans="3:4" x14ac:dyDescent="0.2">
      <c r="C1924" s="28"/>
      <c r="D1924" s="28"/>
    </row>
    <row r="1925" spans="3:4" x14ac:dyDescent="0.2">
      <c r="C1925" s="28"/>
      <c r="D1925" s="28"/>
    </row>
    <row r="1926" spans="3:4" x14ac:dyDescent="0.2">
      <c r="C1926" s="28"/>
      <c r="D1926" s="28"/>
    </row>
    <row r="1927" spans="3:4" x14ac:dyDescent="0.2">
      <c r="C1927" s="28"/>
      <c r="D1927" s="28"/>
    </row>
    <row r="1928" spans="3:4" x14ac:dyDescent="0.2">
      <c r="C1928" s="28"/>
      <c r="D1928" s="28"/>
    </row>
    <row r="1929" spans="3:4" x14ac:dyDescent="0.2">
      <c r="C1929" s="28"/>
      <c r="D1929" s="28"/>
    </row>
    <row r="1930" spans="3:4" x14ac:dyDescent="0.2">
      <c r="C1930" s="28"/>
      <c r="D1930" s="28"/>
    </row>
    <row r="1931" spans="3:4" x14ac:dyDescent="0.2">
      <c r="C1931" s="28"/>
      <c r="D1931" s="28"/>
    </row>
    <row r="1932" spans="3:4" x14ac:dyDescent="0.2">
      <c r="C1932" s="28"/>
      <c r="D1932" s="28"/>
    </row>
    <row r="1933" spans="3:4" x14ac:dyDescent="0.2">
      <c r="C1933" s="28"/>
      <c r="D1933" s="28"/>
    </row>
    <row r="1934" spans="3:4" x14ac:dyDescent="0.2">
      <c r="C1934" s="28"/>
      <c r="D1934" s="28"/>
    </row>
    <row r="1935" spans="3:4" x14ac:dyDescent="0.2">
      <c r="C1935" s="28"/>
      <c r="D1935" s="28"/>
    </row>
    <row r="1936" spans="3:4" x14ac:dyDescent="0.2">
      <c r="C1936" s="28"/>
      <c r="D1936" s="28"/>
    </row>
    <row r="1937" spans="3:4" x14ac:dyDescent="0.2">
      <c r="C1937" s="28"/>
      <c r="D1937" s="28"/>
    </row>
    <row r="1938" spans="3:4" x14ac:dyDescent="0.2">
      <c r="C1938" s="28"/>
      <c r="D1938" s="28"/>
    </row>
    <row r="1939" spans="3:4" x14ac:dyDescent="0.2">
      <c r="C1939" s="28"/>
      <c r="D1939" s="28"/>
    </row>
    <row r="1940" spans="3:4" x14ac:dyDescent="0.2">
      <c r="C1940" s="28"/>
      <c r="D1940" s="28"/>
    </row>
    <row r="1941" spans="3:4" x14ac:dyDescent="0.2">
      <c r="C1941" s="28"/>
      <c r="D1941" s="28"/>
    </row>
    <row r="1942" spans="3:4" x14ac:dyDescent="0.2">
      <c r="C1942" s="28"/>
      <c r="D1942" s="28"/>
    </row>
    <row r="1943" spans="3:4" x14ac:dyDescent="0.2">
      <c r="C1943" s="28"/>
      <c r="D1943" s="28"/>
    </row>
    <row r="1944" spans="3:4" x14ac:dyDescent="0.2">
      <c r="C1944" s="28"/>
      <c r="D1944" s="28"/>
    </row>
    <row r="1945" spans="3:4" x14ac:dyDescent="0.2">
      <c r="C1945" s="28"/>
      <c r="D1945" s="28"/>
    </row>
    <row r="1946" spans="3:4" x14ac:dyDescent="0.2">
      <c r="C1946" s="28"/>
      <c r="D1946" s="28"/>
    </row>
    <row r="1947" spans="3:4" x14ac:dyDescent="0.2">
      <c r="C1947" s="28"/>
      <c r="D1947" s="28"/>
    </row>
    <row r="1948" spans="3:4" x14ac:dyDescent="0.2">
      <c r="C1948" s="28"/>
      <c r="D1948" s="28"/>
    </row>
    <row r="1949" spans="3:4" x14ac:dyDescent="0.2">
      <c r="C1949" s="28"/>
      <c r="D1949" s="28"/>
    </row>
    <row r="1950" spans="3:4" x14ac:dyDescent="0.2">
      <c r="C1950" s="28"/>
      <c r="D1950" s="28"/>
    </row>
    <row r="1951" spans="3:4" x14ac:dyDescent="0.2">
      <c r="C1951" s="28"/>
      <c r="D1951" s="28"/>
    </row>
    <row r="1952" spans="3:4" x14ac:dyDescent="0.2">
      <c r="C1952" s="28"/>
      <c r="D1952" s="28"/>
    </row>
    <row r="1953" spans="3:4" x14ac:dyDescent="0.2">
      <c r="C1953" s="28"/>
      <c r="D1953" s="28"/>
    </row>
    <row r="1954" spans="3:4" x14ac:dyDescent="0.2">
      <c r="C1954" s="28"/>
      <c r="D1954" s="28"/>
    </row>
    <row r="1955" spans="3:4" x14ac:dyDescent="0.2">
      <c r="C1955" s="28"/>
      <c r="D1955" s="28"/>
    </row>
    <row r="1956" spans="3:4" x14ac:dyDescent="0.2">
      <c r="C1956" s="28"/>
      <c r="D1956" s="28"/>
    </row>
    <row r="1957" spans="3:4" x14ac:dyDescent="0.2">
      <c r="C1957" s="28"/>
      <c r="D1957" s="28"/>
    </row>
    <row r="1958" spans="3:4" x14ac:dyDescent="0.2">
      <c r="C1958" s="28"/>
      <c r="D1958" s="28"/>
    </row>
    <row r="1959" spans="3:4" x14ac:dyDescent="0.2">
      <c r="C1959" s="28"/>
      <c r="D1959" s="28"/>
    </row>
    <row r="1960" spans="3:4" x14ac:dyDescent="0.2">
      <c r="C1960" s="28"/>
      <c r="D1960" s="28"/>
    </row>
    <row r="1961" spans="3:4" x14ac:dyDescent="0.2">
      <c r="C1961" s="28"/>
      <c r="D1961" s="28"/>
    </row>
    <row r="1962" spans="3:4" x14ac:dyDescent="0.2">
      <c r="C1962" s="28"/>
      <c r="D1962" s="28"/>
    </row>
    <row r="1963" spans="3:4" x14ac:dyDescent="0.2">
      <c r="C1963" s="28"/>
      <c r="D1963" s="28"/>
    </row>
    <row r="1964" spans="3:4" x14ac:dyDescent="0.2">
      <c r="C1964" s="28"/>
      <c r="D1964" s="28"/>
    </row>
    <row r="1965" spans="3:4" x14ac:dyDescent="0.2">
      <c r="C1965" s="28"/>
      <c r="D1965" s="28"/>
    </row>
    <row r="1966" spans="3:4" x14ac:dyDescent="0.2">
      <c r="C1966" s="28"/>
      <c r="D1966" s="28"/>
    </row>
    <row r="1967" spans="3:4" x14ac:dyDescent="0.2">
      <c r="C1967" s="28"/>
      <c r="D1967" s="28"/>
    </row>
    <row r="1968" spans="3:4" x14ac:dyDescent="0.2">
      <c r="C1968" s="28"/>
      <c r="D1968" s="28"/>
    </row>
    <row r="1969" spans="3:4" x14ac:dyDescent="0.2">
      <c r="C1969" s="28"/>
      <c r="D1969" s="28"/>
    </row>
    <row r="1970" spans="3:4" x14ac:dyDescent="0.2">
      <c r="C1970" s="28"/>
      <c r="D1970" s="28"/>
    </row>
    <row r="1971" spans="3:4" x14ac:dyDescent="0.2">
      <c r="C1971" s="28"/>
      <c r="D1971" s="28"/>
    </row>
    <row r="1972" spans="3:4" x14ac:dyDescent="0.2">
      <c r="C1972" s="28"/>
      <c r="D1972" s="28"/>
    </row>
    <row r="1973" spans="3:4" x14ac:dyDescent="0.2">
      <c r="C1973" s="28"/>
      <c r="D1973" s="28"/>
    </row>
    <row r="1974" spans="3:4" x14ac:dyDescent="0.2">
      <c r="C1974" s="28"/>
      <c r="D1974" s="28"/>
    </row>
    <row r="1975" spans="3:4" x14ac:dyDescent="0.2">
      <c r="C1975" s="28"/>
      <c r="D1975" s="28"/>
    </row>
    <row r="1976" spans="3:4" x14ac:dyDescent="0.2">
      <c r="C1976" s="28"/>
      <c r="D1976" s="28"/>
    </row>
    <row r="1977" spans="3:4" x14ac:dyDescent="0.2">
      <c r="C1977" s="28"/>
      <c r="D1977" s="28"/>
    </row>
    <row r="1978" spans="3:4" x14ac:dyDescent="0.2">
      <c r="C1978" s="28"/>
      <c r="D1978" s="28"/>
    </row>
    <row r="1979" spans="3:4" x14ac:dyDescent="0.2">
      <c r="C1979" s="28"/>
      <c r="D1979" s="28"/>
    </row>
    <row r="1980" spans="3:4" x14ac:dyDescent="0.2">
      <c r="C1980" s="28"/>
      <c r="D1980" s="28"/>
    </row>
    <row r="1981" spans="3:4" x14ac:dyDescent="0.2">
      <c r="C1981" s="28"/>
      <c r="D1981" s="28"/>
    </row>
    <row r="1982" spans="3:4" x14ac:dyDescent="0.2">
      <c r="C1982" s="28"/>
      <c r="D1982" s="28"/>
    </row>
    <row r="1983" spans="3:4" x14ac:dyDescent="0.2">
      <c r="C1983" s="28"/>
      <c r="D1983" s="28"/>
    </row>
    <row r="1984" spans="3:4" x14ac:dyDescent="0.2">
      <c r="C1984" s="28"/>
      <c r="D1984" s="28"/>
    </row>
    <row r="1985" spans="3:4" x14ac:dyDescent="0.2">
      <c r="C1985" s="28"/>
      <c r="D1985" s="28"/>
    </row>
    <row r="1986" spans="3:4" x14ac:dyDescent="0.2">
      <c r="C1986" s="28"/>
      <c r="D1986" s="28"/>
    </row>
    <row r="1987" spans="3:4" x14ac:dyDescent="0.2">
      <c r="C1987" s="28"/>
      <c r="D1987" s="28"/>
    </row>
    <row r="1988" spans="3:4" x14ac:dyDescent="0.2">
      <c r="C1988" s="28"/>
      <c r="D1988" s="28"/>
    </row>
    <row r="1989" spans="3:4" x14ac:dyDescent="0.2">
      <c r="C1989" s="28"/>
      <c r="D1989" s="28"/>
    </row>
    <row r="1990" spans="3:4" x14ac:dyDescent="0.2">
      <c r="C1990" s="28"/>
      <c r="D1990" s="28"/>
    </row>
    <row r="1991" spans="3:4" x14ac:dyDescent="0.2">
      <c r="C1991" s="28"/>
      <c r="D1991" s="28"/>
    </row>
    <row r="1992" spans="3:4" x14ac:dyDescent="0.2">
      <c r="C1992" s="28"/>
      <c r="D1992" s="28"/>
    </row>
    <row r="1993" spans="3:4" x14ac:dyDescent="0.2">
      <c r="C1993" s="28"/>
      <c r="D1993" s="28"/>
    </row>
    <row r="1994" spans="3:4" x14ac:dyDescent="0.2">
      <c r="C1994" s="28"/>
      <c r="D1994" s="28"/>
    </row>
    <row r="1995" spans="3:4" x14ac:dyDescent="0.2">
      <c r="C1995" s="28"/>
      <c r="D1995" s="28"/>
    </row>
    <row r="1996" spans="3:4" x14ac:dyDescent="0.2">
      <c r="C1996" s="28"/>
      <c r="D1996" s="28"/>
    </row>
    <row r="1997" spans="3:4" x14ac:dyDescent="0.2">
      <c r="C1997" s="28"/>
      <c r="D1997" s="28"/>
    </row>
    <row r="1998" spans="3:4" x14ac:dyDescent="0.2">
      <c r="C1998" s="28"/>
      <c r="D1998" s="28"/>
    </row>
    <row r="1999" spans="3:4" x14ac:dyDescent="0.2">
      <c r="C1999" s="28"/>
      <c r="D1999" s="28"/>
    </row>
    <row r="2000" spans="3:4" x14ac:dyDescent="0.2">
      <c r="C2000" s="28"/>
      <c r="D2000" s="28"/>
    </row>
    <row r="2001" spans="3:4" x14ac:dyDescent="0.2">
      <c r="C2001" s="28"/>
      <c r="D2001" s="28"/>
    </row>
    <row r="2002" spans="3:4" x14ac:dyDescent="0.2">
      <c r="C2002" s="28"/>
      <c r="D2002" s="28"/>
    </row>
    <row r="2003" spans="3:4" x14ac:dyDescent="0.2">
      <c r="C2003" s="28"/>
      <c r="D2003" s="28"/>
    </row>
    <row r="2004" spans="3:4" x14ac:dyDescent="0.2">
      <c r="C2004" s="28"/>
      <c r="D2004" s="28"/>
    </row>
    <row r="2005" spans="3:4" x14ac:dyDescent="0.2">
      <c r="C2005" s="28"/>
      <c r="D2005" s="28"/>
    </row>
    <row r="2006" spans="3:4" x14ac:dyDescent="0.2">
      <c r="C2006" s="28"/>
      <c r="D2006" s="28"/>
    </row>
    <row r="2007" spans="3:4" x14ac:dyDescent="0.2">
      <c r="C2007" s="28"/>
      <c r="D2007" s="28"/>
    </row>
    <row r="2008" spans="3:4" x14ac:dyDescent="0.2">
      <c r="C2008" s="28"/>
      <c r="D2008" s="28"/>
    </row>
    <row r="2009" spans="3:4" x14ac:dyDescent="0.2">
      <c r="C2009" s="28"/>
      <c r="D2009" s="28"/>
    </row>
    <row r="2010" spans="3:4" x14ac:dyDescent="0.2">
      <c r="C2010" s="28"/>
      <c r="D2010" s="28"/>
    </row>
    <row r="2011" spans="3:4" x14ac:dyDescent="0.2">
      <c r="C2011" s="28"/>
      <c r="D2011" s="28"/>
    </row>
    <row r="2012" spans="3:4" x14ac:dyDescent="0.2">
      <c r="C2012" s="28"/>
      <c r="D2012" s="28"/>
    </row>
    <row r="2013" spans="3:4" x14ac:dyDescent="0.2">
      <c r="C2013" s="28"/>
      <c r="D2013" s="28"/>
    </row>
    <row r="2014" spans="3:4" x14ac:dyDescent="0.2">
      <c r="C2014" s="28"/>
      <c r="D2014" s="28"/>
    </row>
    <row r="2015" spans="3:4" x14ac:dyDescent="0.2">
      <c r="C2015" s="28"/>
      <c r="D2015" s="28"/>
    </row>
    <row r="2016" spans="3:4" x14ac:dyDescent="0.2">
      <c r="C2016" s="28"/>
      <c r="D2016" s="28"/>
    </row>
    <row r="2017" spans="3:4" x14ac:dyDescent="0.2">
      <c r="C2017" s="28"/>
      <c r="D2017" s="28"/>
    </row>
    <row r="2018" spans="3:4" x14ac:dyDescent="0.2">
      <c r="C2018" s="28"/>
      <c r="D2018" s="28"/>
    </row>
    <row r="2019" spans="3:4" x14ac:dyDescent="0.2">
      <c r="C2019" s="28"/>
      <c r="D2019" s="28"/>
    </row>
    <row r="2020" spans="3:4" x14ac:dyDescent="0.2">
      <c r="C2020" s="28"/>
      <c r="D2020" s="28"/>
    </row>
    <row r="2021" spans="3:4" x14ac:dyDescent="0.2">
      <c r="C2021" s="28"/>
      <c r="D2021" s="28"/>
    </row>
    <row r="2022" spans="3:4" x14ac:dyDescent="0.2">
      <c r="C2022" s="28"/>
      <c r="D2022" s="28"/>
    </row>
    <row r="2023" spans="3:4" x14ac:dyDescent="0.2">
      <c r="C2023" s="28"/>
      <c r="D2023" s="28"/>
    </row>
    <row r="2024" spans="3:4" x14ac:dyDescent="0.2">
      <c r="C2024" s="28"/>
      <c r="D2024" s="28"/>
    </row>
    <row r="2025" spans="3:4" x14ac:dyDescent="0.2">
      <c r="C2025" s="28"/>
      <c r="D2025" s="28"/>
    </row>
    <row r="2026" spans="3:4" x14ac:dyDescent="0.2">
      <c r="C2026" s="28"/>
      <c r="D2026" s="28"/>
    </row>
    <row r="2027" spans="3:4" x14ac:dyDescent="0.2">
      <c r="C2027" s="28"/>
      <c r="D2027" s="28"/>
    </row>
    <row r="2028" spans="3:4" x14ac:dyDescent="0.2">
      <c r="C2028" s="28"/>
      <c r="D2028" s="28"/>
    </row>
    <row r="2029" spans="3:4" x14ac:dyDescent="0.2">
      <c r="C2029" s="28"/>
      <c r="D2029" s="28"/>
    </row>
    <row r="2030" spans="3:4" x14ac:dyDescent="0.2">
      <c r="C2030" s="28"/>
      <c r="D2030" s="28"/>
    </row>
    <row r="2031" spans="3:4" x14ac:dyDescent="0.2">
      <c r="C2031" s="28"/>
      <c r="D2031" s="28"/>
    </row>
    <row r="2032" spans="3:4" x14ac:dyDescent="0.2">
      <c r="C2032" s="28"/>
      <c r="D2032" s="28"/>
    </row>
    <row r="2033" spans="3:4" x14ac:dyDescent="0.2">
      <c r="C2033" s="28"/>
      <c r="D2033" s="28"/>
    </row>
    <row r="2034" spans="3:4" x14ac:dyDescent="0.2">
      <c r="C2034" s="28"/>
      <c r="D2034" s="28"/>
    </row>
    <row r="2035" spans="3:4" x14ac:dyDescent="0.2">
      <c r="C2035" s="28"/>
      <c r="D2035" s="28"/>
    </row>
    <row r="2036" spans="3:4" x14ac:dyDescent="0.2">
      <c r="C2036" s="28"/>
      <c r="D2036" s="28"/>
    </row>
    <row r="2037" spans="3:4" x14ac:dyDescent="0.2">
      <c r="C2037" s="28"/>
      <c r="D2037" s="28"/>
    </row>
    <row r="2038" spans="3:4" x14ac:dyDescent="0.2">
      <c r="C2038" s="28"/>
      <c r="D2038" s="28"/>
    </row>
    <row r="2039" spans="3:4" x14ac:dyDescent="0.2">
      <c r="C2039" s="28"/>
      <c r="D2039" s="28"/>
    </row>
    <row r="2040" spans="3:4" x14ac:dyDescent="0.2">
      <c r="C2040" s="28"/>
      <c r="D2040" s="28"/>
    </row>
    <row r="2041" spans="3:4" x14ac:dyDescent="0.2">
      <c r="C2041" s="28"/>
      <c r="D2041" s="28"/>
    </row>
    <row r="2042" spans="3:4" x14ac:dyDescent="0.2">
      <c r="C2042" s="28"/>
      <c r="D2042" s="28"/>
    </row>
    <row r="2043" spans="3:4" x14ac:dyDescent="0.2">
      <c r="C2043" s="28"/>
      <c r="D2043" s="28"/>
    </row>
    <row r="2044" spans="3:4" x14ac:dyDescent="0.2">
      <c r="C2044" s="28"/>
      <c r="D2044" s="28"/>
    </row>
    <row r="2045" spans="3:4" x14ac:dyDescent="0.2">
      <c r="C2045" s="28"/>
      <c r="D2045" s="28"/>
    </row>
    <row r="2046" spans="3:4" x14ac:dyDescent="0.2">
      <c r="C2046" s="28"/>
      <c r="D2046" s="28"/>
    </row>
    <row r="2047" spans="3:4" x14ac:dyDescent="0.2">
      <c r="C2047" s="28"/>
      <c r="D2047" s="28"/>
    </row>
    <row r="2048" spans="3:4" x14ac:dyDescent="0.2">
      <c r="C2048" s="28"/>
      <c r="D2048" s="28"/>
    </row>
    <row r="2049" spans="3:4" x14ac:dyDescent="0.2">
      <c r="C2049" s="28"/>
      <c r="D2049" s="28"/>
    </row>
    <row r="2050" spans="3:4" x14ac:dyDescent="0.2">
      <c r="C2050" s="28"/>
      <c r="D2050" s="28"/>
    </row>
    <row r="2051" spans="3:4" x14ac:dyDescent="0.2">
      <c r="C2051" s="28"/>
      <c r="D2051" s="28"/>
    </row>
    <row r="2052" spans="3:4" x14ac:dyDescent="0.2">
      <c r="C2052" s="28"/>
      <c r="D2052" s="28"/>
    </row>
    <row r="2053" spans="3:4" x14ac:dyDescent="0.2">
      <c r="C2053" s="28"/>
      <c r="D2053" s="28"/>
    </row>
    <row r="2054" spans="3:4" x14ac:dyDescent="0.2">
      <c r="C2054" s="28"/>
      <c r="D2054" s="28"/>
    </row>
    <row r="2055" spans="3:4" x14ac:dyDescent="0.2">
      <c r="C2055" s="28"/>
      <c r="D2055" s="28"/>
    </row>
    <row r="2056" spans="3:4" x14ac:dyDescent="0.2">
      <c r="C2056" s="28"/>
      <c r="D2056" s="28"/>
    </row>
    <row r="2057" spans="3:4" x14ac:dyDescent="0.2">
      <c r="C2057" s="28"/>
      <c r="D2057" s="28"/>
    </row>
    <row r="2058" spans="3:4" x14ac:dyDescent="0.2">
      <c r="C2058" s="28"/>
      <c r="D2058" s="28"/>
    </row>
    <row r="2059" spans="3:4" x14ac:dyDescent="0.2">
      <c r="C2059" s="28"/>
      <c r="D2059" s="28"/>
    </row>
    <row r="2060" spans="3:4" x14ac:dyDescent="0.2">
      <c r="C2060" s="28"/>
      <c r="D2060" s="28"/>
    </row>
    <row r="2061" spans="3:4" x14ac:dyDescent="0.2">
      <c r="C2061" s="28"/>
      <c r="D2061" s="28"/>
    </row>
    <row r="2062" spans="3:4" x14ac:dyDescent="0.2">
      <c r="C2062" s="28"/>
      <c r="D2062" s="28"/>
    </row>
    <row r="2063" spans="3:4" x14ac:dyDescent="0.2">
      <c r="C2063" s="28"/>
      <c r="D2063" s="28"/>
    </row>
    <row r="2064" spans="3:4" x14ac:dyDescent="0.2">
      <c r="C2064" s="28"/>
      <c r="D2064" s="28"/>
    </row>
    <row r="2065" spans="3:4" x14ac:dyDescent="0.2">
      <c r="C2065" s="28"/>
      <c r="D2065" s="28"/>
    </row>
    <row r="2066" spans="3:4" x14ac:dyDescent="0.2">
      <c r="C2066" s="28"/>
      <c r="D2066" s="28"/>
    </row>
    <row r="2067" spans="3:4" x14ac:dyDescent="0.2">
      <c r="C2067" s="28"/>
      <c r="D2067" s="28"/>
    </row>
    <row r="2068" spans="3:4" x14ac:dyDescent="0.2">
      <c r="C2068" s="28"/>
      <c r="D2068" s="28"/>
    </row>
    <row r="2069" spans="3:4" x14ac:dyDescent="0.2">
      <c r="C2069" s="28"/>
      <c r="D2069" s="28"/>
    </row>
    <row r="2070" spans="3:4" x14ac:dyDescent="0.2">
      <c r="C2070" s="28"/>
      <c r="D2070" s="28"/>
    </row>
    <row r="2071" spans="3:4" x14ac:dyDescent="0.2">
      <c r="C2071" s="28"/>
      <c r="D2071" s="28"/>
    </row>
    <row r="2072" spans="3:4" x14ac:dyDescent="0.2">
      <c r="C2072" s="28"/>
      <c r="D2072" s="28"/>
    </row>
    <row r="2073" spans="3:4" x14ac:dyDescent="0.2">
      <c r="C2073" s="28"/>
      <c r="D2073" s="28"/>
    </row>
    <row r="2074" spans="3:4" x14ac:dyDescent="0.2">
      <c r="C2074" s="28"/>
      <c r="D2074" s="28"/>
    </row>
    <row r="2075" spans="3:4" x14ac:dyDescent="0.2">
      <c r="C2075" s="28"/>
      <c r="D2075" s="28"/>
    </row>
    <row r="2076" spans="3:4" x14ac:dyDescent="0.2">
      <c r="C2076" s="28"/>
      <c r="D2076" s="28"/>
    </row>
    <row r="2077" spans="3:4" x14ac:dyDescent="0.2">
      <c r="C2077" s="28"/>
      <c r="D2077" s="28"/>
    </row>
    <row r="2078" spans="3:4" x14ac:dyDescent="0.2">
      <c r="C2078" s="28"/>
      <c r="D2078" s="28"/>
    </row>
    <row r="2079" spans="3:4" x14ac:dyDescent="0.2">
      <c r="C2079" s="28"/>
      <c r="D2079" s="28"/>
    </row>
    <row r="2080" spans="3:4" x14ac:dyDescent="0.2">
      <c r="C2080" s="28"/>
      <c r="D2080" s="28"/>
    </row>
    <row r="2081" spans="3:4" x14ac:dyDescent="0.2">
      <c r="C2081" s="28"/>
      <c r="D2081" s="28"/>
    </row>
    <row r="2082" spans="3:4" x14ac:dyDescent="0.2">
      <c r="C2082" s="28"/>
      <c r="D2082" s="28"/>
    </row>
    <row r="2083" spans="3:4" x14ac:dyDescent="0.2">
      <c r="C2083" s="28"/>
      <c r="D2083" s="28"/>
    </row>
    <row r="2084" spans="3:4" x14ac:dyDescent="0.2">
      <c r="C2084" s="28"/>
      <c r="D2084" s="28"/>
    </row>
    <row r="2085" spans="3:4" x14ac:dyDescent="0.2">
      <c r="C2085" s="28"/>
      <c r="D2085" s="28"/>
    </row>
    <row r="2086" spans="3:4" x14ac:dyDescent="0.2">
      <c r="C2086" s="28"/>
      <c r="D2086" s="28"/>
    </row>
    <row r="2087" spans="3:4" x14ac:dyDescent="0.2">
      <c r="C2087" s="28"/>
      <c r="D2087" s="28"/>
    </row>
    <row r="2088" spans="3:4" x14ac:dyDescent="0.2">
      <c r="C2088" s="28"/>
      <c r="D2088" s="28"/>
    </row>
    <row r="2089" spans="3:4" x14ac:dyDescent="0.2">
      <c r="C2089" s="28"/>
      <c r="D2089" s="28"/>
    </row>
    <row r="2090" spans="3:4" x14ac:dyDescent="0.2">
      <c r="C2090" s="28"/>
      <c r="D2090" s="28"/>
    </row>
    <row r="2091" spans="3:4" x14ac:dyDescent="0.2">
      <c r="C2091" s="28"/>
      <c r="D2091" s="28"/>
    </row>
    <row r="2092" spans="3:4" x14ac:dyDescent="0.2">
      <c r="C2092" s="28"/>
      <c r="D2092" s="28"/>
    </row>
    <row r="2093" spans="3:4" x14ac:dyDescent="0.2">
      <c r="C2093" s="28"/>
      <c r="D2093" s="28"/>
    </row>
    <row r="2094" spans="3:4" x14ac:dyDescent="0.2">
      <c r="C2094" s="28"/>
      <c r="D2094" s="28"/>
    </row>
    <row r="2095" spans="3:4" x14ac:dyDescent="0.2">
      <c r="C2095" s="28"/>
      <c r="D2095" s="28"/>
    </row>
    <row r="2096" spans="3:4" x14ac:dyDescent="0.2">
      <c r="C2096" s="28"/>
      <c r="D2096" s="28"/>
    </row>
    <row r="2097" spans="3:4" x14ac:dyDescent="0.2">
      <c r="C2097" s="28"/>
      <c r="D2097" s="28"/>
    </row>
    <row r="2098" spans="3:4" x14ac:dyDescent="0.2">
      <c r="C2098" s="28"/>
      <c r="D2098" s="28"/>
    </row>
    <row r="2099" spans="3:4" x14ac:dyDescent="0.2">
      <c r="C2099" s="28"/>
      <c r="D2099" s="28"/>
    </row>
    <row r="2100" spans="3:4" x14ac:dyDescent="0.2">
      <c r="C2100" s="28"/>
      <c r="D2100" s="28"/>
    </row>
    <row r="2101" spans="3:4" x14ac:dyDescent="0.2">
      <c r="C2101" s="28"/>
      <c r="D2101" s="28"/>
    </row>
    <row r="2102" spans="3:4" x14ac:dyDescent="0.2">
      <c r="C2102" s="28"/>
      <c r="D2102" s="28"/>
    </row>
    <row r="2103" spans="3:4" x14ac:dyDescent="0.2">
      <c r="C2103" s="28"/>
      <c r="D2103" s="28"/>
    </row>
    <row r="2104" spans="3:4" x14ac:dyDescent="0.2">
      <c r="C2104" s="28"/>
      <c r="D2104" s="28"/>
    </row>
    <row r="2105" spans="3:4" x14ac:dyDescent="0.2">
      <c r="C2105" s="28"/>
      <c r="D2105" s="28"/>
    </row>
    <row r="2106" spans="3:4" x14ac:dyDescent="0.2">
      <c r="C2106" s="28"/>
      <c r="D2106" s="28"/>
    </row>
    <row r="2107" spans="3:4" x14ac:dyDescent="0.2">
      <c r="C2107" s="28"/>
      <c r="D2107" s="28"/>
    </row>
    <row r="2108" spans="3:4" x14ac:dyDescent="0.2">
      <c r="C2108" s="28"/>
      <c r="D2108" s="28"/>
    </row>
    <row r="2109" spans="3:4" x14ac:dyDescent="0.2">
      <c r="C2109" s="28"/>
      <c r="D2109" s="28"/>
    </row>
    <row r="2110" spans="3:4" x14ac:dyDescent="0.2">
      <c r="C2110" s="28"/>
      <c r="D2110" s="28"/>
    </row>
    <row r="2111" spans="3:4" x14ac:dyDescent="0.2">
      <c r="C2111" s="28"/>
      <c r="D2111" s="28"/>
    </row>
    <row r="2112" spans="3:4" x14ac:dyDescent="0.2">
      <c r="C2112" s="28"/>
      <c r="D2112" s="28"/>
    </row>
    <row r="2113" spans="3:4" x14ac:dyDescent="0.2">
      <c r="C2113" s="28"/>
      <c r="D2113" s="28"/>
    </row>
    <row r="2114" spans="3:4" x14ac:dyDescent="0.2">
      <c r="C2114" s="28"/>
      <c r="D2114" s="28"/>
    </row>
    <row r="2115" spans="3:4" x14ac:dyDescent="0.2">
      <c r="C2115" s="28"/>
      <c r="D2115" s="28"/>
    </row>
    <row r="2116" spans="3:4" x14ac:dyDescent="0.2">
      <c r="C2116" s="28"/>
      <c r="D2116" s="28"/>
    </row>
    <row r="2117" spans="3:4" x14ac:dyDescent="0.2">
      <c r="C2117" s="28"/>
      <c r="D2117" s="28"/>
    </row>
    <row r="2118" spans="3:4" x14ac:dyDescent="0.2">
      <c r="C2118" s="28"/>
      <c r="D2118" s="28"/>
    </row>
    <row r="2119" spans="3:4" x14ac:dyDescent="0.2">
      <c r="C2119" s="28"/>
      <c r="D2119" s="28"/>
    </row>
    <row r="2120" spans="3:4" x14ac:dyDescent="0.2">
      <c r="C2120" s="28"/>
      <c r="D2120" s="28"/>
    </row>
    <row r="2121" spans="3:4" x14ac:dyDescent="0.2">
      <c r="C2121" s="28"/>
      <c r="D2121" s="28"/>
    </row>
    <row r="2122" spans="3:4" x14ac:dyDescent="0.2">
      <c r="C2122" s="28"/>
      <c r="D2122" s="28"/>
    </row>
    <row r="2123" spans="3:4" x14ac:dyDescent="0.2">
      <c r="C2123" s="28"/>
      <c r="D2123" s="28"/>
    </row>
    <row r="2124" spans="3:4" x14ac:dyDescent="0.2">
      <c r="C2124" s="28"/>
      <c r="D2124" s="28"/>
    </row>
    <row r="2125" spans="3:4" x14ac:dyDescent="0.2">
      <c r="C2125" s="28"/>
      <c r="D2125" s="28"/>
    </row>
    <row r="2126" spans="3:4" x14ac:dyDescent="0.2">
      <c r="C2126" s="28"/>
      <c r="D2126" s="28"/>
    </row>
    <row r="2127" spans="3:4" x14ac:dyDescent="0.2">
      <c r="C2127" s="28"/>
      <c r="D2127" s="28"/>
    </row>
    <row r="2128" spans="3:4" x14ac:dyDescent="0.2">
      <c r="C2128" s="28"/>
      <c r="D2128" s="28"/>
    </row>
    <row r="2129" spans="3:4" x14ac:dyDescent="0.2">
      <c r="C2129" s="28"/>
      <c r="D2129" s="28"/>
    </row>
    <row r="2130" spans="3:4" x14ac:dyDescent="0.2">
      <c r="C2130" s="28"/>
      <c r="D2130" s="28"/>
    </row>
    <row r="2131" spans="3:4" x14ac:dyDescent="0.2">
      <c r="C2131" s="28"/>
      <c r="D2131" s="28"/>
    </row>
    <row r="2132" spans="3:4" x14ac:dyDescent="0.2">
      <c r="C2132" s="28"/>
      <c r="D2132" s="28"/>
    </row>
    <row r="2133" spans="3:4" x14ac:dyDescent="0.2">
      <c r="C2133" s="28"/>
      <c r="D2133" s="28"/>
    </row>
    <row r="2134" spans="3:4" x14ac:dyDescent="0.2">
      <c r="C2134" s="28"/>
      <c r="D2134" s="28"/>
    </row>
    <row r="2135" spans="3:4" x14ac:dyDescent="0.2">
      <c r="C2135" s="28"/>
      <c r="D2135" s="28"/>
    </row>
    <row r="2136" spans="3:4" x14ac:dyDescent="0.2">
      <c r="C2136" s="28"/>
      <c r="D2136" s="28"/>
    </row>
    <row r="2137" spans="3:4" x14ac:dyDescent="0.2">
      <c r="C2137" s="28"/>
      <c r="D2137" s="28"/>
    </row>
    <row r="2138" spans="3:4" x14ac:dyDescent="0.2">
      <c r="C2138" s="28"/>
      <c r="D2138" s="28"/>
    </row>
    <row r="2139" spans="3:4" x14ac:dyDescent="0.2">
      <c r="C2139" s="28"/>
      <c r="D2139" s="28"/>
    </row>
    <row r="2140" spans="3:4" x14ac:dyDescent="0.2">
      <c r="C2140" s="28"/>
      <c r="D2140" s="28"/>
    </row>
    <row r="2141" spans="3:4" x14ac:dyDescent="0.2">
      <c r="C2141" s="28"/>
      <c r="D2141" s="28"/>
    </row>
    <row r="2142" spans="3:4" x14ac:dyDescent="0.2">
      <c r="C2142" s="28"/>
      <c r="D2142" s="28"/>
    </row>
    <row r="2143" spans="3:4" x14ac:dyDescent="0.2">
      <c r="C2143" s="28"/>
      <c r="D2143" s="28"/>
    </row>
    <row r="2144" spans="3:4" x14ac:dyDescent="0.2">
      <c r="C2144" s="28"/>
      <c r="D2144" s="28"/>
    </row>
    <row r="2145" spans="3:4" x14ac:dyDescent="0.2">
      <c r="C2145" s="28"/>
      <c r="D2145" s="28"/>
    </row>
    <row r="2146" spans="3:4" x14ac:dyDescent="0.2">
      <c r="C2146" s="28"/>
      <c r="D2146" s="28"/>
    </row>
    <row r="2147" spans="3:4" x14ac:dyDescent="0.2">
      <c r="C2147" s="28"/>
      <c r="D2147" s="28"/>
    </row>
    <row r="2148" spans="3:4" x14ac:dyDescent="0.2">
      <c r="C2148" s="28"/>
      <c r="D2148" s="28"/>
    </row>
    <row r="2149" spans="3:4" x14ac:dyDescent="0.2">
      <c r="C2149" s="28"/>
      <c r="D2149" s="28"/>
    </row>
    <row r="2150" spans="3:4" x14ac:dyDescent="0.2">
      <c r="C2150" s="28"/>
      <c r="D2150" s="28"/>
    </row>
    <row r="2151" spans="3:4" x14ac:dyDescent="0.2">
      <c r="C2151" s="28"/>
      <c r="D2151" s="28"/>
    </row>
    <row r="2152" spans="3:4" x14ac:dyDescent="0.2">
      <c r="C2152" s="28"/>
      <c r="D2152" s="28"/>
    </row>
    <row r="2153" spans="3:4" x14ac:dyDescent="0.2">
      <c r="C2153" s="28"/>
      <c r="D2153" s="28"/>
    </row>
    <row r="2154" spans="3:4" x14ac:dyDescent="0.2">
      <c r="C2154" s="28"/>
      <c r="D2154" s="28"/>
    </row>
    <row r="2155" spans="3:4" x14ac:dyDescent="0.2">
      <c r="C2155" s="28"/>
      <c r="D2155" s="28"/>
    </row>
    <row r="2156" spans="3:4" x14ac:dyDescent="0.2">
      <c r="C2156" s="28"/>
      <c r="D2156" s="28"/>
    </row>
    <row r="2157" spans="3:4" x14ac:dyDescent="0.2">
      <c r="C2157" s="28"/>
      <c r="D2157" s="28"/>
    </row>
    <row r="2158" spans="3:4" x14ac:dyDescent="0.2">
      <c r="C2158" s="28"/>
      <c r="D2158" s="28"/>
    </row>
    <row r="2159" spans="3:4" x14ac:dyDescent="0.2">
      <c r="C2159" s="28"/>
      <c r="D2159" s="28"/>
    </row>
    <row r="2160" spans="3:4" x14ac:dyDescent="0.2">
      <c r="C2160" s="28"/>
      <c r="D2160" s="28"/>
    </row>
    <row r="2161" spans="3:4" x14ac:dyDescent="0.2">
      <c r="C2161" s="28"/>
      <c r="D2161" s="28"/>
    </row>
    <row r="2162" spans="3:4" x14ac:dyDescent="0.2">
      <c r="C2162" s="28"/>
      <c r="D2162" s="28"/>
    </row>
    <row r="2163" spans="3:4" x14ac:dyDescent="0.2">
      <c r="C2163" s="28"/>
      <c r="D2163" s="28"/>
    </row>
    <row r="2164" spans="3:4" x14ac:dyDescent="0.2">
      <c r="C2164" s="28"/>
      <c r="D2164" s="28"/>
    </row>
    <row r="2165" spans="3:4" x14ac:dyDescent="0.2">
      <c r="C2165" s="28"/>
      <c r="D2165" s="28"/>
    </row>
    <row r="2166" spans="3:4" x14ac:dyDescent="0.2">
      <c r="C2166" s="28"/>
      <c r="D2166" s="28"/>
    </row>
    <row r="2167" spans="3:4" x14ac:dyDescent="0.2">
      <c r="C2167" s="28"/>
      <c r="D2167" s="28"/>
    </row>
    <row r="2168" spans="3:4" x14ac:dyDescent="0.2">
      <c r="C2168" s="28"/>
      <c r="D2168" s="28"/>
    </row>
    <row r="2169" spans="3:4" x14ac:dyDescent="0.2">
      <c r="C2169" s="28"/>
      <c r="D2169" s="28"/>
    </row>
    <row r="2170" spans="3:4" x14ac:dyDescent="0.2">
      <c r="C2170" s="28"/>
      <c r="D2170" s="28"/>
    </row>
    <row r="2171" spans="3:4" x14ac:dyDescent="0.2">
      <c r="C2171" s="28"/>
      <c r="D2171" s="28"/>
    </row>
    <row r="2172" spans="3:4" x14ac:dyDescent="0.2">
      <c r="C2172" s="28"/>
      <c r="D2172" s="28"/>
    </row>
    <row r="2173" spans="3:4" x14ac:dyDescent="0.2">
      <c r="C2173" s="28"/>
      <c r="D2173" s="28"/>
    </row>
    <row r="2174" spans="3:4" x14ac:dyDescent="0.2">
      <c r="C2174" s="28"/>
      <c r="D2174" s="28"/>
    </row>
    <row r="2175" spans="3:4" x14ac:dyDescent="0.2">
      <c r="C2175" s="28"/>
      <c r="D2175" s="28"/>
    </row>
    <row r="2176" spans="3:4" x14ac:dyDescent="0.2">
      <c r="C2176" s="28"/>
      <c r="D2176" s="28"/>
    </row>
    <row r="2177" spans="3:4" x14ac:dyDescent="0.2">
      <c r="C2177" s="28"/>
      <c r="D2177" s="28"/>
    </row>
    <row r="2178" spans="3:4" x14ac:dyDescent="0.2">
      <c r="C2178" s="28"/>
      <c r="D2178" s="28"/>
    </row>
    <row r="2179" spans="3:4" x14ac:dyDescent="0.2">
      <c r="C2179" s="28"/>
      <c r="D2179" s="28"/>
    </row>
    <row r="2180" spans="3:4" x14ac:dyDescent="0.2">
      <c r="C2180" s="28"/>
      <c r="D2180" s="28"/>
    </row>
    <row r="2181" spans="3:4" x14ac:dyDescent="0.2">
      <c r="C2181" s="28"/>
      <c r="D2181" s="28"/>
    </row>
    <row r="2182" spans="3:4" x14ac:dyDescent="0.2">
      <c r="C2182" s="28"/>
      <c r="D2182" s="28"/>
    </row>
    <row r="2183" spans="3:4" x14ac:dyDescent="0.2">
      <c r="C2183" s="28"/>
      <c r="D2183" s="28"/>
    </row>
    <row r="2184" spans="3:4" x14ac:dyDescent="0.2">
      <c r="C2184" s="28"/>
      <c r="D2184" s="28"/>
    </row>
    <row r="2185" spans="3:4" x14ac:dyDescent="0.2">
      <c r="C2185" s="28"/>
      <c r="D2185" s="28"/>
    </row>
    <row r="2186" spans="3:4" x14ac:dyDescent="0.2">
      <c r="C2186" s="28"/>
      <c r="D2186" s="28"/>
    </row>
    <row r="2187" spans="3:4" x14ac:dyDescent="0.2">
      <c r="C2187" s="28"/>
      <c r="D2187" s="28"/>
    </row>
    <row r="2188" spans="3:4" x14ac:dyDescent="0.2">
      <c r="C2188" s="28"/>
      <c r="D2188" s="28"/>
    </row>
    <row r="2189" spans="3:4" x14ac:dyDescent="0.2">
      <c r="C2189" s="28"/>
      <c r="D2189" s="28"/>
    </row>
    <row r="2190" spans="3:4" x14ac:dyDescent="0.2">
      <c r="C2190" s="28"/>
      <c r="D2190" s="28"/>
    </row>
    <row r="2191" spans="3:4" x14ac:dyDescent="0.2">
      <c r="C2191" s="28"/>
      <c r="D2191" s="28"/>
    </row>
    <row r="2192" spans="3:4" x14ac:dyDescent="0.2">
      <c r="C2192" s="28"/>
      <c r="D2192" s="28"/>
    </row>
    <row r="2193" spans="3:4" x14ac:dyDescent="0.2">
      <c r="C2193" s="28"/>
      <c r="D2193" s="28"/>
    </row>
    <row r="2194" spans="3:4" x14ac:dyDescent="0.2">
      <c r="C2194" s="28"/>
      <c r="D2194" s="28"/>
    </row>
    <row r="2195" spans="3:4" x14ac:dyDescent="0.2">
      <c r="C2195" s="28"/>
      <c r="D2195" s="28"/>
    </row>
    <row r="2196" spans="3:4" x14ac:dyDescent="0.2">
      <c r="C2196" s="28"/>
      <c r="D2196" s="28"/>
    </row>
    <row r="2197" spans="3:4" x14ac:dyDescent="0.2">
      <c r="C2197" s="28"/>
      <c r="D2197" s="28"/>
    </row>
    <row r="2198" spans="3:4" x14ac:dyDescent="0.2">
      <c r="C2198" s="28"/>
      <c r="D2198" s="28"/>
    </row>
    <row r="2199" spans="3:4" x14ac:dyDescent="0.2">
      <c r="C2199" s="28"/>
      <c r="D2199" s="28"/>
    </row>
    <row r="2200" spans="3:4" x14ac:dyDescent="0.2">
      <c r="C2200" s="28"/>
      <c r="D2200" s="28"/>
    </row>
    <row r="2201" spans="3:4" x14ac:dyDescent="0.2">
      <c r="C2201" s="28"/>
      <c r="D2201" s="28"/>
    </row>
    <row r="2202" spans="3:4" x14ac:dyDescent="0.2">
      <c r="C2202" s="28"/>
      <c r="D2202" s="28"/>
    </row>
    <row r="2203" spans="3:4" x14ac:dyDescent="0.2">
      <c r="C2203" s="28"/>
      <c r="D2203" s="28"/>
    </row>
    <row r="2204" spans="3:4" x14ac:dyDescent="0.2">
      <c r="C2204" s="28"/>
      <c r="D2204" s="28"/>
    </row>
    <row r="2205" spans="3:4" x14ac:dyDescent="0.2">
      <c r="C2205" s="28"/>
      <c r="D2205" s="28"/>
    </row>
    <row r="2206" spans="3:4" x14ac:dyDescent="0.2">
      <c r="C2206" s="28"/>
      <c r="D2206" s="28"/>
    </row>
    <row r="2207" spans="3:4" x14ac:dyDescent="0.2">
      <c r="C2207" s="28"/>
      <c r="D2207" s="28"/>
    </row>
    <row r="2208" spans="3:4" x14ac:dyDescent="0.2">
      <c r="C2208" s="28"/>
      <c r="D2208" s="28"/>
    </row>
    <row r="2209" spans="3:4" x14ac:dyDescent="0.2">
      <c r="C2209" s="28"/>
      <c r="D2209" s="28"/>
    </row>
    <row r="2210" spans="3:4" x14ac:dyDescent="0.2">
      <c r="C2210" s="28"/>
      <c r="D2210" s="28"/>
    </row>
    <row r="2211" spans="3:4" x14ac:dyDescent="0.2">
      <c r="C2211" s="28"/>
      <c r="D2211" s="28"/>
    </row>
    <row r="2212" spans="3:4" x14ac:dyDescent="0.2">
      <c r="C2212" s="28"/>
      <c r="D2212" s="28"/>
    </row>
    <row r="2213" spans="3:4" x14ac:dyDescent="0.2">
      <c r="C2213" s="28"/>
      <c r="D2213" s="28"/>
    </row>
    <row r="2214" spans="3:4" x14ac:dyDescent="0.2">
      <c r="C2214" s="28"/>
      <c r="D2214" s="28"/>
    </row>
    <row r="2215" spans="3:4" x14ac:dyDescent="0.2">
      <c r="C2215" s="28"/>
      <c r="D2215" s="28"/>
    </row>
    <row r="2216" spans="3:4" x14ac:dyDescent="0.2">
      <c r="C2216" s="28"/>
      <c r="D2216" s="28"/>
    </row>
    <row r="2217" spans="3:4" x14ac:dyDescent="0.2">
      <c r="C2217" s="28"/>
      <c r="D2217" s="28"/>
    </row>
    <row r="2218" spans="3:4" x14ac:dyDescent="0.2">
      <c r="C2218" s="28"/>
      <c r="D2218" s="28"/>
    </row>
    <row r="2219" spans="3:4" x14ac:dyDescent="0.2">
      <c r="C2219" s="28"/>
      <c r="D2219" s="28"/>
    </row>
    <row r="2220" spans="3:4" x14ac:dyDescent="0.2">
      <c r="C2220" s="28"/>
      <c r="D2220" s="28"/>
    </row>
    <row r="2221" spans="3:4" x14ac:dyDescent="0.2">
      <c r="C2221" s="28"/>
      <c r="D2221" s="28"/>
    </row>
    <row r="2222" spans="3:4" x14ac:dyDescent="0.2">
      <c r="C2222" s="28"/>
      <c r="D2222" s="28"/>
    </row>
    <row r="2223" spans="3:4" x14ac:dyDescent="0.2">
      <c r="C2223" s="28"/>
      <c r="D2223" s="28"/>
    </row>
    <row r="2224" spans="3:4" x14ac:dyDescent="0.2">
      <c r="C2224" s="28"/>
      <c r="D2224" s="28"/>
    </row>
    <row r="2225" spans="3:4" x14ac:dyDescent="0.2">
      <c r="C2225" s="28"/>
      <c r="D2225" s="28"/>
    </row>
    <row r="2226" spans="3:4" x14ac:dyDescent="0.2">
      <c r="C2226" s="28"/>
      <c r="D2226" s="28"/>
    </row>
    <row r="2227" spans="3:4" x14ac:dyDescent="0.2">
      <c r="C2227" s="28"/>
      <c r="D2227" s="28"/>
    </row>
    <row r="2228" spans="3:4" x14ac:dyDescent="0.2">
      <c r="C2228" s="28"/>
      <c r="D2228" s="28"/>
    </row>
    <row r="2229" spans="3:4" x14ac:dyDescent="0.2">
      <c r="C2229" s="28"/>
      <c r="D2229" s="28"/>
    </row>
    <row r="2230" spans="3:4" x14ac:dyDescent="0.2">
      <c r="C2230" s="28"/>
      <c r="D2230" s="28"/>
    </row>
    <row r="2231" spans="3:4" x14ac:dyDescent="0.2">
      <c r="C2231" s="28"/>
      <c r="D2231" s="28"/>
    </row>
    <row r="2232" spans="3:4" x14ac:dyDescent="0.2">
      <c r="C2232" s="28"/>
      <c r="D2232" s="28"/>
    </row>
    <row r="2233" spans="3:4" x14ac:dyDescent="0.2">
      <c r="C2233" s="28"/>
      <c r="D2233" s="28"/>
    </row>
    <row r="2234" spans="3:4" x14ac:dyDescent="0.2">
      <c r="C2234" s="28"/>
      <c r="D2234" s="28"/>
    </row>
    <row r="2235" spans="3:4" x14ac:dyDescent="0.2">
      <c r="C2235" s="28"/>
      <c r="D2235" s="28"/>
    </row>
    <row r="2236" spans="3:4" x14ac:dyDescent="0.2">
      <c r="C2236" s="28"/>
      <c r="D2236" s="28"/>
    </row>
    <row r="2237" spans="3:4" x14ac:dyDescent="0.2">
      <c r="C2237" s="28"/>
      <c r="D2237" s="28"/>
    </row>
    <row r="2238" spans="3:4" x14ac:dyDescent="0.2">
      <c r="C2238" s="28"/>
      <c r="D2238" s="28"/>
    </row>
    <row r="2239" spans="3:4" x14ac:dyDescent="0.2">
      <c r="C2239" s="28"/>
      <c r="D2239" s="28"/>
    </row>
    <row r="2240" spans="3:4" x14ac:dyDescent="0.2">
      <c r="C2240" s="28"/>
      <c r="D2240" s="28"/>
    </row>
    <row r="2241" spans="3:4" x14ac:dyDescent="0.2">
      <c r="C2241" s="28"/>
      <c r="D2241" s="28"/>
    </row>
    <row r="2242" spans="3:4" x14ac:dyDescent="0.2">
      <c r="C2242" s="28"/>
      <c r="D2242" s="28"/>
    </row>
    <row r="2243" spans="3:4" x14ac:dyDescent="0.2">
      <c r="C2243" s="28"/>
      <c r="D2243" s="28"/>
    </row>
    <row r="2244" spans="3:4" x14ac:dyDescent="0.2">
      <c r="C2244" s="28"/>
      <c r="D2244" s="28"/>
    </row>
    <row r="2245" spans="3:4" x14ac:dyDescent="0.2">
      <c r="C2245" s="28"/>
      <c r="D2245" s="28"/>
    </row>
    <row r="2246" spans="3:4" x14ac:dyDescent="0.2">
      <c r="C2246" s="28"/>
      <c r="D2246" s="28"/>
    </row>
    <row r="2247" spans="3:4" x14ac:dyDescent="0.2">
      <c r="C2247" s="28"/>
      <c r="D2247" s="28"/>
    </row>
    <row r="2248" spans="3:4" x14ac:dyDescent="0.2">
      <c r="C2248" s="28"/>
      <c r="D2248" s="28"/>
    </row>
    <row r="2249" spans="3:4" x14ac:dyDescent="0.2">
      <c r="C2249" s="28"/>
      <c r="D2249" s="28"/>
    </row>
    <row r="2250" spans="3:4" x14ac:dyDescent="0.2">
      <c r="C2250" s="28"/>
      <c r="D2250" s="28"/>
    </row>
    <row r="2251" spans="3:4" x14ac:dyDescent="0.2">
      <c r="C2251" s="28"/>
      <c r="D2251" s="28"/>
    </row>
    <row r="2252" spans="3:4" x14ac:dyDescent="0.2">
      <c r="C2252" s="28"/>
      <c r="D2252" s="28"/>
    </row>
    <row r="2253" spans="3:4" x14ac:dyDescent="0.2">
      <c r="C2253" s="28"/>
      <c r="D2253" s="28"/>
    </row>
    <row r="2254" spans="3:4" x14ac:dyDescent="0.2">
      <c r="C2254" s="28"/>
      <c r="D2254" s="28"/>
    </row>
    <row r="2255" spans="3:4" x14ac:dyDescent="0.2">
      <c r="C2255" s="28"/>
      <c r="D2255" s="28"/>
    </row>
    <row r="2256" spans="3:4" x14ac:dyDescent="0.2">
      <c r="C2256" s="28"/>
      <c r="D2256" s="28"/>
    </row>
    <row r="2257" spans="3:4" x14ac:dyDescent="0.2">
      <c r="C2257" s="28"/>
      <c r="D2257" s="28"/>
    </row>
    <row r="2258" spans="3:4" x14ac:dyDescent="0.2">
      <c r="C2258" s="28"/>
      <c r="D2258" s="28"/>
    </row>
    <row r="2259" spans="3:4" x14ac:dyDescent="0.2">
      <c r="C2259" s="28"/>
      <c r="D2259" s="28"/>
    </row>
    <row r="2260" spans="3:4" x14ac:dyDescent="0.2">
      <c r="C2260" s="28"/>
      <c r="D2260" s="28"/>
    </row>
    <row r="2261" spans="3:4" x14ac:dyDescent="0.2">
      <c r="C2261" s="28"/>
      <c r="D2261" s="28"/>
    </row>
    <row r="2262" spans="3:4" x14ac:dyDescent="0.2">
      <c r="C2262" s="28"/>
      <c r="D2262" s="28"/>
    </row>
    <row r="2263" spans="3:4" x14ac:dyDescent="0.2">
      <c r="C2263" s="28"/>
      <c r="D2263" s="28"/>
    </row>
    <row r="2264" spans="3:4" x14ac:dyDescent="0.2">
      <c r="C2264" s="28"/>
      <c r="D2264" s="28"/>
    </row>
    <row r="2265" spans="3:4" x14ac:dyDescent="0.2">
      <c r="C2265" s="28"/>
      <c r="D2265" s="28"/>
    </row>
    <row r="2266" spans="3:4" x14ac:dyDescent="0.2">
      <c r="C2266" s="28"/>
      <c r="D2266" s="28"/>
    </row>
    <row r="2267" spans="3:4" x14ac:dyDescent="0.2">
      <c r="C2267" s="28"/>
      <c r="D2267" s="28"/>
    </row>
    <row r="2268" spans="3:4" x14ac:dyDescent="0.2">
      <c r="C2268" s="28"/>
      <c r="D2268" s="28"/>
    </row>
    <row r="2269" spans="3:4" x14ac:dyDescent="0.2">
      <c r="C2269" s="28"/>
      <c r="D2269" s="28"/>
    </row>
    <row r="2270" spans="3:4" x14ac:dyDescent="0.2">
      <c r="C2270" s="28"/>
      <c r="D2270" s="28"/>
    </row>
    <row r="2271" spans="3:4" x14ac:dyDescent="0.2">
      <c r="C2271" s="28"/>
      <c r="D2271" s="28"/>
    </row>
    <row r="2272" spans="3:4" x14ac:dyDescent="0.2">
      <c r="C2272" s="28"/>
      <c r="D2272" s="28"/>
    </row>
    <row r="2273" spans="3:4" x14ac:dyDescent="0.2">
      <c r="C2273" s="28"/>
      <c r="D2273" s="28"/>
    </row>
    <row r="2274" spans="3:4" x14ac:dyDescent="0.2">
      <c r="C2274" s="28"/>
      <c r="D2274" s="28"/>
    </row>
    <row r="2275" spans="3:4" x14ac:dyDescent="0.2">
      <c r="C2275" s="28"/>
      <c r="D2275" s="28"/>
    </row>
    <row r="2276" spans="3:4" x14ac:dyDescent="0.2">
      <c r="C2276" s="28"/>
      <c r="D2276" s="28"/>
    </row>
    <row r="2277" spans="3:4" x14ac:dyDescent="0.2">
      <c r="C2277" s="28"/>
      <c r="D2277" s="28"/>
    </row>
    <row r="2278" spans="3:4" x14ac:dyDescent="0.2">
      <c r="C2278" s="28"/>
      <c r="D2278" s="28"/>
    </row>
    <row r="2279" spans="3:4" x14ac:dyDescent="0.2">
      <c r="C2279" s="28"/>
      <c r="D2279" s="28"/>
    </row>
    <row r="2280" spans="3:4" x14ac:dyDescent="0.2">
      <c r="C2280" s="28"/>
      <c r="D2280" s="28"/>
    </row>
    <row r="2281" spans="3:4" x14ac:dyDescent="0.2">
      <c r="C2281" s="28"/>
      <c r="D2281" s="28"/>
    </row>
    <row r="2282" spans="3:4" x14ac:dyDescent="0.2">
      <c r="C2282" s="28"/>
      <c r="D2282" s="28"/>
    </row>
    <row r="2283" spans="3:4" x14ac:dyDescent="0.2">
      <c r="C2283" s="28"/>
      <c r="D2283" s="28"/>
    </row>
    <row r="2284" spans="3:4" x14ac:dyDescent="0.2">
      <c r="C2284" s="28"/>
      <c r="D2284" s="28"/>
    </row>
    <row r="2285" spans="3:4" x14ac:dyDescent="0.2">
      <c r="C2285" s="28"/>
      <c r="D2285" s="28"/>
    </row>
    <row r="2286" spans="3:4" x14ac:dyDescent="0.2">
      <c r="C2286" s="28"/>
      <c r="D2286" s="28"/>
    </row>
    <row r="2287" spans="3:4" x14ac:dyDescent="0.2">
      <c r="C2287" s="28"/>
      <c r="D2287" s="28"/>
    </row>
    <row r="2288" spans="3:4" x14ac:dyDescent="0.2">
      <c r="C2288" s="28"/>
      <c r="D2288" s="28"/>
    </row>
    <row r="2289" spans="3:4" x14ac:dyDescent="0.2">
      <c r="C2289" s="28"/>
      <c r="D2289" s="28"/>
    </row>
    <row r="2290" spans="3:4" x14ac:dyDescent="0.2">
      <c r="C2290" s="28"/>
      <c r="D2290" s="28"/>
    </row>
    <row r="2291" spans="3:4" x14ac:dyDescent="0.2">
      <c r="C2291" s="28"/>
      <c r="D2291" s="28"/>
    </row>
    <row r="2292" spans="3:4" x14ac:dyDescent="0.2">
      <c r="C2292" s="28"/>
      <c r="D2292" s="28"/>
    </row>
    <row r="2293" spans="3:4" x14ac:dyDescent="0.2">
      <c r="C2293" s="28"/>
      <c r="D2293" s="28"/>
    </row>
    <row r="2294" spans="3:4" x14ac:dyDescent="0.2">
      <c r="C2294" s="28"/>
      <c r="D2294" s="28"/>
    </row>
    <row r="2295" spans="3:4" x14ac:dyDescent="0.2">
      <c r="C2295" s="28"/>
      <c r="D2295" s="28"/>
    </row>
    <row r="2296" spans="3:4" x14ac:dyDescent="0.2">
      <c r="C2296" s="28"/>
      <c r="D2296" s="28"/>
    </row>
    <row r="2297" spans="3:4" x14ac:dyDescent="0.2">
      <c r="C2297" s="28"/>
      <c r="D2297" s="28"/>
    </row>
    <row r="2298" spans="3:4" x14ac:dyDescent="0.2">
      <c r="C2298" s="28"/>
      <c r="D2298" s="28"/>
    </row>
    <row r="2299" spans="3:4" x14ac:dyDescent="0.2">
      <c r="C2299" s="28"/>
      <c r="D2299" s="28"/>
    </row>
    <row r="2300" spans="3:4" x14ac:dyDescent="0.2">
      <c r="C2300" s="28"/>
      <c r="D2300" s="28"/>
    </row>
    <row r="2301" spans="3:4" x14ac:dyDescent="0.2">
      <c r="C2301" s="28"/>
      <c r="D2301" s="28"/>
    </row>
    <row r="2302" spans="3:4" x14ac:dyDescent="0.2">
      <c r="C2302" s="28"/>
      <c r="D2302" s="28"/>
    </row>
    <row r="2303" spans="3:4" x14ac:dyDescent="0.2">
      <c r="C2303" s="28"/>
      <c r="D2303" s="28"/>
    </row>
    <row r="2304" spans="3:4" x14ac:dyDescent="0.2">
      <c r="C2304" s="28"/>
      <c r="D2304" s="28"/>
    </row>
    <row r="2305" spans="3:4" x14ac:dyDescent="0.2">
      <c r="C2305" s="28"/>
      <c r="D2305" s="28"/>
    </row>
    <row r="2306" spans="3:4" x14ac:dyDescent="0.2">
      <c r="C2306" s="28"/>
      <c r="D2306" s="28"/>
    </row>
    <row r="2307" spans="3:4" x14ac:dyDescent="0.2">
      <c r="C2307" s="28"/>
      <c r="D2307" s="28"/>
    </row>
    <row r="2308" spans="3:4" x14ac:dyDescent="0.2">
      <c r="C2308" s="28"/>
      <c r="D2308" s="28"/>
    </row>
    <row r="2309" spans="3:4" x14ac:dyDescent="0.2">
      <c r="C2309" s="28"/>
      <c r="D2309" s="28"/>
    </row>
    <row r="2310" spans="3:4" x14ac:dyDescent="0.2">
      <c r="C2310" s="28"/>
      <c r="D2310" s="28"/>
    </row>
    <row r="2311" spans="3:4" x14ac:dyDescent="0.2">
      <c r="C2311" s="28"/>
      <c r="D2311" s="28"/>
    </row>
    <row r="2312" spans="3:4" x14ac:dyDescent="0.2">
      <c r="C2312" s="28"/>
      <c r="D2312" s="28"/>
    </row>
    <row r="2313" spans="3:4" x14ac:dyDescent="0.2">
      <c r="C2313" s="28"/>
      <c r="D2313" s="28"/>
    </row>
    <row r="2314" spans="3:4" x14ac:dyDescent="0.2">
      <c r="C2314" s="28"/>
      <c r="D2314" s="28"/>
    </row>
    <row r="2315" spans="3:4" x14ac:dyDescent="0.2">
      <c r="C2315" s="28"/>
      <c r="D2315" s="28"/>
    </row>
    <row r="2316" spans="3:4" x14ac:dyDescent="0.2">
      <c r="C2316" s="28"/>
      <c r="D2316" s="28"/>
    </row>
    <row r="2317" spans="3:4" x14ac:dyDescent="0.2">
      <c r="C2317" s="28"/>
      <c r="D2317" s="28"/>
    </row>
    <row r="2318" spans="3:4" x14ac:dyDescent="0.2">
      <c r="C2318" s="28"/>
      <c r="D2318" s="28"/>
    </row>
    <row r="2319" spans="3:4" x14ac:dyDescent="0.2">
      <c r="C2319" s="28"/>
      <c r="D2319" s="28"/>
    </row>
    <row r="2320" spans="3:4" x14ac:dyDescent="0.2">
      <c r="C2320" s="28"/>
      <c r="D2320" s="28"/>
    </row>
    <row r="2321" spans="3:4" x14ac:dyDescent="0.2">
      <c r="C2321" s="28"/>
      <c r="D2321" s="28"/>
    </row>
    <row r="2322" spans="3:4" x14ac:dyDescent="0.2">
      <c r="C2322" s="28"/>
      <c r="D2322" s="28"/>
    </row>
    <row r="2323" spans="3:4" x14ac:dyDescent="0.2">
      <c r="C2323" s="28"/>
      <c r="D2323" s="28"/>
    </row>
    <row r="2324" spans="3:4" x14ac:dyDescent="0.2">
      <c r="C2324" s="28"/>
      <c r="D2324" s="28"/>
    </row>
    <row r="2325" spans="3:4" x14ac:dyDescent="0.2">
      <c r="C2325" s="28"/>
      <c r="D2325" s="28"/>
    </row>
    <row r="2326" spans="3:4" x14ac:dyDescent="0.2">
      <c r="C2326" s="28"/>
      <c r="D2326" s="28"/>
    </row>
    <row r="2327" spans="3:4" x14ac:dyDescent="0.2">
      <c r="C2327" s="28"/>
      <c r="D2327" s="28"/>
    </row>
    <row r="2328" spans="3:4" x14ac:dyDescent="0.2">
      <c r="C2328" s="28"/>
      <c r="D2328" s="28"/>
    </row>
    <row r="2329" spans="3:4" x14ac:dyDescent="0.2">
      <c r="C2329" s="28"/>
      <c r="D2329" s="28"/>
    </row>
    <row r="2330" spans="3:4" x14ac:dyDescent="0.2">
      <c r="C2330" s="28"/>
      <c r="D2330" s="28"/>
    </row>
    <row r="2331" spans="3:4" x14ac:dyDescent="0.2">
      <c r="C2331" s="28"/>
      <c r="D2331" s="28"/>
    </row>
    <row r="2332" spans="3:4" x14ac:dyDescent="0.2">
      <c r="C2332" s="28"/>
      <c r="D2332" s="28"/>
    </row>
    <row r="2333" spans="3:4" x14ac:dyDescent="0.2">
      <c r="C2333" s="28"/>
      <c r="D2333" s="28"/>
    </row>
    <row r="2334" spans="3:4" x14ac:dyDescent="0.2">
      <c r="C2334" s="28"/>
      <c r="D2334" s="28"/>
    </row>
    <row r="2335" spans="3:4" x14ac:dyDescent="0.2">
      <c r="C2335" s="28"/>
      <c r="D2335" s="28"/>
    </row>
    <row r="2336" spans="3:4" x14ac:dyDescent="0.2">
      <c r="C2336" s="28"/>
      <c r="D2336" s="28"/>
    </row>
    <row r="2337" spans="3:4" x14ac:dyDescent="0.2">
      <c r="C2337" s="28"/>
      <c r="D2337" s="28"/>
    </row>
    <row r="2338" spans="3:4" x14ac:dyDescent="0.2">
      <c r="C2338" s="28"/>
      <c r="D2338" s="28"/>
    </row>
    <row r="2339" spans="3:4" x14ac:dyDescent="0.2">
      <c r="C2339" s="28"/>
      <c r="D2339" s="28"/>
    </row>
    <row r="2340" spans="3:4" x14ac:dyDescent="0.2">
      <c r="C2340" s="28"/>
      <c r="D2340" s="28"/>
    </row>
    <row r="2341" spans="3:4" x14ac:dyDescent="0.2">
      <c r="C2341" s="28"/>
      <c r="D2341" s="28"/>
    </row>
    <row r="2342" spans="3:4" x14ac:dyDescent="0.2">
      <c r="C2342" s="28"/>
      <c r="D2342" s="28"/>
    </row>
    <row r="2343" spans="3:4" x14ac:dyDescent="0.2">
      <c r="C2343" s="28"/>
      <c r="D2343" s="28"/>
    </row>
    <row r="2344" spans="3:4" x14ac:dyDescent="0.2">
      <c r="C2344" s="28"/>
      <c r="D2344" s="28"/>
    </row>
    <row r="2345" spans="3:4" x14ac:dyDescent="0.2">
      <c r="C2345" s="28"/>
      <c r="D2345" s="28"/>
    </row>
    <row r="2346" spans="3:4" x14ac:dyDescent="0.2">
      <c r="C2346" s="28"/>
      <c r="D2346" s="28"/>
    </row>
    <row r="2347" spans="3:4" x14ac:dyDescent="0.2">
      <c r="C2347" s="28"/>
      <c r="D2347" s="28"/>
    </row>
    <row r="2348" spans="3:4" x14ac:dyDescent="0.2">
      <c r="C2348" s="28"/>
      <c r="D2348" s="28"/>
    </row>
    <row r="2349" spans="3:4" x14ac:dyDescent="0.2">
      <c r="C2349" s="28"/>
      <c r="D2349" s="28"/>
    </row>
    <row r="2350" spans="3:4" x14ac:dyDescent="0.2">
      <c r="C2350" s="28"/>
      <c r="D2350" s="28"/>
    </row>
    <row r="2351" spans="3:4" x14ac:dyDescent="0.2">
      <c r="C2351" s="28"/>
      <c r="D2351" s="28"/>
    </row>
    <row r="2352" spans="3:4" x14ac:dyDescent="0.2">
      <c r="C2352" s="28"/>
      <c r="D2352" s="28"/>
    </row>
    <row r="2353" spans="3:4" x14ac:dyDescent="0.2">
      <c r="C2353" s="28"/>
      <c r="D2353" s="28"/>
    </row>
    <row r="2354" spans="3:4" x14ac:dyDescent="0.2">
      <c r="C2354" s="28"/>
      <c r="D2354" s="28"/>
    </row>
    <row r="2355" spans="3:4" x14ac:dyDescent="0.2">
      <c r="C2355" s="28"/>
      <c r="D2355" s="28"/>
    </row>
    <row r="2356" spans="3:4" x14ac:dyDescent="0.2">
      <c r="C2356" s="28"/>
      <c r="D2356" s="28"/>
    </row>
    <row r="2357" spans="3:4" x14ac:dyDescent="0.2">
      <c r="C2357" s="28"/>
      <c r="D2357" s="28"/>
    </row>
    <row r="2358" spans="3:4" x14ac:dyDescent="0.2">
      <c r="C2358" s="28"/>
      <c r="D2358" s="28"/>
    </row>
    <row r="2359" spans="3:4" x14ac:dyDescent="0.2">
      <c r="C2359" s="28"/>
      <c r="D2359" s="28"/>
    </row>
    <row r="2360" spans="3:4" x14ac:dyDescent="0.2">
      <c r="C2360" s="28"/>
      <c r="D2360" s="28"/>
    </row>
    <row r="2361" spans="3:4" x14ac:dyDescent="0.2">
      <c r="C2361" s="28"/>
      <c r="D2361" s="28"/>
    </row>
    <row r="2362" spans="3:4" x14ac:dyDescent="0.2">
      <c r="C2362" s="28"/>
      <c r="D2362" s="28"/>
    </row>
    <row r="2363" spans="3:4" x14ac:dyDescent="0.2">
      <c r="C2363" s="28"/>
      <c r="D2363" s="28"/>
    </row>
    <row r="2364" spans="3:4" x14ac:dyDescent="0.2">
      <c r="C2364" s="28"/>
      <c r="D2364" s="28"/>
    </row>
    <row r="2365" spans="3:4" x14ac:dyDescent="0.2">
      <c r="C2365" s="28"/>
      <c r="D2365" s="28"/>
    </row>
    <row r="2366" spans="3:4" x14ac:dyDescent="0.2">
      <c r="C2366" s="28"/>
      <c r="D2366" s="28"/>
    </row>
    <row r="2367" spans="3:4" x14ac:dyDescent="0.2">
      <c r="C2367" s="28"/>
      <c r="D2367" s="28"/>
    </row>
    <row r="2368" spans="3:4" x14ac:dyDescent="0.2">
      <c r="C2368" s="28"/>
      <c r="D2368" s="28"/>
    </row>
    <row r="2369" spans="3:4" x14ac:dyDescent="0.2">
      <c r="C2369" s="28"/>
      <c r="D2369" s="28"/>
    </row>
    <row r="2370" spans="3:4" x14ac:dyDescent="0.2">
      <c r="C2370" s="28"/>
      <c r="D2370" s="28"/>
    </row>
    <row r="2371" spans="3:4" x14ac:dyDescent="0.2">
      <c r="C2371" s="28"/>
      <c r="D2371" s="28"/>
    </row>
    <row r="2372" spans="3:4" x14ac:dyDescent="0.2">
      <c r="C2372" s="28"/>
      <c r="D2372" s="28"/>
    </row>
    <row r="2373" spans="3:4" x14ac:dyDescent="0.2">
      <c r="C2373" s="28"/>
      <c r="D2373" s="28"/>
    </row>
    <row r="2374" spans="3:4" x14ac:dyDescent="0.2">
      <c r="C2374" s="28"/>
      <c r="D2374" s="28"/>
    </row>
    <row r="2375" spans="3:4" x14ac:dyDescent="0.2">
      <c r="C2375" s="28"/>
      <c r="D2375" s="28"/>
    </row>
    <row r="2376" spans="3:4" x14ac:dyDescent="0.2">
      <c r="C2376" s="28"/>
      <c r="D2376" s="28"/>
    </row>
    <row r="2377" spans="3:4" x14ac:dyDescent="0.2">
      <c r="C2377" s="28"/>
      <c r="D2377" s="28"/>
    </row>
    <row r="2378" spans="3:4" x14ac:dyDescent="0.2">
      <c r="C2378" s="28"/>
      <c r="D2378" s="28"/>
    </row>
    <row r="2379" spans="3:4" x14ac:dyDescent="0.2">
      <c r="C2379" s="28"/>
      <c r="D2379" s="28"/>
    </row>
    <row r="2380" spans="3:4" x14ac:dyDescent="0.2">
      <c r="C2380" s="28"/>
      <c r="D2380" s="28"/>
    </row>
    <row r="2381" spans="3:4" x14ac:dyDescent="0.2">
      <c r="C2381" s="28"/>
      <c r="D2381" s="28"/>
    </row>
    <row r="2382" spans="3:4" x14ac:dyDescent="0.2">
      <c r="C2382" s="28"/>
      <c r="D2382" s="28"/>
    </row>
    <row r="2383" spans="3:4" x14ac:dyDescent="0.2">
      <c r="C2383" s="28"/>
      <c r="D2383" s="28"/>
    </row>
    <row r="2384" spans="3:4" x14ac:dyDescent="0.2">
      <c r="C2384" s="28"/>
      <c r="D2384" s="28"/>
    </row>
    <row r="2385" spans="3:4" x14ac:dyDescent="0.2">
      <c r="C2385" s="28"/>
      <c r="D2385" s="28"/>
    </row>
    <row r="2386" spans="3:4" x14ac:dyDescent="0.2">
      <c r="C2386" s="28"/>
      <c r="D2386" s="28"/>
    </row>
    <row r="2387" spans="3:4" x14ac:dyDescent="0.2">
      <c r="C2387" s="28"/>
      <c r="D2387" s="28"/>
    </row>
    <row r="2388" spans="3:4" x14ac:dyDescent="0.2">
      <c r="C2388" s="28"/>
      <c r="D2388" s="28"/>
    </row>
    <row r="2389" spans="3:4" x14ac:dyDescent="0.2">
      <c r="C2389" s="28"/>
      <c r="D2389" s="28"/>
    </row>
    <row r="2390" spans="3:4" x14ac:dyDescent="0.2">
      <c r="C2390" s="28"/>
      <c r="D2390" s="28"/>
    </row>
    <row r="2391" spans="3:4" x14ac:dyDescent="0.2">
      <c r="C2391" s="28"/>
      <c r="D2391" s="28"/>
    </row>
    <row r="2392" spans="3:4" x14ac:dyDescent="0.2">
      <c r="C2392" s="28"/>
      <c r="D2392" s="28"/>
    </row>
    <row r="2393" spans="3:4" x14ac:dyDescent="0.2">
      <c r="C2393" s="28"/>
      <c r="D2393" s="28"/>
    </row>
    <row r="2394" spans="3:4" x14ac:dyDescent="0.2">
      <c r="C2394" s="28"/>
      <c r="D2394" s="28"/>
    </row>
    <row r="2395" spans="3:4" x14ac:dyDescent="0.2">
      <c r="C2395" s="28"/>
      <c r="D2395" s="28"/>
    </row>
    <row r="2396" spans="3:4" x14ac:dyDescent="0.2">
      <c r="C2396" s="28"/>
      <c r="D2396" s="28"/>
    </row>
    <row r="2397" spans="3:4" x14ac:dyDescent="0.2">
      <c r="C2397" s="28"/>
      <c r="D2397" s="28"/>
    </row>
    <row r="2398" spans="3:4" x14ac:dyDescent="0.2">
      <c r="C2398" s="28"/>
      <c r="D2398" s="28"/>
    </row>
    <row r="2399" spans="3:4" x14ac:dyDescent="0.2">
      <c r="C2399" s="28"/>
      <c r="D2399" s="28"/>
    </row>
    <row r="2400" spans="3:4" x14ac:dyDescent="0.2">
      <c r="C2400" s="28"/>
      <c r="D2400" s="28"/>
    </row>
    <row r="2401" spans="3:4" x14ac:dyDescent="0.2">
      <c r="C2401" s="28"/>
      <c r="D2401" s="28"/>
    </row>
    <row r="2402" spans="3:4" x14ac:dyDescent="0.2">
      <c r="C2402" s="28"/>
      <c r="D2402" s="28"/>
    </row>
    <row r="2403" spans="3:4" x14ac:dyDescent="0.2">
      <c r="C2403" s="28"/>
      <c r="D2403" s="28"/>
    </row>
    <row r="2404" spans="3:4" x14ac:dyDescent="0.2">
      <c r="C2404" s="28"/>
      <c r="D2404" s="28"/>
    </row>
    <row r="2405" spans="3:4" x14ac:dyDescent="0.2">
      <c r="C2405" s="28"/>
      <c r="D2405" s="28"/>
    </row>
    <row r="2406" spans="3:4" x14ac:dyDescent="0.2">
      <c r="C2406" s="28"/>
      <c r="D2406" s="28"/>
    </row>
    <row r="2407" spans="3:4" x14ac:dyDescent="0.2">
      <c r="C2407" s="28"/>
      <c r="D2407" s="28"/>
    </row>
    <row r="2408" spans="3:4" x14ac:dyDescent="0.2">
      <c r="C2408" s="28"/>
      <c r="D2408" s="28"/>
    </row>
    <row r="2409" spans="3:4" x14ac:dyDescent="0.2">
      <c r="C2409" s="28"/>
      <c r="D2409" s="28"/>
    </row>
    <row r="2410" spans="3:4" x14ac:dyDescent="0.2">
      <c r="C2410" s="28"/>
      <c r="D2410" s="28"/>
    </row>
    <row r="2411" spans="3:4" x14ac:dyDescent="0.2">
      <c r="C2411" s="28"/>
      <c r="D2411" s="28"/>
    </row>
    <row r="2412" spans="3:4" x14ac:dyDescent="0.2">
      <c r="C2412" s="28"/>
      <c r="D2412" s="28"/>
    </row>
    <row r="2413" spans="3:4" x14ac:dyDescent="0.2">
      <c r="C2413" s="28"/>
      <c r="D2413" s="28"/>
    </row>
    <row r="2414" spans="3:4" x14ac:dyDescent="0.2">
      <c r="C2414" s="28"/>
      <c r="D2414" s="28"/>
    </row>
    <row r="2415" spans="3:4" x14ac:dyDescent="0.2">
      <c r="C2415" s="28"/>
      <c r="D2415" s="28"/>
    </row>
    <row r="2416" spans="3:4" x14ac:dyDescent="0.2">
      <c r="C2416" s="28"/>
      <c r="D2416" s="28"/>
    </row>
    <row r="2417" spans="3:4" x14ac:dyDescent="0.2">
      <c r="C2417" s="28"/>
      <c r="D2417" s="28"/>
    </row>
    <row r="2418" spans="3:4" x14ac:dyDescent="0.2">
      <c r="C2418" s="28"/>
      <c r="D2418" s="28"/>
    </row>
    <row r="2419" spans="3:4" x14ac:dyDescent="0.2">
      <c r="C2419" s="28"/>
      <c r="D2419" s="28"/>
    </row>
    <row r="2420" spans="3:4" x14ac:dyDescent="0.2">
      <c r="C2420" s="28"/>
      <c r="D2420" s="28"/>
    </row>
    <row r="2421" spans="3:4" x14ac:dyDescent="0.2">
      <c r="C2421" s="28"/>
      <c r="D2421" s="28"/>
    </row>
    <row r="2422" spans="3:4" x14ac:dyDescent="0.2">
      <c r="C2422" s="28"/>
      <c r="D2422" s="28"/>
    </row>
    <row r="2423" spans="3:4" x14ac:dyDescent="0.2">
      <c r="C2423" s="28"/>
      <c r="D2423" s="28"/>
    </row>
    <row r="2424" spans="3:4" x14ac:dyDescent="0.2">
      <c r="C2424" s="28"/>
      <c r="D2424" s="28"/>
    </row>
    <row r="2425" spans="3:4" x14ac:dyDescent="0.2">
      <c r="C2425" s="28"/>
      <c r="D2425" s="28"/>
    </row>
    <row r="2426" spans="3:4" x14ac:dyDescent="0.2">
      <c r="C2426" s="28"/>
      <c r="D2426" s="28"/>
    </row>
    <row r="2427" spans="3:4" x14ac:dyDescent="0.2">
      <c r="C2427" s="28"/>
      <c r="D2427" s="28"/>
    </row>
    <row r="2428" spans="3:4" x14ac:dyDescent="0.2">
      <c r="C2428" s="28"/>
      <c r="D2428" s="28"/>
    </row>
    <row r="2429" spans="3:4" x14ac:dyDescent="0.2">
      <c r="C2429" s="28"/>
      <c r="D2429" s="28"/>
    </row>
    <row r="2430" spans="3:4" x14ac:dyDescent="0.2">
      <c r="C2430" s="28"/>
      <c r="D2430" s="28"/>
    </row>
    <row r="2431" spans="3:4" x14ac:dyDescent="0.2">
      <c r="C2431" s="28"/>
      <c r="D2431" s="28"/>
    </row>
    <row r="2432" spans="3:4" x14ac:dyDescent="0.2">
      <c r="C2432" s="28"/>
      <c r="D2432" s="28"/>
    </row>
    <row r="2433" spans="3:4" x14ac:dyDescent="0.2">
      <c r="C2433" s="28"/>
      <c r="D2433" s="28"/>
    </row>
    <row r="2434" spans="3:4" x14ac:dyDescent="0.2">
      <c r="C2434" s="28"/>
      <c r="D2434" s="28"/>
    </row>
    <row r="2435" spans="3:4" x14ac:dyDescent="0.2">
      <c r="C2435" s="28"/>
      <c r="D2435" s="28"/>
    </row>
    <row r="2436" spans="3:4" x14ac:dyDescent="0.2">
      <c r="C2436" s="28"/>
      <c r="D2436" s="28"/>
    </row>
    <row r="2437" spans="3:4" x14ac:dyDescent="0.2">
      <c r="C2437" s="28"/>
      <c r="D2437" s="28"/>
    </row>
    <row r="2438" spans="3:4" x14ac:dyDescent="0.2">
      <c r="C2438" s="28"/>
      <c r="D2438" s="28"/>
    </row>
    <row r="2439" spans="3:4" x14ac:dyDescent="0.2">
      <c r="C2439" s="28"/>
      <c r="D2439" s="28"/>
    </row>
    <row r="2440" spans="3:4" x14ac:dyDescent="0.2">
      <c r="C2440" s="28"/>
      <c r="D2440" s="28"/>
    </row>
    <row r="2441" spans="3:4" x14ac:dyDescent="0.2">
      <c r="C2441" s="28"/>
      <c r="D2441" s="28"/>
    </row>
    <row r="2442" spans="3:4" x14ac:dyDescent="0.2">
      <c r="C2442" s="28"/>
      <c r="D2442" s="28"/>
    </row>
    <row r="2443" spans="3:4" x14ac:dyDescent="0.2">
      <c r="C2443" s="28"/>
      <c r="D2443" s="28"/>
    </row>
    <row r="2444" spans="3:4" x14ac:dyDescent="0.2">
      <c r="C2444" s="28"/>
      <c r="D2444" s="28"/>
    </row>
    <row r="2445" spans="3:4" x14ac:dyDescent="0.2">
      <c r="C2445" s="28"/>
      <c r="D2445" s="28"/>
    </row>
    <row r="2446" spans="3:4" x14ac:dyDescent="0.2">
      <c r="C2446" s="28"/>
      <c r="D2446" s="28"/>
    </row>
    <row r="2447" spans="3:4" x14ac:dyDescent="0.2">
      <c r="C2447" s="28"/>
      <c r="D2447" s="28"/>
    </row>
    <row r="2448" spans="3:4" x14ac:dyDescent="0.2">
      <c r="C2448" s="28"/>
      <c r="D2448" s="28"/>
    </row>
    <row r="2449" spans="3:4" x14ac:dyDescent="0.2">
      <c r="C2449" s="28"/>
      <c r="D2449" s="28"/>
    </row>
    <row r="2450" spans="3:4" x14ac:dyDescent="0.2">
      <c r="C2450" s="28"/>
      <c r="D2450" s="28"/>
    </row>
    <row r="2451" spans="3:4" x14ac:dyDescent="0.2">
      <c r="C2451" s="28"/>
      <c r="D2451" s="28"/>
    </row>
    <row r="2452" spans="3:4" x14ac:dyDescent="0.2">
      <c r="C2452" s="28"/>
      <c r="D2452" s="28"/>
    </row>
    <row r="2453" spans="3:4" x14ac:dyDescent="0.2">
      <c r="C2453" s="28"/>
      <c r="D2453" s="28"/>
    </row>
    <row r="2454" spans="3:4" x14ac:dyDescent="0.2">
      <c r="C2454" s="28"/>
      <c r="D2454" s="28"/>
    </row>
    <row r="2455" spans="3:4" x14ac:dyDescent="0.2">
      <c r="C2455" s="28"/>
      <c r="D2455" s="28"/>
    </row>
    <row r="2456" spans="3:4" x14ac:dyDescent="0.2">
      <c r="C2456" s="28"/>
      <c r="D2456" s="28"/>
    </row>
    <row r="2457" spans="3:4" x14ac:dyDescent="0.2">
      <c r="C2457" s="28"/>
      <c r="D2457" s="28"/>
    </row>
    <row r="2458" spans="3:4" x14ac:dyDescent="0.2">
      <c r="C2458" s="28"/>
      <c r="D2458" s="28"/>
    </row>
    <row r="2459" spans="3:4" x14ac:dyDescent="0.2">
      <c r="C2459" s="28"/>
      <c r="D2459" s="28"/>
    </row>
    <row r="2460" spans="3:4" x14ac:dyDescent="0.2">
      <c r="C2460" s="28"/>
      <c r="D2460" s="28"/>
    </row>
    <row r="2461" spans="3:4" x14ac:dyDescent="0.2">
      <c r="C2461" s="28"/>
      <c r="D2461" s="28"/>
    </row>
    <row r="2462" spans="3:4" x14ac:dyDescent="0.2">
      <c r="C2462" s="28"/>
      <c r="D2462" s="28"/>
    </row>
    <row r="2463" spans="3:4" x14ac:dyDescent="0.2">
      <c r="C2463" s="28"/>
      <c r="D2463" s="28"/>
    </row>
    <row r="2464" spans="3:4" x14ac:dyDescent="0.2">
      <c r="C2464" s="28"/>
      <c r="D2464" s="28"/>
    </row>
    <row r="2465" spans="3:4" x14ac:dyDescent="0.2">
      <c r="C2465" s="28"/>
      <c r="D2465" s="28"/>
    </row>
    <row r="2466" spans="3:4" x14ac:dyDescent="0.2">
      <c r="C2466" s="28"/>
      <c r="D2466" s="28"/>
    </row>
    <row r="2467" spans="3:4" x14ac:dyDescent="0.2">
      <c r="C2467" s="28"/>
      <c r="D2467" s="28"/>
    </row>
    <row r="2468" spans="3:4" x14ac:dyDescent="0.2">
      <c r="C2468" s="28"/>
      <c r="D2468" s="28"/>
    </row>
    <row r="2469" spans="3:4" x14ac:dyDescent="0.2">
      <c r="C2469" s="28"/>
      <c r="D2469" s="28"/>
    </row>
    <row r="2470" spans="3:4" x14ac:dyDescent="0.2">
      <c r="C2470" s="28"/>
      <c r="D2470" s="28"/>
    </row>
    <row r="2471" spans="3:4" x14ac:dyDescent="0.2">
      <c r="C2471" s="28"/>
      <c r="D2471" s="28"/>
    </row>
    <row r="2472" spans="3:4" x14ac:dyDescent="0.2">
      <c r="C2472" s="28"/>
      <c r="D2472" s="28"/>
    </row>
    <row r="2473" spans="3:4" x14ac:dyDescent="0.2">
      <c r="C2473" s="28"/>
      <c r="D2473" s="28"/>
    </row>
    <row r="2474" spans="3:4" x14ac:dyDescent="0.2">
      <c r="C2474" s="28"/>
      <c r="D2474" s="28"/>
    </row>
    <row r="2475" spans="3:4" x14ac:dyDescent="0.2">
      <c r="C2475" s="28"/>
      <c r="D2475" s="28"/>
    </row>
    <row r="2476" spans="3:4" x14ac:dyDescent="0.2">
      <c r="C2476" s="28"/>
      <c r="D2476" s="28"/>
    </row>
    <row r="2477" spans="3:4" x14ac:dyDescent="0.2">
      <c r="C2477" s="28"/>
      <c r="D2477" s="28"/>
    </row>
    <row r="2478" spans="3:4" x14ac:dyDescent="0.2">
      <c r="C2478" s="28"/>
      <c r="D2478" s="28"/>
    </row>
    <row r="2479" spans="3:4" x14ac:dyDescent="0.2">
      <c r="C2479" s="28"/>
      <c r="D2479" s="28"/>
    </row>
    <row r="2480" spans="3:4" x14ac:dyDescent="0.2">
      <c r="C2480" s="28"/>
      <c r="D2480" s="28"/>
    </row>
    <row r="2481" spans="3:4" x14ac:dyDescent="0.2">
      <c r="C2481" s="28"/>
      <c r="D2481" s="28"/>
    </row>
    <row r="2482" spans="3:4" x14ac:dyDescent="0.2">
      <c r="C2482" s="28"/>
      <c r="D2482" s="28"/>
    </row>
    <row r="2483" spans="3:4" x14ac:dyDescent="0.2">
      <c r="C2483" s="28"/>
      <c r="D2483" s="28"/>
    </row>
    <row r="2484" spans="3:4" x14ac:dyDescent="0.2">
      <c r="C2484" s="28"/>
      <c r="D2484" s="28"/>
    </row>
    <row r="2485" spans="3:4" x14ac:dyDescent="0.2">
      <c r="C2485" s="28"/>
      <c r="D2485" s="28"/>
    </row>
    <row r="2486" spans="3:4" x14ac:dyDescent="0.2">
      <c r="C2486" s="28"/>
      <c r="D2486" s="28"/>
    </row>
    <row r="2487" spans="3:4" x14ac:dyDescent="0.2">
      <c r="C2487" s="28"/>
      <c r="D2487" s="28"/>
    </row>
    <row r="2488" spans="3:4" x14ac:dyDescent="0.2">
      <c r="C2488" s="28"/>
      <c r="D2488" s="28"/>
    </row>
    <row r="2489" spans="3:4" x14ac:dyDescent="0.2">
      <c r="C2489" s="28"/>
      <c r="D2489" s="28"/>
    </row>
    <row r="2490" spans="3:4" x14ac:dyDescent="0.2">
      <c r="C2490" s="28"/>
      <c r="D2490" s="28"/>
    </row>
    <row r="2491" spans="3:4" x14ac:dyDescent="0.2">
      <c r="C2491" s="28"/>
      <c r="D2491" s="28"/>
    </row>
    <row r="2492" spans="3:4" x14ac:dyDescent="0.2">
      <c r="C2492" s="28"/>
      <c r="D2492" s="28"/>
    </row>
    <row r="2493" spans="3:4" x14ac:dyDescent="0.2">
      <c r="C2493" s="28"/>
      <c r="D2493" s="28"/>
    </row>
    <row r="2494" spans="3:4" x14ac:dyDescent="0.2">
      <c r="C2494" s="28"/>
      <c r="D2494" s="28"/>
    </row>
    <row r="2495" spans="3:4" x14ac:dyDescent="0.2">
      <c r="C2495" s="28"/>
      <c r="D2495" s="28"/>
    </row>
    <row r="2496" spans="3:4" x14ac:dyDescent="0.2">
      <c r="C2496" s="28"/>
      <c r="D2496" s="28"/>
    </row>
    <row r="2497" spans="3:4" x14ac:dyDescent="0.2">
      <c r="C2497" s="28"/>
      <c r="D2497" s="28"/>
    </row>
    <row r="2498" spans="3:4" x14ac:dyDescent="0.2">
      <c r="C2498" s="28"/>
      <c r="D2498" s="28"/>
    </row>
    <row r="2499" spans="3:4" x14ac:dyDescent="0.2">
      <c r="C2499" s="28"/>
      <c r="D2499" s="28"/>
    </row>
    <row r="2500" spans="3:4" x14ac:dyDescent="0.2">
      <c r="C2500" s="28"/>
      <c r="D2500" s="28"/>
    </row>
    <row r="2501" spans="3:4" x14ac:dyDescent="0.2">
      <c r="C2501" s="28"/>
      <c r="D2501" s="28"/>
    </row>
    <row r="2502" spans="3:4" x14ac:dyDescent="0.2">
      <c r="C2502" s="28"/>
      <c r="D2502" s="28"/>
    </row>
    <row r="2503" spans="3:4" x14ac:dyDescent="0.2">
      <c r="C2503" s="28"/>
      <c r="D2503" s="28"/>
    </row>
    <row r="2504" spans="3:4" x14ac:dyDescent="0.2">
      <c r="C2504" s="28"/>
      <c r="D2504" s="28"/>
    </row>
    <row r="2505" spans="3:4" x14ac:dyDescent="0.2">
      <c r="C2505" s="28"/>
      <c r="D2505" s="28"/>
    </row>
    <row r="2506" spans="3:4" x14ac:dyDescent="0.2">
      <c r="C2506" s="28"/>
      <c r="D2506" s="28"/>
    </row>
    <row r="2507" spans="3:4" x14ac:dyDescent="0.2">
      <c r="C2507" s="28"/>
      <c r="D2507" s="28"/>
    </row>
    <row r="2508" spans="3:4" x14ac:dyDescent="0.2">
      <c r="C2508" s="28"/>
      <c r="D2508" s="28"/>
    </row>
    <row r="2509" spans="3:4" x14ac:dyDescent="0.2">
      <c r="C2509" s="28"/>
      <c r="D2509" s="28"/>
    </row>
    <row r="2510" spans="3:4" x14ac:dyDescent="0.2">
      <c r="C2510" s="28"/>
      <c r="D2510" s="28"/>
    </row>
    <row r="2511" spans="3:4" x14ac:dyDescent="0.2">
      <c r="C2511" s="28"/>
      <c r="D2511" s="28"/>
    </row>
    <row r="2512" spans="3:4" x14ac:dyDescent="0.2">
      <c r="C2512" s="28"/>
      <c r="D2512" s="28"/>
    </row>
    <row r="2513" spans="3:4" x14ac:dyDescent="0.2">
      <c r="C2513" s="28"/>
      <c r="D2513" s="28"/>
    </row>
    <row r="2514" spans="3:4" x14ac:dyDescent="0.2">
      <c r="C2514" s="28"/>
      <c r="D2514" s="28"/>
    </row>
    <row r="2515" spans="3:4" x14ac:dyDescent="0.2">
      <c r="C2515" s="28"/>
      <c r="D2515" s="28"/>
    </row>
    <row r="2516" spans="3:4" x14ac:dyDescent="0.2">
      <c r="C2516" s="28"/>
      <c r="D2516" s="28"/>
    </row>
    <row r="2517" spans="3:4" x14ac:dyDescent="0.2">
      <c r="C2517" s="28"/>
      <c r="D2517" s="28"/>
    </row>
    <row r="2518" spans="3:4" x14ac:dyDescent="0.2">
      <c r="C2518" s="28"/>
      <c r="D2518" s="28"/>
    </row>
    <row r="2519" spans="3:4" x14ac:dyDescent="0.2">
      <c r="C2519" s="28"/>
      <c r="D2519" s="28"/>
    </row>
    <row r="2520" spans="3:4" x14ac:dyDescent="0.2">
      <c r="C2520" s="28"/>
      <c r="D2520" s="28"/>
    </row>
    <row r="2521" spans="3:4" x14ac:dyDescent="0.2">
      <c r="C2521" s="28"/>
      <c r="D2521" s="28"/>
    </row>
    <row r="2522" spans="3:4" x14ac:dyDescent="0.2">
      <c r="C2522" s="28"/>
      <c r="D2522" s="28"/>
    </row>
    <row r="2523" spans="3:4" x14ac:dyDescent="0.2">
      <c r="C2523" s="28"/>
      <c r="D2523" s="28"/>
    </row>
    <row r="2524" spans="3:4" x14ac:dyDescent="0.2">
      <c r="C2524" s="28"/>
      <c r="D2524" s="28"/>
    </row>
    <row r="2525" spans="3:4" x14ac:dyDescent="0.2">
      <c r="C2525" s="28"/>
      <c r="D2525" s="28"/>
    </row>
    <row r="2526" spans="3:4" x14ac:dyDescent="0.2">
      <c r="C2526" s="28"/>
      <c r="D2526" s="28"/>
    </row>
    <row r="2527" spans="3:4" x14ac:dyDescent="0.2">
      <c r="C2527" s="28"/>
      <c r="D2527" s="28"/>
    </row>
    <row r="2528" spans="3:4" x14ac:dyDescent="0.2">
      <c r="C2528" s="28"/>
      <c r="D2528" s="28"/>
    </row>
    <row r="2529" spans="3:4" x14ac:dyDescent="0.2">
      <c r="C2529" s="28"/>
      <c r="D2529" s="28"/>
    </row>
    <row r="2530" spans="3:4" x14ac:dyDescent="0.2">
      <c r="C2530" s="28"/>
      <c r="D2530" s="28"/>
    </row>
    <row r="2531" spans="3:4" x14ac:dyDescent="0.2">
      <c r="C2531" s="28"/>
      <c r="D2531" s="28"/>
    </row>
    <row r="2532" spans="3:4" x14ac:dyDescent="0.2">
      <c r="C2532" s="28"/>
      <c r="D2532" s="28"/>
    </row>
    <row r="2533" spans="3:4" x14ac:dyDescent="0.2">
      <c r="C2533" s="28"/>
      <c r="D2533" s="28"/>
    </row>
    <row r="2534" spans="3:4" x14ac:dyDescent="0.2">
      <c r="C2534" s="28"/>
      <c r="D2534" s="28"/>
    </row>
    <row r="2535" spans="3:4" x14ac:dyDescent="0.2">
      <c r="C2535" s="28"/>
      <c r="D2535" s="28"/>
    </row>
    <row r="2536" spans="3:4" x14ac:dyDescent="0.2">
      <c r="C2536" s="28"/>
      <c r="D2536" s="28"/>
    </row>
    <row r="2537" spans="3:4" x14ac:dyDescent="0.2">
      <c r="C2537" s="28"/>
      <c r="D2537" s="28"/>
    </row>
    <row r="2538" spans="3:4" x14ac:dyDescent="0.2">
      <c r="C2538" s="28"/>
      <c r="D2538" s="28"/>
    </row>
    <row r="2539" spans="3:4" x14ac:dyDescent="0.2">
      <c r="C2539" s="28"/>
      <c r="D2539" s="28"/>
    </row>
    <row r="2540" spans="3:4" x14ac:dyDescent="0.2">
      <c r="C2540" s="28"/>
      <c r="D2540" s="28"/>
    </row>
    <row r="2541" spans="3:4" x14ac:dyDescent="0.2">
      <c r="C2541" s="28"/>
      <c r="D2541" s="28"/>
    </row>
    <row r="2542" spans="3:4" x14ac:dyDescent="0.2">
      <c r="C2542" s="28"/>
      <c r="D2542" s="28"/>
    </row>
    <row r="2543" spans="3:4" x14ac:dyDescent="0.2">
      <c r="C2543" s="28"/>
      <c r="D2543" s="28"/>
    </row>
    <row r="2544" spans="3:4" x14ac:dyDescent="0.2">
      <c r="C2544" s="28"/>
      <c r="D2544" s="28"/>
    </row>
    <row r="2545" spans="3:4" x14ac:dyDescent="0.2">
      <c r="C2545" s="28"/>
      <c r="D2545" s="28"/>
    </row>
    <row r="2546" spans="3:4" x14ac:dyDescent="0.2">
      <c r="C2546" s="28"/>
      <c r="D2546" s="28"/>
    </row>
    <row r="2547" spans="3:4" x14ac:dyDescent="0.2">
      <c r="C2547" s="28"/>
      <c r="D2547" s="28"/>
    </row>
    <row r="2548" spans="3:4" x14ac:dyDescent="0.2">
      <c r="C2548" s="28"/>
      <c r="D2548" s="28"/>
    </row>
    <row r="2549" spans="3:4" x14ac:dyDescent="0.2">
      <c r="C2549" s="28"/>
      <c r="D2549" s="28"/>
    </row>
    <row r="2550" spans="3:4" x14ac:dyDescent="0.2">
      <c r="C2550" s="28"/>
      <c r="D2550" s="28"/>
    </row>
    <row r="2551" spans="3:4" x14ac:dyDescent="0.2">
      <c r="C2551" s="28"/>
      <c r="D2551" s="28"/>
    </row>
    <row r="2552" spans="3:4" x14ac:dyDescent="0.2">
      <c r="C2552" s="28"/>
      <c r="D2552" s="28"/>
    </row>
    <row r="2553" spans="3:4" x14ac:dyDescent="0.2">
      <c r="C2553" s="28"/>
      <c r="D2553" s="28"/>
    </row>
    <row r="2554" spans="3:4" x14ac:dyDescent="0.2">
      <c r="C2554" s="28"/>
      <c r="D2554" s="28"/>
    </row>
    <row r="2555" spans="3:4" x14ac:dyDescent="0.2">
      <c r="C2555" s="28"/>
      <c r="D2555" s="28"/>
    </row>
    <row r="2556" spans="3:4" x14ac:dyDescent="0.2">
      <c r="C2556" s="28"/>
      <c r="D2556" s="28"/>
    </row>
    <row r="2557" spans="3:4" x14ac:dyDescent="0.2">
      <c r="C2557" s="28"/>
      <c r="D2557" s="28"/>
    </row>
    <row r="2558" spans="3:4" x14ac:dyDescent="0.2">
      <c r="C2558" s="28"/>
      <c r="D2558" s="28"/>
    </row>
    <row r="2559" spans="3:4" x14ac:dyDescent="0.2">
      <c r="C2559" s="28"/>
      <c r="D2559" s="28"/>
    </row>
    <row r="2560" spans="3:4" x14ac:dyDescent="0.2">
      <c r="C2560" s="28"/>
      <c r="D2560" s="28"/>
    </row>
    <row r="2561" spans="3:4" x14ac:dyDescent="0.2">
      <c r="C2561" s="28"/>
      <c r="D2561" s="28"/>
    </row>
    <row r="2562" spans="3:4" x14ac:dyDescent="0.2">
      <c r="C2562" s="28"/>
      <c r="D2562" s="28"/>
    </row>
    <row r="2563" spans="3:4" x14ac:dyDescent="0.2">
      <c r="C2563" s="28"/>
      <c r="D2563" s="28"/>
    </row>
  </sheetData>
  <protectedRanges>
    <protectedRange sqref="A386:D392" name="Range1"/>
  </protectedRanges>
  <sortState xmlns:xlrd2="http://schemas.microsoft.com/office/spreadsheetml/2017/richdata2" ref="A21:U411">
    <sortCondition ref="C21:C411"/>
  </sortState>
  <phoneticPr fontId="0" type="noConversion"/>
  <hyperlinks>
    <hyperlink ref="H3652" r:id="rId1" display="http://vsolj.cetus-net.org/bulletin.html" xr:uid="{00000000-0004-0000-0000-000000000000}"/>
    <hyperlink ref="H65135" r:id="rId2" display="http://vsolj.cetus-net.org/bulletin.html" xr:uid="{00000000-0004-0000-0000-000001000000}"/>
    <hyperlink ref="H65128" r:id="rId3" display="http://vsolj.cetus-net.org/bulletin.html" xr:uid="{00000000-0004-0000-0000-000002000000}"/>
    <hyperlink ref="AP2625" r:id="rId4" display="http://cdsbib.u-strasbg.fr/cgi-bin/cdsbib?1990RMxAA..21..381G" xr:uid="{00000000-0004-0000-0000-000003000000}"/>
    <hyperlink ref="AP2628" r:id="rId5" display="http://cdsbib.u-strasbg.fr/cgi-bin/cdsbib?1990RMxAA..21..381G" xr:uid="{00000000-0004-0000-0000-000004000000}"/>
    <hyperlink ref="AP2626" r:id="rId6" display="http://cdsbib.u-strasbg.fr/cgi-bin/cdsbib?1990RMxAA..21..381G" xr:uid="{00000000-0004-0000-0000-000005000000}"/>
    <hyperlink ref="AP2604" r:id="rId7" display="http://cdsbib.u-strasbg.fr/cgi-bin/cdsbib?1990RMxAA..21..381G" xr:uid="{00000000-0004-0000-0000-000006000000}"/>
    <hyperlink ref="I65135" r:id="rId8" display="http://vsolj.cetus-net.org/bulletin.html" xr:uid="{00000000-0004-0000-0000-000007000000}"/>
    <hyperlink ref="AQ2738" r:id="rId9" display="http://cdsbib.u-strasbg.fr/cgi-bin/cdsbib?1990RMxAA..21..381G" xr:uid="{00000000-0004-0000-0000-000008000000}"/>
    <hyperlink ref="AQ1007" r:id="rId10" display="http://cdsbib.u-strasbg.fr/cgi-bin/cdsbib?1990RMxAA..21..381G" xr:uid="{00000000-0004-0000-0000-000009000000}"/>
    <hyperlink ref="AQ2739" r:id="rId11" display="http://cdsbib.u-strasbg.fr/cgi-bin/cdsbib?1990RMxAA..21..381G" xr:uid="{00000000-0004-0000-0000-00000A000000}"/>
    <hyperlink ref="H65132" r:id="rId12" display="https://www.aavso.org/ejaavso" xr:uid="{00000000-0004-0000-0000-00000B000000}"/>
    <hyperlink ref="H65323" r:id="rId13" display="http://vsolj.cetus-net.org/bulletin.html" xr:uid="{00000000-0004-0000-0000-00000C000000}"/>
    <hyperlink ref="H65316" r:id="rId14" display="https://www.aavso.org/ejaavso" xr:uid="{00000000-0004-0000-0000-00000D000000}"/>
    <hyperlink ref="I65323" r:id="rId15" display="http://vsolj.cetus-net.org/bulletin.html" xr:uid="{00000000-0004-0000-0000-00000E000000}"/>
    <hyperlink ref="AQ58974" r:id="rId16" display="http://cdsbib.u-strasbg.fr/cgi-bin/cdsbib?1990RMxAA..21..381G" xr:uid="{00000000-0004-0000-0000-00000F000000}"/>
    <hyperlink ref="H65320" r:id="rId17" display="https://www.aavso.org/ejaavso" xr:uid="{00000000-0004-0000-0000-000010000000}"/>
    <hyperlink ref="AP6338" r:id="rId18" display="http://cdsbib.u-strasbg.fr/cgi-bin/cdsbib?1990RMxAA..21..381G" xr:uid="{00000000-0004-0000-0000-000011000000}"/>
    <hyperlink ref="AP6341" r:id="rId19" display="http://cdsbib.u-strasbg.fr/cgi-bin/cdsbib?1990RMxAA..21..381G" xr:uid="{00000000-0004-0000-0000-000012000000}"/>
    <hyperlink ref="AP6339" r:id="rId20" display="http://cdsbib.u-strasbg.fr/cgi-bin/cdsbib?1990RMxAA..21..381G" xr:uid="{00000000-0004-0000-0000-000013000000}"/>
    <hyperlink ref="AP6323" r:id="rId21" display="http://cdsbib.u-strasbg.fr/cgi-bin/cdsbib?1990RMxAA..21..381G" xr:uid="{00000000-0004-0000-0000-000014000000}"/>
    <hyperlink ref="AQ6552" r:id="rId22" display="http://cdsbib.u-strasbg.fr/cgi-bin/cdsbib?1990RMxAA..21..381G" xr:uid="{00000000-0004-0000-0000-000015000000}"/>
    <hyperlink ref="AQ6556" r:id="rId23" display="http://cdsbib.u-strasbg.fr/cgi-bin/cdsbib?1990RMxAA..21..381G" xr:uid="{00000000-0004-0000-0000-000016000000}"/>
    <hyperlink ref="AQ700" r:id="rId24" display="http://cdsbib.u-strasbg.fr/cgi-bin/cdsbib?1990RMxAA..21..381G" xr:uid="{00000000-0004-0000-0000-000017000000}"/>
    <hyperlink ref="I3444" r:id="rId25" display="http://vsolj.cetus-net.org/bulletin.html" xr:uid="{00000000-0004-0000-0000-000018000000}"/>
    <hyperlink ref="H3444" r:id="rId26" display="http://vsolj.cetus-net.org/bulletin.html" xr:uid="{00000000-0004-0000-0000-000019000000}"/>
    <hyperlink ref="AQ1361" r:id="rId27" display="http://cdsbib.u-strasbg.fr/cgi-bin/cdsbib?1990RMxAA..21..381G" xr:uid="{00000000-0004-0000-0000-00001A000000}"/>
    <hyperlink ref="AQ1360" r:id="rId28" display="http://cdsbib.u-strasbg.fr/cgi-bin/cdsbib?1990RMxAA..21..381G" xr:uid="{00000000-0004-0000-0000-00001B000000}"/>
    <hyperlink ref="AP4614" r:id="rId29" display="http://cdsbib.u-strasbg.fr/cgi-bin/cdsbib?1990RMxAA..21..381G" xr:uid="{00000000-0004-0000-0000-00001C000000}"/>
    <hyperlink ref="AP4632" r:id="rId30" display="http://cdsbib.u-strasbg.fr/cgi-bin/cdsbib?1990RMxAA..21..381G" xr:uid="{00000000-0004-0000-0000-00001D000000}"/>
    <hyperlink ref="AP4633" r:id="rId31" display="http://cdsbib.u-strasbg.fr/cgi-bin/cdsbib?1990RMxAA..21..381G" xr:uid="{00000000-0004-0000-0000-00001E000000}"/>
    <hyperlink ref="AP4629" r:id="rId32" display="http://cdsbib.u-strasbg.fr/cgi-bin/cdsbib?1990RMxAA..21..381G" xr:uid="{00000000-0004-0000-0000-00001F000000}"/>
  </hyperlinks>
  <pageMargins left="0.75" right="0.75" top="1" bottom="1" header="0.5" footer="0.5"/>
  <pageSetup orientation="portrait" horizontalDpi="300" verticalDpi="300" r:id="rId33"/>
  <headerFooter alignWithMargins="0"/>
  <drawing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2564"/>
  <sheetViews>
    <sheetView workbookViewId="0">
      <selection activeCell="H33" sqref="H33"/>
    </sheetView>
  </sheetViews>
  <sheetFormatPr defaultRowHeight="12.75" x14ac:dyDescent="0.2"/>
  <cols>
    <col min="1" max="1" width="17.28515625" style="1" customWidth="1"/>
    <col min="2" max="2" width="6.5703125" style="16" customWidth="1"/>
    <col min="3" max="3" width="13.28515625" style="1" customWidth="1"/>
    <col min="4" max="4" width="10.28515625" style="1" customWidth="1"/>
    <col min="5" max="5" width="16.7109375" style="1" customWidth="1"/>
    <col min="6" max="6" width="8.140625" style="1" customWidth="1"/>
    <col min="7" max="7" width="9.5703125" style="1" customWidth="1"/>
    <col min="8" max="9" width="9.140625" style="1"/>
    <col min="12" max="14" width="9.140625" style="1"/>
    <col min="15" max="15" width="9.85546875" style="1" customWidth="1"/>
    <col min="16" max="16" width="9.140625" style="1"/>
    <col min="17" max="17" width="7.42578125" style="1" customWidth="1"/>
    <col min="18" max="18" width="10.7109375" style="1" customWidth="1"/>
    <col min="19" max="16384" width="9.140625" style="1"/>
  </cols>
  <sheetData>
    <row r="1" spans="1:8" ht="20.25" x14ac:dyDescent="0.3">
      <c r="A1" s="25" t="s">
        <v>546</v>
      </c>
    </row>
    <row r="2" spans="1:8" x14ac:dyDescent="0.2">
      <c r="A2" s="11" t="s">
        <v>434</v>
      </c>
      <c r="B2" s="16" t="s">
        <v>412</v>
      </c>
      <c r="D2" s="1" t="s">
        <v>486</v>
      </c>
    </row>
    <row r="3" spans="1:8" ht="13.5" thickBot="1" x14ac:dyDescent="0.25">
      <c r="A3" s="43" t="s">
        <v>559</v>
      </c>
      <c r="C3" s="7"/>
      <c r="D3" s="7"/>
    </row>
    <row r="4" spans="1:8" ht="13.5" thickBot="1" x14ac:dyDescent="0.25">
      <c r="A4" s="12" t="s">
        <v>435</v>
      </c>
      <c r="B4" s="46"/>
      <c r="C4" s="8">
        <v>36453.555</v>
      </c>
      <c r="D4" s="9">
        <v>0.55598619999999999</v>
      </c>
      <c r="E4" s="6"/>
    </row>
    <row r="5" spans="1:8" x14ac:dyDescent="0.2">
      <c r="A5" s="11"/>
      <c r="C5" s="3"/>
      <c r="D5" s="3"/>
    </row>
    <row r="6" spans="1:8" x14ac:dyDescent="0.2">
      <c r="A6" s="12" t="s">
        <v>436</v>
      </c>
    </row>
    <row r="7" spans="1:8" x14ac:dyDescent="0.2">
      <c r="A7" s="11" t="s">
        <v>413</v>
      </c>
      <c r="C7" s="1">
        <f>C4</f>
        <v>36453.555</v>
      </c>
    </row>
    <row r="8" spans="1:8" x14ac:dyDescent="0.2">
      <c r="A8" s="11" t="s">
        <v>425</v>
      </c>
      <c r="C8" s="1">
        <f>D4</f>
        <v>0.55598619999999999</v>
      </c>
    </row>
    <row r="9" spans="1:8" x14ac:dyDescent="0.2">
      <c r="A9" s="31" t="s">
        <v>549</v>
      </c>
      <c r="B9" s="11"/>
      <c r="C9" s="32">
        <v>8</v>
      </c>
      <c r="D9" s="11" t="s">
        <v>550</v>
      </c>
      <c r="E9" s="11"/>
      <c r="F9" s="11"/>
      <c r="G9" s="11"/>
      <c r="H9" s="11"/>
    </row>
    <row r="10" spans="1:8" ht="13.5" thickBot="1" x14ac:dyDescent="0.25">
      <c r="A10" s="11"/>
      <c r="B10" s="11"/>
      <c r="C10" s="14" t="s">
        <v>441</v>
      </c>
      <c r="D10" s="14" t="s">
        <v>442</v>
      </c>
      <c r="E10" s="11"/>
      <c r="F10" s="11"/>
      <c r="G10" s="11"/>
      <c r="H10" s="11"/>
    </row>
    <row r="11" spans="1:8" x14ac:dyDescent="0.2">
      <c r="A11" s="11" t="s">
        <v>437</v>
      </c>
      <c r="B11" s="11"/>
      <c r="C11" s="39">
        <f ca="1">INTERCEPT(INDIRECT($G$11):G992,INDIRECT($F$11):F992)</f>
        <v>-4.3363390338023E-2</v>
      </c>
      <c r="D11" s="15"/>
      <c r="E11" s="11"/>
      <c r="F11" s="40" t="str">
        <f>"F"&amp;E19</f>
        <v>F309</v>
      </c>
      <c r="G11" s="39" t="str">
        <f>"G"&amp;E19</f>
        <v>G309</v>
      </c>
      <c r="H11" s="11"/>
    </row>
    <row r="12" spans="1:8" x14ac:dyDescent="0.2">
      <c r="A12" s="11" t="s">
        <v>438</v>
      </c>
      <c r="B12" s="11"/>
      <c r="C12" s="39">
        <f ca="1">SLOPE(INDIRECT($G$11):G992,INDIRECT($F$11):F992)</f>
        <v>1.5774746980354598E-6</v>
      </c>
      <c r="D12" s="15"/>
      <c r="E12" s="11"/>
      <c r="F12" s="11"/>
      <c r="G12" s="11"/>
      <c r="H12" s="11"/>
    </row>
    <row r="13" spans="1:8" x14ac:dyDescent="0.2">
      <c r="A13" s="11" t="s">
        <v>439</v>
      </c>
      <c r="B13" s="11"/>
      <c r="C13" s="15" t="s">
        <v>421</v>
      </c>
      <c r="D13" s="24" t="s">
        <v>568</v>
      </c>
      <c r="E13" s="32">
        <v>1</v>
      </c>
      <c r="F13" s="11"/>
      <c r="G13" s="11"/>
      <c r="H13" s="11"/>
    </row>
    <row r="14" spans="1:8" x14ac:dyDescent="0.2">
      <c r="A14" s="11"/>
      <c r="B14" s="11"/>
      <c r="C14" s="11"/>
      <c r="D14" s="24" t="s">
        <v>551</v>
      </c>
      <c r="E14" s="33">
        <f ca="1">NOW()+15018.5+$C$9/24</f>
        <v>60176.490002662038</v>
      </c>
      <c r="F14" s="11"/>
      <c r="G14" s="11"/>
      <c r="H14" s="11"/>
    </row>
    <row r="15" spans="1:8" x14ac:dyDescent="0.2">
      <c r="A15" s="13" t="s">
        <v>440</v>
      </c>
      <c r="B15" s="11"/>
      <c r="C15" s="22">
        <f ca="1">(C7+C11)+(C8+C12)*INT(MAX(F21:F3533))</f>
        <v>56898.850177686734</v>
      </c>
      <c r="D15" s="24" t="s">
        <v>569</v>
      </c>
      <c r="E15" s="33">
        <f ca="1">ROUND(2*(E14-$C$7)/$C$8,0)/2+E13</f>
        <v>42669</v>
      </c>
      <c r="F15" s="11"/>
      <c r="G15" s="11"/>
      <c r="H15" s="11"/>
    </row>
    <row r="16" spans="1:8" x14ac:dyDescent="0.2">
      <c r="A16" s="12" t="s">
        <v>423</v>
      </c>
      <c r="B16" s="11"/>
      <c r="C16" s="23">
        <f ca="1">+C8+C12</f>
        <v>0.55598777747469807</v>
      </c>
      <c r="D16" s="24" t="s">
        <v>552</v>
      </c>
      <c r="E16" s="39">
        <f ca="1">ROUND(2*(E14-$C$15)/$C$16,0)/2+E13</f>
        <v>5896</v>
      </c>
      <c r="F16" s="11"/>
      <c r="G16" s="11"/>
      <c r="H16" s="11"/>
    </row>
    <row r="17" spans="1:18" ht="13.5" thickBot="1" x14ac:dyDescent="0.25">
      <c r="A17" s="24" t="s">
        <v>545</v>
      </c>
      <c r="B17" s="11"/>
      <c r="C17" s="11">
        <f>COUNT(C21:C2191)</f>
        <v>339</v>
      </c>
      <c r="D17" s="24" t="s">
        <v>553</v>
      </c>
      <c r="E17" s="34">
        <f ca="1">+$C$15+$C$16*E16-15018.5-$C$9/24</f>
        <v>45158.120780344216</v>
      </c>
      <c r="F17" s="11"/>
      <c r="G17" s="11"/>
      <c r="H17" s="11"/>
    </row>
    <row r="18" spans="1:18" ht="14.25" thickTop="1" thickBot="1" x14ac:dyDescent="0.25">
      <c r="A18" s="12" t="s">
        <v>422</v>
      </c>
      <c r="B18" s="11"/>
      <c r="C18" s="35">
        <f ca="1">+C15</f>
        <v>56898.850177686734</v>
      </c>
      <c r="D18" s="36">
        <f ca="1">+C16</f>
        <v>0.55598777747469807</v>
      </c>
      <c r="E18" s="37" t="s">
        <v>554</v>
      </c>
      <c r="F18" s="11"/>
      <c r="G18" s="11"/>
      <c r="H18" s="11"/>
    </row>
    <row r="19" spans="1:18" ht="13.5" thickTop="1" x14ac:dyDescent="0.2">
      <c r="A19" s="41" t="s">
        <v>558</v>
      </c>
      <c r="B19" s="11"/>
      <c r="C19" s="11"/>
      <c r="D19" s="11"/>
      <c r="E19" s="42">
        <v>309</v>
      </c>
      <c r="F19" s="11"/>
      <c r="G19" s="11"/>
      <c r="H19" s="11"/>
      <c r="I19" s="1" t="s">
        <v>429</v>
      </c>
      <c r="J19" s="1"/>
      <c r="K19" s="1"/>
      <c r="L19" s="1" t="s">
        <v>430</v>
      </c>
      <c r="M19" s="1" t="s">
        <v>431</v>
      </c>
    </row>
    <row r="20" spans="1:18" ht="13.5" thickBot="1" x14ac:dyDescent="0.25">
      <c r="A20" s="4" t="s">
        <v>426</v>
      </c>
      <c r="B20" s="4" t="s">
        <v>428</v>
      </c>
      <c r="C20" s="4" t="s">
        <v>427</v>
      </c>
      <c r="D20" s="4" t="s">
        <v>414</v>
      </c>
      <c r="E20" s="4" t="s">
        <v>420</v>
      </c>
      <c r="F20" s="4" t="s">
        <v>419</v>
      </c>
      <c r="G20" s="4" t="s">
        <v>424</v>
      </c>
      <c r="H20" s="5" t="s">
        <v>445</v>
      </c>
      <c r="I20" s="5" t="s">
        <v>415</v>
      </c>
      <c r="J20" s="5" t="s">
        <v>544</v>
      </c>
      <c r="K20" s="5" t="s">
        <v>543</v>
      </c>
      <c r="L20" s="5" t="s">
        <v>418</v>
      </c>
      <c r="M20" s="5" t="s">
        <v>489</v>
      </c>
      <c r="N20" s="5" t="s">
        <v>532</v>
      </c>
      <c r="O20" s="5" t="s">
        <v>531</v>
      </c>
      <c r="P20" s="5" t="s">
        <v>432</v>
      </c>
      <c r="Q20" s="10" t="s">
        <v>433</v>
      </c>
      <c r="R20" s="4" t="s">
        <v>411</v>
      </c>
    </row>
    <row r="21" spans="1:18" x14ac:dyDescent="0.2">
      <c r="A21" s="3" t="s">
        <v>444</v>
      </c>
      <c r="B21" s="47"/>
      <c r="C21" s="27">
        <v>34249.627999999997</v>
      </c>
      <c r="D21" s="28">
        <v>2E-3</v>
      </c>
      <c r="E21" s="3">
        <f t="shared" ref="E21:E84" si="0">(C21-C$7)/C$8</f>
        <v>-3963.9958689622213</v>
      </c>
      <c r="F21" s="1">
        <f t="shared" ref="F21:F84" si="1">ROUND(2*E21,0)/2</f>
        <v>-3964</v>
      </c>
      <c r="G21" s="3">
        <f t="shared" ref="G21:G84" si="2">C21-(C$7+C$8*F21)</f>
        <v>2.2967999975662678E-3</v>
      </c>
      <c r="H21" s="3">
        <f>+G21</f>
        <v>2.2967999975662678E-3</v>
      </c>
      <c r="I21" s="3"/>
      <c r="J21" s="3"/>
      <c r="K21" s="1"/>
      <c r="L21" s="3"/>
      <c r="M21" s="3"/>
      <c r="N21" s="3"/>
      <c r="O21" s="3"/>
      <c r="P21" s="3"/>
      <c r="Q21" s="3"/>
      <c r="R21" s="2">
        <f t="shared" ref="R21:R84" si="3">C21-15018.5</f>
        <v>19231.127999999997</v>
      </c>
    </row>
    <row r="22" spans="1:18" x14ac:dyDescent="0.2">
      <c r="A22" s="3" t="s">
        <v>415</v>
      </c>
      <c r="B22" s="47"/>
      <c r="C22" s="27">
        <f>C$4</f>
        <v>36453.555</v>
      </c>
      <c r="D22" s="28" t="s">
        <v>421</v>
      </c>
      <c r="E22" s="3">
        <f t="shared" si="0"/>
        <v>0</v>
      </c>
      <c r="F22" s="1">
        <f t="shared" si="1"/>
        <v>0</v>
      </c>
      <c r="G22" s="3">
        <f t="shared" si="2"/>
        <v>0</v>
      </c>
      <c r="H22" s="3"/>
      <c r="I22" s="3">
        <f>G22</f>
        <v>0</v>
      </c>
      <c r="J22" s="3"/>
      <c r="K22" s="1"/>
      <c r="L22" s="3"/>
      <c r="M22" s="3"/>
      <c r="N22" s="3"/>
      <c r="O22" s="3"/>
      <c r="P22" s="3"/>
      <c r="Q22" s="3"/>
      <c r="R22" s="2">
        <f t="shared" si="3"/>
        <v>21435.055</v>
      </c>
    </row>
    <row r="23" spans="1:18" x14ac:dyDescent="0.2">
      <c r="A23" s="19" t="s">
        <v>535</v>
      </c>
      <c r="B23" s="18"/>
      <c r="C23" s="29">
        <v>39006.656999999999</v>
      </c>
      <c r="D23" s="29"/>
      <c r="E23" s="1">
        <f t="shared" si="0"/>
        <v>4592.0240466400046</v>
      </c>
      <c r="F23" s="1">
        <f t="shared" si="1"/>
        <v>4592</v>
      </c>
      <c r="G23" s="1">
        <f t="shared" si="2"/>
        <v>1.3369599997531623E-2</v>
      </c>
      <c r="J23" s="1"/>
      <c r="K23" s="1"/>
      <c r="N23" s="1">
        <f t="shared" ref="N23:N33" si="4">+G23</f>
        <v>1.3369599997531623E-2</v>
      </c>
      <c r="P23" s="3"/>
      <c r="R23" s="2">
        <f t="shared" si="3"/>
        <v>23988.156999999999</v>
      </c>
    </row>
    <row r="24" spans="1:18" x14ac:dyDescent="0.2">
      <c r="A24" s="19" t="s">
        <v>536</v>
      </c>
      <c r="B24" s="18"/>
      <c r="C24" s="29">
        <v>39036.663</v>
      </c>
      <c r="D24" s="29"/>
      <c r="E24" s="1">
        <f t="shared" si="0"/>
        <v>4645.9930120567742</v>
      </c>
      <c r="F24" s="1">
        <f t="shared" si="1"/>
        <v>4646</v>
      </c>
      <c r="G24" s="1">
        <f t="shared" si="2"/>
        <v>-3.8851999997859821E-3</v>
      </c>
      <c r="J24" s="1"/>
      <c r="K24" s="1"/>
      <c r="N24" s="1">
        <f t="shared" si="4"/>
        <v>-3.8851999997859821E-3</v>
      </c>
      <c r="P24" s="3"/>
      <c r="R24" s="2">
        <f t="shared" si="3"/>
        <v>24018.163</v>
      </c>
    </row>
    <row r="25" spans="1:18" x14ac:dyDescent="0.2">
      <c r="A25" s="19" t="s">
        <v>536</v>
      </c>
      <c r="B25" s="18"/>
      <c r="C25" s="29">
        <v>39036.665999999997</v>
      </c>
      <c r="D25" s="29"/>
      <c r="E25" s="1">
        <f t="shared" si="0"/>
        <v>4645.9984078741472</v>
      </c>
      <c r="F25" s="1">
        <f t="shared" si="1"/>
        <v>4646</v>
      </c>
      <c r="G25" s="1">
        <f t="shared" si="2"/>
        <v>-8.8520000281278044E-4</v>
      </c>
      <c r="J25" s="1"/>
      <c r="K25" s="1"/>
      <c r="N25" s="1">
        <f t="shared" si="4"/>
        <v>-8.8520000281278044E-4</v>
      </c>
      <c r="P25" s="3"/>
      <c r="R25" s="2">
        <f t="shared" si="3"/>
        <v>24018.165999999997</v>
      </c>
    </row>
    <row r="26" spans="1:18" x14ac:dyDescent="0.2">
      <c r="A26" s="19" t="s">
        <v>536</v>
      </c>
      <c r="B26" s="18"/>
      <c r="C26" s="29">
        <v>39046.673000000003</v>
      </c>
      <c r="D26" s="29"/>
      <c r="E26" s="1">
        <f t="shared" si="0"/>
        <v>4663.9970560420425</v>
      </c>
      <c r="F26" s="1">
        <f t="shared" si="1"/>
        <v>4664</v>
      </c>
      <c r="G26" s="1">
        <f t="shared" si="2"/>
        <v>-1.636799999687355E-3</v>
      </c>
      <c r="J26" s="1"/>
      <c r="K26" s="1"/>
      <c r="N26" s="1">
        <f t="shared" si="4"/>
        <v>-1.636799999687355E-3</v>
      </c>
      <c r="P26" s="3"/>
      <c r="R26" s="2">
        <f t="shared" si="3"/>
        <v>24028.173000000003</v>
      </c>
    </row>
    <row r="27" spans="1:18" x14ac:dyDescent="0.2">
      <c r="A27" s="19" t="s">
        <v>536</v>
      </c>
      <c r="B27" s="18"/>
      <c r="C27" s="29">
        <v>39050.563999999998</v>
      </c>
      <c r="D27" s="29"/>
      <c r="E27" s="1">
        <f t="shared" si="0"/>
        <v>4670.9954311815618</v>
      </c>
      <c r="F27" s="1">
        <f t="shared" si="1"/>
        <v>4671</v>
      </c>
      <c r="G27" s="1">
        <f t="shared" si="2"/>
        <v>-2.5402000028407201E-3</v>
      </c>
      <c r="J27" s="1"/>
      <c r="K27" s="1"/>
      <c r="N27" s="1">
        <f t="shared" si="4"/>
        <v>-2.5402000028407201E-3</v>
      </c>
      <c r="P27" s="3"/>
      <c r="R27" s="2">
        <f t="shared" si="3"/>
        <v>24032.063999999998</v>
      </c>
    </row>
    <row r="28" spans="1:18" x14ac:dyDescent="0.2">
      <c r="A28" s="19" t="s">
        <v>536</v>
      </c>
      <c r="B28" s="18"/>
      <c r="C28" s="29">
        <v>39051.673000000003</v>
      </c>
      <c r="D28" s="29"/>
      <c r="E28" s="1">
        <f t="shared" si="0"/>
        <v>4672.9900850057111</v>
      </c>
      <c r="F28" s="1">
        <f t="shared" si="1"/>
        <v>4673</v>
      </c>
      <c r="G28" s="1">
        <f t="shared" si="2"/>
        <v>-5.5126000006566755E-3</v>
      </c>
      <c r="J28" s="1"/>
      <c r="K28" s="1"/>
      <c r="N28" s="1">
        <f t="shared" si="4"/>
        <v>-5.5126000006566755E-3</v>
      </c>
      <c r="P28" s="3"/>
      <c r="R28" s="2">
        <f t="shared" si="3"/>
        <v>24033.173000000003</v>
      </c>
    </row>
    <row r="29" spans="1:18" x14ac:dyDescent="0.2">
      <c r="A29" s="19" t="s">
        <v>537</v>
      </c>
      <c r="B29" s="18" t="s">
        <v>533</v>
      </c>
      <c r="C29" s="29">
        <v>39358.592000000004</v>
      </c>
      <c r="D29" s="29"/>
      <c r="E29" s="1">
        <f t="shared" si="0"/>
        <v>5225.0163763057499</v>
      </c>
      <c r="F29" s="1">
        <f t="shared" si="1"/>
        <v>5225</v>
      </c>
      <c r="G29" s="1">
        <f t="shared" si="2"/>
        <v>9.1050000046379864E-3</v>
      </c>
      <c r="J29" s="1"/>
      <c r="K29" s="1"/>
      <c r="N29" s="1">
        <f t="shared" si="4"/>
        <v>9.1050000046379864E-3</v>
      </c>
      <c r="P29" s="3"/>
      <c r="R29" s="2">
        <f t="shared" si="3"/>
        <v>24340.092000000004</v>
      </c>
    </row>
    <row r="30" spans="1:18" x14ac:dyDescent="0.2">
      <c r="A30" s="19" t="s">
        <v>537</v>
      </c>
      <c r="B30" s="18" t="s">
        <v>533</v>
      </c>
      <c r="C30" s="30">
        <v>39378.593999999997</v>
      </c>
      <c r="D30" s="29"/>
      <c r="E30" s="1">
        <f t="shared" si="0"/>
        <v>5260.9920893719973</v>
      </c>
      <c r="F30" s="1">
        <f t="shared" si="1"/>
        <v>5261</v>
      </c>
      <c r="G30" s="1">
        <f t="shared" si="2"/>
        <v>-4.3982000061077997E-3</v>
      </c>
      <c r="J30" s="1"/>
      <c r="K30" s="1"/>
      <c r="N30" s="1">
        <f t="shared" si="4"/>
        <v>-4.3982000061077997E-3</v>
      </c>
      <c r="P30" s="3"/>
      <c r="R30" s="2">
        <f t="shared" si="3"/>
        <v>24360.093999999997</v>
      </c>
    </row>
    <row r="31" spans="1:18" x14ac:dyDescent="0.2">
      <c r="A31" s="19" t="s">
        <v>538</v>
      </c>
      <c r="B31" s="51"/>
      <c r="C31" s="44">
        <v>39707.737000000001</v>
      </c>
      <c r="D31" s="29"/>
      <c r="E31" s="1">
        <f t="shared" si="0"/>
        <v>5852.9905958097534</v>
      </c>
      <c r="F31" s="1">
        <f t="shared" si="1"/>
        <v>5853</v>
      </c>
      <c r="G31" s="1">
        <f t="shared" si="2"/>
        <v>-5.2285999990999699E-3</v>
      </c>
      <c r="J31" s="1"/>
      <c r="K31" s="1"/>
      <c r="N31" s="1">
        <f t="shared" si="4"/>
        <v>-5.2285999990999699E-3</v>
      </c>
      <c r="P31" s="3"/>
      <c r="R31" s="2">
        <f t="shared" si="3"/>
        <v>24689.237000000001</v>
      </c>
    </row>
    <row r="32" spans="1:18" x14ac:dyDescent="0.2">
      <c r="A32" s="19" t="s">
        <v>538</v>
      </c>
      <c r="B32" s="51"/>
      <c r="C32" s="44">
        <v>39716.635999999999</v>
      </c>
      <c r="D32" s="29"/>
      <c r="E32" s="1">
        <f t="shared" si="0"/>
        <v>5868.9963887592867</v>
      </c>
      <c r="F32" s="1">
        <f t="shared" si="1"/>
        <v>5869</v>
      </c>
      <c r="G32" s="1">
        <f t="shared" si="2"/>
        <v>-2.007800001592841E-3</v>
      </c>
      <c r="J32" s="1"/>
      <c r="K32" s="1"/>
      <c r="N32" s="1">
        <f t="shared" si="4"/>
        <v>-2.007800001592841E-3</v>
      </c>
      <c r="P32" s="3"/>
      <c r="R32" s="2">
        <f t="shared" si="3"/>
        <v>24698.135999999999</v>
      </c>
    </row>
    <row r="33" spans="1:18" x14ac:dyDescent="0.2">
      <c r="A33" s="20" t="s">
        <v>539</v>
      </c>
      <c r="B33" s="51" t="s">
        <v>533</v>
      </c>
      <c r="C33" s="44">
        <v>39732.76</v>
      </c>
      <c r="D33" s="29"/>
      <c r="E33" s="1">
        <f t="shared" si="0"/>
        <v>5897.9971085613306</v>
      </c>
      <c r="F33" s="1">
        <f t="shared" si="1"/>
        <v>5898</v>
      </c>
      <c r="G33" s="1">
        <f t="shared" si="2"/>
        <v>-1.607599995622877E-3</v>
      </c>
      <c r="J33" s="1"/>
      <c r="K33" s="1"/>
      <c r="N33" s="1">
        <f t="shared" si="4"/>
        <v>-1.607599995622877E-3</v>
      </c>
      <c r="P33" s="3"/>
      <c r="R33" s="2">
        <f t="shared" si="3"/>
        <v>24714.260000000002</v>
      </c>
    </row>
    <row r="34" spans="1:18" x14ac:dyDescent="0.2">
      <c r="A34" s="52" t="s">
        <v>539</v>
      </c>
      <c r="B34" s="53"/>
      <c r="C34" s="44">
        <v>39732.76</v>
      </c>
      <c r="D34" s="45" t="s">
        <v>562</v>
      </c>
      <c r="E34" s="1">
        <f t="shared" si="0"/>
        <v>5897.9971085613306</v>
      </c>
      <c r="F34" s="1">
        <f t="shared" si="1"/>
        <v>5898</v>
      </c>
      <c r="G34" s="1">
        <f t="shared" si="2"/>
        <v>-1.607599995622877E-3</v>
      </c>
      <c r="J34" s="1"/>
      <c r="K34" s="1">
        <f>+G34</f>
        <v>-1.607599995622877E-3</v>
      </c>
      <c r="P34" s="3"/>
      <c r="R34" s="2">
        <f t="shared" si="3"/>
        <v>24714.260000000002</v>
      </c>
    </row>
    <row r="35" spans="1:18" x14ac:dyDescent="0.2">
      <c r="A35" s="19" t="s">
        <v>538</v>
      </c>
      <c r="B35" s="51"/>
      <c r="C35" s="44">
        <v>39737.760000000002</v>
      </c>
      <c r="D35" s="29"/>
      <c r="E35" s="1">
        <f t="shared" si="0"/>
        <v>5906.9901375249992</v>
      </c>
      <c r="F35" s="1">
        <f t="shared" si="1"/>
        <v>5907</v>
      </c>
      <c r="G35" s="1">
        <f t="shared" si="2"/>
        <v>-5.4833999965921976E-3</v>
      </c>
      <c r="J35" s="1"/>
      <c r="K35" s="1"/>
      <c r="N35" s="1">
        <f t="shared" ref="N35:N50" si="5">+G35</f>
        <v>-5.4833999965921976E-3</v>
      </c>
      <c r="P35" s="3"/>
      <c r="R35" s="2">
        <f t="shared" si="3"/>
        <v>24719.260000000002</v>
      </c>
    </row>
    <row r="36" spans="1:18" x14ac:dyDescent="0.2">
      <c r="A36" s="19" t="s">
        <v>538</v>
      </c>
      <c r="B36" s="51"/>
      <c r="C36" s="44">
        <v>39737.764000000003</v>
      </c>
      <c r="D36" s="29"/>
      <c r="E36" s="1">
        <f t="shared" si="0"/>
        <v>5906.9973319481714</v>
      </c>
      <c r="F36" s="1">
        <f t="shared" si="1"/>
        <v>5907</v>
      </c>
      <c r="G36" s="1">
        <f t="shared" si="2"/>
        <v>-1.4833999957772903E-3</v>
      </c>
      <c r="J36" s="1"/>
      <c r="K36" s="1"/>
      <c r="N36" s="1">
        <f t="shared" si="5"/>
        <v>-1.4833999957772903E-3</v>
      </c>
      <c r="P36" s="3"/>
      <c r="R36" s="2">
        <f t="shared" si="3"/>
        <v>24719.264000000003</v>
      </c>
    </row>
    <row r="37" spans="1:18" x14ac:dyDescent="0.2">
      <c r="A37" s="19" t="s">
        <v>538</v>
      </c>
      <c r="B37" s="51"/>
      <c r="C37" s="44">
        <v>39756.667999999998</v>
      </c>
      <c r="D37" s="29"/>
      <c r="E37" s="1">
        <f t="shared" si="0"/>
        <v>5940.9981758540007</v>
      </c>
      <c r="F37" s="1">
        <f t="shared" si="1"/>
        <v>5941</v>
      </c>
      <c r="G37" s="1">
        <f t="shared" si="2"/>
        <v>-1.0142000028281473E-3</v>
      </c>
      <c r="J37" s="1"/>
      <c r="K37" s="1"/>
      <c r="N37" s="1">
        <f t="shared" si="5"/>
        <v>-1.0142000028281473E-3</v>
      </c>
      <c r="P37" s="3"/>
      <c r="R37" s="2">
        <f t="shared" si="3"/>
        <v>24738.167999999998</v>
      </c>
    </row>
    <row r="38" spans="1:18" x14ac:dyDescent="0.2">
      <c r="A38" s="19" t="s">
        <v>538</v>
      </c>
      <c r="B38" s="51"/>
      <c r="C38" s="44">
        <v>39757.78</v>
      </c>
      <c r="D38" s="29"/>
      <c r="E38" s="1">
        <f t="shared" si="0"/>
        <v>5942.9982254955221</v>
      </c>
      <c r="F38" s="1">
        <f t="shared" si="1"/>
        <v>5943</v>
      </c>
      <c r="G38" s="1">
        <f t="shared" si="2"/>
        <v>-9.8660000367090106E-4</v>
      </c>
      <c r="J38" s="1"/>
      <c r="K38" s="1"/>
      <c r="N38" s="1">
        <f t="shared" si="5"/>
        <v>-9.8660000367090106E-4</v>
      </c>
      <c r="P38" s="3"/>
      <c r="R38" s="2">
        <f t="shared" si="3"/>
        <v>24739.279999999999</v>
      </c>
    </row>
    <row r="39" spans="1:18" x14ac:dyDescent="0.2">
      <c r="A39" s="19" t="s">
        <v>538</v>
      </c>
      <c r="B39" s="51"/>
      <c r="C39" s="44">
        <v>39761.671999999999</v>
      </c>
      <c r="D39" s="45"/>
      <c r="E39" s="1">
        <f t="shared" si="0"/>
        <v>5949.9983992408415</v>
      </c>
      <c r="F39" s="1">
        <f t="shared" si="1"/>
        <v>5950</v>
      </c>
      <c r="G39" s="1">
        <f t="shared" si="2"/>
        <v>-8.9000000298256055E-4</v>
      </c>
      <c r="J39" s="1"/>
      <c r="K39" s="1"/>
      <c r="N39" s="1">
        <f t="shared" si="5"/>
        <v>-8.9000000298256055E-4</v>
      </c>
      <c r="P39" s="3"/>
      <c r="R39" s="2">
        <f t="shared" si="3"/>
        <v>24743.171999999999</v>
      </c>
    </row>
    <row r="40" spans="1:18" x14ac:dyDescent="0.2">
      <c r="A40" s="20" t="s">
        <v>539</v>
      </c>
      <c r="B40" s="51" t="s">
        <v>533</v>
      </c>
      <c r="C40" s="44">
        <v>40094.71</v>
      </c>
      <c r="D40" s="45"/>
      <c r="E40" s="1">
        <f t="shared" si="0"/>
        <v>6549.0024752412901</v>
      </c>
      <c r="F40" s="1">
        <f t="shared" si="1"/>
        <v>6549</v>
      </c>
      <c r="G40" s="1">
        <f t="shared" si="2"/>
        <v>1.3762000016868114E-3</v>
      </c>
      <c r="J40" s="1"/>
      <c r="K40" s="1"/>
      <c r="N40" s="1">
        <f t="shared" si="5"/>
        <v>1.3762000016868114E-3</v>
      </c>
      <c r="P40" s="3"/>
      <c r="R40" s="2">
        <f t="shared" si="3"/>
        <v>25076.21</v>
      </c>
    </row>
    <row r="41" spans="1:18" x14ac:dyDescent="0.2">
      <c r="A41" s="20" t="s">
        <v>539</v>
      </c>
      <c r="B41" s="51" t="s">
        <v>533</v>
      </c>
      <c r="C41" s="44">
        <v>40099.714999999997</v>
      </c>
      <c r="D41" s="45"/>
      <c r="E41" s="1">
        <f t="shared" si="0"/>
        <v>6558.0044972339174</v>
      </c>
      <c r="F41" s="1">
        <f t="shared" si="1"/>
        <v>6558</v>
      </c>
      <c r="G41" s="1">
        <f t="shared" si="2"/>
        <v>2.5003999980981462E-3</v>
      </c>
      <c r="J41" s="1"/>
      <c r="K41" s="1"/>
      <c r="N41" s="1">
        <f t="shared" si="5"/>
        <v>2.5003999980981462E-3</v>
      </c>
      <c r="P41" s="3"/>
      <c r="R41" s="2">
        <f t="shared" si="3"/>
        <v>25081.214999999997</v>
      </c>
    </row>
    <row r="42" spans="1:18" x14ac:dyDescent="0.2">
      <c r="A42" s="20" t="s">
        <v>539</v>
      </c>
      <c r="B42" s="51" t="s">
        <v>533</v>
      </c>
      <c r="C42" s="44">
        <v>40113.614999999998</v>
      </c>
      <c r="D42" s="45"/>
      <c r="E42" s="1">
        <f t="shared" si="0"/>
        <v>6583.0051177529185</v>
      </c>
      <c r="F42" s="1">
        <f t="shared" si="1"/>
        <v>6583</v>
      </c>
      <c r="G42" s="1">
        <f t="shared" si="2"/>
        <v>2.8453999984776601E-3</v>
      </c>
      <c r="J42" s="1"/>
      <c r="K42" s="1"/>
      <c r="N42" s="1">
        <f t="shared" si="5"/>
        <v>2.8453999984776601E-3</v>
      </c>
      <c r="P42" s="3"/>
      <c r="R42" s="2">
        <f t="shared" si="3"/>
        <v>25095.114999999998</v>
      </c>
    </row>
    <row r="43" spans="1:18" x14ac:dyDescent="0.2">
      <c r="A43" s="20" t="s">
        <v>539</v>
      </c>
      <c r="B43" s="51" t="s">
        <v>533</v>
      </c>
      <c r="C43" s="44">
        <v>40129.731</v>
      </c>
      <c r="D43" s="45"/>
      <c r="E43" s="1">
        <f t="shared" si="0"/>
        <v>6611.991448708618</v>
      </c>
      <c r="F43" s="1">
        <f t="shared" si="1"/>
        <v>6612</v>
      </c>
      <c r="G43" s="1">
        <f t="shared" si="2"/>
        <v>-4.7543999971821904E-3</v>
      </c>
      <c r="J43" s="1"/>
      <c r="K43" s="1"/>
      <c r="N43" s="1">
        <f t="shared" si="5"/>
        <v>-4.7543999971821904E-3</v>
      </c>
      <c r="P43" s="3"/>
      <c r="R43" s="2">
        <f t="shared" si="3"/>
        <v>25111.231</v>
      </c>
    </row>
    <row r="44" spans="1:18" x14ac:dyDescent="0.2">
      <c r="A44" s="20" t="s">
        <v>539</v>
      </c>
      <c r="B44" s="51" t="s">
        <v>533</v>
      </c>
      <c r="C44" s="44">
        <v>40178.661</v>
      </c>
      <c r="D44" s="45"/>
      <c r="E44" s="1">
        <f t="shared" si="0"/>
        <v>6699.9972301470789</v>
      </c>
      <c r="F44" s="1">
        <f t="shared" si="1"/>
        <v>6700</v>
      </c>
      <c r="G44" s="1">
        <f t="shared" si="2"/>
        <v>-1.5399999974761158E-3</v>
      </c>
      <c r="J44" s="1"/>
      <c r="K44" s="1"/>
      <c r="N44" s="1">
        <f t="shared" si="5"/>
        <v>-1.5399999974761158E-3</v>
      </c>
      <c r="P44" s="3"/>
      <c r="R44" s="2">
        <f t="shared" si="3"/>
        <v>25160.161</v>
      </c>
    </row>
    <row r="45" spans="1:18" x14ac:dyDescent="0.2">
      <c r="A45" s="19" t="s">
        <v>540</v>
      </c>
      <c r="B45" s="51"/>
      <c r="C45" s="44">
        <v>40204.239000000001</v>
      </c>
      <c r="D45" s="45">
        <v>3.0000000000000001E-3</v>
      </c>
      <c r="E45" s="1">
        <f t="shared" si="0"/>
        <v>6746.001969113624</v>
      </c>
      <c r="F45" s="1">
        <f t="shared" si="1"/>
        <v>6746</v>
      </c>
      <c r="G45" s="1">
        <f t="shared" si="2"/>
        <v>1.0947999980999157E-3</v>
      </c>
      <c r="J45" s="1"/>
      <c r="K45" s="1"/>
      <c r="N45" s="1">
        <f t="shared" si="5"/>
        <v>1.0947999980999157E-3</v>
      </c>
      <c r="P45" s="3"/>
      <c r="R45" s="2">
        <f t="shared" si="3"/>
        <v>25185.739000000001</v>
      </c>
    </row>
    <row r="46" spans="1:18" x14ac:dyDescent="0.2">
      <c r="A46" s="20" t="s">
        <v>539</v>
      </c>
      <c r="B46" s="51" t="s">
        <v>533</v>
      </c>
      <c r="C46" s="44">
        <v>40437.752999999997</v>
      </c>
      <c r="D46" s="45"/>
      <c r="E46" s="1">
        <f t="shared" si="0"/>
        <v>7166.0016021980346</v>
      </c>
      <c r="F46" s="1">
        <f t="shared" si="1"/>
        <v>7166</v>
      </c>
      <c r="G46" s="1">
        <f t="shared" si="2"/>
        <v>8.9079999452224001E-4</v>
      </c>
      <c r="J46" s="1"/>
      <c r="K46" s="1"/>
      <c r="N46" s="1">
        <f t="shared" si="5"/>
        <v>8.9079999452224001E-4</v>
      </c>
      <c r="P46" s="3"/>
      <c r="R46" s="2">
        <f t="shared" si="3"/>
        <v>25419.252999999997</v>
      </c>
    </row>
    <row r="47" spans="1:18" x14ac:dyDescent="0.2">
      <c r="A47" s="20" t="s">
        <v>539</v>
      </c>
      <c r="B47" s="51" t="s">
        <v>533</v>
      </c>
      <c r="C47" s="44">
        <v>40446.648999999998</v>
      </c>
      <c r="D47" s="45"/>
      <c r="E47" s="1">
        <f t="shared" si="0"/>
        <v>7182.0019993301948</v>
      </c>
      <c r="F47" s="1">
        <f t="shared" si="1"/>
        <v>7182</v>
      </c>
      <c r="G47" s="1">
        <f t="shared" si="2"/>
        <v>1.1115999950561672E-3</v>
      </c>
      <c r="J47" s="1"/>
      <c r="K47" s="1"/>
      <c r="N47" s="1">
        <f t="shared" si="5"/>
        <v>1.1115999950561672E-3</v>
      </c>
      <c r="P47" s="3"/>
      <c r="R47" s="2">
        <f t="shared" si="3"/>
        <v>25428.148999999998</v>
      </c>
    </row>
    <row r="48" spans="1:18" x14ac:dyDescent="0.2">
      <c r="A48" s="20" t="s">
        <v>539</v>
      </c>
      <c r="B48" s="51" t="s">
        <v>533</v>
      </c>
      <c r="C48" s="44">
        <v>40447.760000000002</v>
      </c>
      <c r="D48" s="45"/>
      <c r="E48" s="1">
        <f t="shared" si="0"/>
        <v>7184.0002503659298</v>
      </c>
      <c r="F48" s="1">
        <f t="shared" si="1"/>
        <v>7184</v>
      </c>
      <c r="G48" s="1">
        <f t="shared" si="2"/>
        <v>1.3920000492362306E-4</v>
      </c>
      <c r="J48" s="1"/>
      <c r="K48" s="1"/>
      <c r="N48" s="1">
        <f t="shared" si="5"/>
        <v>1.3920000492362306E-4</v>
      </c>
      <c r="P48" s="3"/>
      <c r="R48" s="2">
        <f t="shared" si="3"/>
        <v>25429.260000000002</v>
      </c>
    </row>
    <row r="49" spans="1:32" x14ac:dyDescent="0.2">
      <c r="A49" s="20" t="s">
        <v>539</v>
      </c>
      <c r="B49" s="51" t="s">
        <v>533</v>
      </c>
      <c r="C49" s="44">
        <v>40456.656000000003</v>
      </c>
      <c r="D49" s="45"/>
      <c r="E49" s="1">
        <f t="shared" si="0"/>
        <v>7200.0006474980901</v>
      </c>
      <c r="F49" s="1">
        <f t="shared" si="1"/>
        <v>7200</v>
      </c>
      <c r="G49" s="1">
        <f t="shared" si="2"/>
        <v>3.6000000545755029E-4</v>
      </c>
      <c r="J49" s="1"/>
      <c r="K49" s="1"/>
      <c r="N49" s="1">
        <f t="shared" si="5"/>
        <v>3.6000000545755029E-4</v>
      </c>
      <c r="P49" s="3"/>
      <c r="R49" s="2">
        <f t="shared" si="3"/>
        <v>25438.156000000003</v>
      </c>
    </row>
    <row r="50" spans="1:32" x14ac:dyDescent="0.2">
      <c r="A50" s="20" t="s">
        <v>539</v>
      </c>
      <c r="B50" s="51" t="s">
        <v>533</v>
      </c>
      <c r="C50" s="44">
        <v>40457.766000000003</v>
      </c>
      <c r="D50" s="45"/>
      <c r="E50" s="1">
        <f t="shared" si="0"/>
        <v>7201.9970999280249</v>
      </c>
      <c r="F50" s="1">
        <f t="shared" si="1"/>
        <v>7202</v>
      </c>
      <c r="G50" s="1">
        <f t="shared" si="2"/>
        <v>-1.6123999957926571E-3</v>
      </c>
      <c r="J50" s="1"/>
      <c r="K50" s="1"/>
      <c r="N50" s="1">
        <f t="shared" si="5"/>
        <v>-1.6123999957926571E-3</v>
      </c>
      <c r="P50" s="3"/>
      <c r="R50" s="2">
        <f t="shared" si="3"/>
        <v>25439.266000000003</v>
      </c>
      <c r="AC50" s="1">
        <v>6</v>
      </c>
      <c r="AD50" s="1" t="s">
        <v>490</v>
      </c>
      <c r="AF50" s="1" t="s">
        <v>492</v>
      </c>
    </row>
    <row r="51" spans="1:32" x14ac:dyDescent="0.2">
      <c r="A51" s="21" t="s">
        <v>491</v>
      </c>
      <c r="B51" s="54"/>
      <c r="C51" s="55">
        <v>40811.377</v>
      </c>
      <c r="D51" s="57"/>
      <c r="E51" s="1">
        <f t="shared" si="0"/>
        <v>7838.0038929023785</v>
      </c>
      <c r="F51" s="1">
        <f t="shared" si="1"/>
        <v>7838</v>
      </c>
      <c r="G51" s="1">
        <f t="shared" si="2"/>
        <v>2.164400000765454E-3</v>
      </c>
      <c r="J51" s="1"/>
      <c r="K51" s="1"/>
      <c r="N51" s="1">
        <f t="shared" ref="N51:N59" si="6">G51</f>
        <v>2.164400000765454E-3</v>
      </c>
      <c r="P51" s="3"/>
      <c r="R51" s="2">
        <f t="shared" si="3"/>
        <v>25792.877</v>
      </c>
      <c r="AC51" s="1">
        <v>16</v>
      </c>
      <c r="AD51" s="1" t="s">
        <v>490</v>
      </c>
      <c r="AF51" s="1" t="s">
        <v>492</v>
      </c>
    </row>
    <row r="52" spans="1:32" x14ac:dyDescent="0.2">
      <c r="A52" s="21" t="s">
        <v>493</v>
      </c>
      <c r="B52" s="54"/>
      <c r="C52" s="55">
        <v>40865.300999999999</v>
      </c>
      <c r="D52" s="57"/>
      <c r="E52" s="1">
        <f t="shared" si="0"/>
        <v>7934.9919116697492</v>
      </c>
      <c r="F52" s="1">
        <f t="shared" si="1"/>
        <v>7935</v>
      </c>
      <c r="G52" s="1">
        <f t="shared" si="2"/>
        <v>-4.4970000017201528E-3</v>
      </c>
      <c r="J52" s="1"/>
      <c r="K52" s="1"/>
      <c r="N52" s="1">
        <f t="shared" si="6"/>
        <v>-4.4970000017201528E-3</v>
      </c>
      <c r="P52" s="3"/>
      <c r="R52" s="2">
        <f t="shared" si="3"/>
        <v>25846.800999999999</v>
      </c>
      <c r="AC52" s="1">
        <v>10</v>
      </c>
      <c r="AD52" s="1" t="s">
        <v>490</v>
      </c>
      <c r="AF52" s="1" t="s">
        <v>492</v>
      </c>
    </row>
    <row r="53" spans="1:32" x14ac:dyDescent="0.2">
      <c r="A53" s="21" t="s">
        <v>493</v>
      </c>
      <c r="B53" s="54"/>
      <c r="C53" s="55">
        <v>40866.415000000001</v>
      </c>
      <c r="D53" s="57"/>
      <c r="E53" s="1">
        <f t="shared" si="0"/>
        <v>7936.9955585228563</v>
      </c>
      <c r="F53" s="1">
        <f t="shared" si="1"/>
        <v>7937</v>
      </c>
      <c r="G53" s="1">
        <f t="shared" si="2"/>
        <v>-2.469400002155453E-3</v>
      </c>
      <c r="J53" s="1"/>
      <c r="K53" s="1"/>
      <c r="N53" s="1">
        <f t="shared" si="6"/>
        <v>-2.469400002155453E-3</v>
      </c>
      <c r="P53" s="3"/>
      <c r="R53" s="2">
        <f t="shared" si="3"/>
        <v>25847.915000000001</v>
      </c>
      <c r="AC53" s="1">
        <v>11</v>
      </c>
      <c r="AD53" s="1" t="s">
        <v>494</v>
      </c>
      <c r="AF53" s="1" t="s">
        <v>492</v>
      </c>
    </row>
    <row r="54" spans="1:32" x14ac:dyDescent="0.2">
      <c r="A54" s="21" t="s">
        <v>493</v>
      </c>
      <c r="B54" s="54"/>
      <c r="C54" s="55">
        <v>40866.428999999996</v>
      </c>
      <c r="D54" s="57"/>
      <c r="E54" s="1">
        <f t="shared" si="0"/>
        <v>7937.0207390039468</v>
      </c>
      <c r="F54" s="1">
        <f t="shared" si="1"/>
        <v>7937</v>
      </c>
      <c r="G54" s="1">
        <f t="shared" si="2"/>
        <v>1.1530599993420765E-2</v>
      </c>
      <c r="J54" s="1"/>
      <c r="K54" s="1"/>
      <c r="N54" s="1">
        <f t="shared" si="6"/>
        <v>1.1530599993420765E-2</v>
      </c>
      <c r="P54" s="3"/>
      <c r="R54" s="2">
        <f t="shared" si="3"/>
        <v>25847.928999999996</v>
      </c>
      <c r="AC54" s="1">
        <v>13</v>
      </c>
      <c r="AD54" s="1" t="s">
        <v>495</v>
      </c>
      <c r="AF54" s="1" t="s">
        <v>492</v>
      </c>
    </row>
    <row r="55" spans="1:32" x14ac:dyDescent="0.2">
      <c r="A55" s="21" t="s">
        <v>493</v>
      </c>
      <c r="B55" s="54"/>
      <c r="C55" s="55">
        <v>40890.317000000003</v>
      </c>
      <c r="D55" s="57"/>
      <c r="E55" s="1">
        <f t="shared" si="0"/>
        <v>7979.9858341807812</v>
      </c>
      <c r="F55" s="1">
        <f t="shared" si="1"/>
        <v>7980</v>
      </c>
      <c r="G55" s="1">
        <f t="shared" si="2"/>
        <v>-7.8759999960311688E-3</v>
      </c>
      <c r="J55" s="1"/>
      <c r="K55" s="1"/>
      <c r="N55" s="1">
        <f t="shared" si="6"/>
        <v>-7.8759999960311688E-3</v>
      </c>
      <c r="P55" s="3"/>
      <c r="R55" s="2">
        <f t="shared" si="3"/>
        <v>25871.817000000003</v>
      </c>
      <c r="AC55" s="1">
        <v>5</v>
      </c>
      <c r="AD55" s="1" t="s">
        <v>490</v>
      </c>
      <c r="AF55" s="1" t="s">
        <v>492</v>
      </c>
    </row>
    <row r="56" spans="1:32" x14ac:dyDescent="0.2">
      <c r="A56" s="21" t="s">
        <v>493</v>
      </c>
      <c r="B56" s="54"/>
      <c r="C56" s="55">
        <v>40890.326000000001</v>
      </c>
      <c r="D56" s="57"/>
      <c r="E56" s="1">
        <f t="shared" si="0"/>
        <v>7980.0020216329121</v>
      </c>
      <c r="F56" s="1">
        <f t="shared" si="1"/>
        <v>7980</v>
      </c>
      <c r="G56" s="1">
        <f t="shared" si="2"/>
        <v>1.1240000021643937E-3</v>
      </c>
      <c r="J56" s="1"/>
      <c r="K56" s="1"/>
      <c r="N56" s="1">
        <f t="shared" si="6"/>
        <v>1.1240000021643937E-3</v>
      </c>
      <c r="P56" s="3"/>
      <c r="R56" s="2">
        <f t="shared" si="3"/>
        <v>25871.826000000001</v>
      </c>
      <c r="AC56" s="1">
        <v>6</v>
      </c>
      <c r="AD56" s="1" t="s">
        <v>490</v>
      </c>
      <c r="AF56" s="1" t="s">
        <v>492</v>
      </c>
    </row>
    <row r="57" spans="1:32" x14ac:dyDescent="0.2">
      <c r="A57" s="21" t="s">
        <v>504</v>
      </c>
      <c r="B57" s="54"/>
      <c r="C57" s="55">
        <v>40939.256999999998</v>
      </c>
      <c r="D57" s="57"/>
      <c r="E57" s="1">
        <f t="shared" si="0"/>
        <v>8068.0096016771595</v>
      </c>
      <c r="F57" s="1">
        <f t="shared" si="1"/>
        <v>8068</v>
      </c>
      <c r="G57" s="1">
        <f t="shared" si="2"/>
        <v>5.3383999984362163E-3</v>
      </c>
      <c r="J57" s="1"/>
      <c r="K57" s="1"/>
      <c r="N57" s="1">
        <f t="shared" si="6"/>
        <v>5.3383999984362163E-3</v>
      </c>
      <c r="P57" s="3"/>
      <c r="R57" s="2">
        <f t="shared" si="3"/>
        <v>25920.756999999998</v>
      </c>
      <c r="AC57" s="1">
        <v>5</v>
      </c>
      <c r="AD57" s="1" t="s">
        <v>490</v>
      </c>
      <c r="AF57" s="1" t="s">
        <v>492</v>
      </c>
    </row>
    <row r="58" spans="1:32" x14ac:dyDescent="0.2">
      <c r="A58" s="21" t="s">
        <v>505</v>
      </c>
      <c r="B58" s="54"/>
      <c r="C58" s="55">
        <v>41091.578999999998</v>
      </c>
      <c r="D58" s="57"/>
      <c r="E58" s="1">
        <f t="shared" si="0"/>
        <v>8341.9768332379426</v>
      </c>
      <c r="F58" s="1">
        <f t="shared" si="1"/>
        <v>8342</v>
      </c>
      <c r="G58" s="1">
        <f t="shared" si="2"/>
        <v>-1.2880400005087722E-2</v>
      </c>
      <c r="J58" s="1"/>
      <c r="K58" s="1"/>
      <c r="N58" s="1">
        <f t="shared" si="6"/>
        <v>-1.2880400005087722E-2</v>
      </c>
      <c r="P58" s="3"/>
      <c r="R58" s="2">
        <f t="shared" si="3"/>
        <v>26073.078999999998</v>
      </c>
      <c r="AC58" s="1">
        <v>6</v>
      </c>
      <c r="AD58" s="1" t="s">
        <v>490</v>
      </c>
      <c r="AF58" s="1" t="s">
        <v>492</v>
      </c>
    </row>
    <row r="59" spans="1:32" x14ac:dyDescent="0.2">
      <c r="A59" s="21" t="s">
        <v>506</v>
      </c>
      <c r="B59" s="54"/>
      <c r="C59" s="55">
        <v>41155.531999999999</v>
      </c>
      <c r="D59" s="57"/>
      <c r="E59" s="1">
        <f t="shared" si="0"/>
        <v>8457.0030695006444</v>
      </c>
      <c r="F59" s="1">
        <f t="shared" si="1"/>
        <v>8457</v>
      </c>
      <c r="G59" s="1">
        <f t="shared" si="2"/>
        <v>1.7066000000340864E-3</v>
      </c>
      <c r="J59" s="1"/>
      <c r="K59" s="1"/>
      <c r="N59" s="1">
        <f t="shared" si="6"/>
        <v>1.7066000000340864E-3</v>
      </c>
      <c r="P59" s="3"/>
      <c r="R59" s="2">
        <f t="shared" si="3"/>
        <v>26137.031999999999</v>
      </c>
    </row>
    <row r="60" spans="1:32" x14ac:dyDescent="0.2">
      <c r="A60" s="20" t="s">
        <v>541</v>
      </c>
      <c r="B60" s="51"/>
      <c r="C60" s="44">
        <v>41160.531999999999</v>
      </c>
      <c r="D60" s="45">
        <v>2E-3</v>
      </c>
      <c r="E60" s="1">
        <f t="shared" si="0"/>
        <v>8465.996098464313</v>
      </c>
      <c r="F60" s="1">
        <f t="shared" si="1"/>
        <v>8466</v>
      </c>
      <c r="G60" s="1">
        <f t="shared" si="2"/>
        <v>-2.1692000009352341E-3</v>
      </c>
      <c r="J60" s="1"/>
      <c r="K60" s="1"/>
      <c r="N60" s="1">
        <f>+G60</f>
        <v>-2.1692000009352341E-3</v>
      </c>
      <c r="P60" s="3"/>
      <c r="R60" s="2">
        <f t="shared" si="3"/>
        <v>26142.031999999999</v>
      </c>
      <c r="AC60" s="1">
        <v>9</v>
      </c>
      <c r="AD60" s="1" t="s">
        <v>494</v>
      </c>
      <c r="AF60" s="1" t="s">
        <v>492</v>
      </c>
    </row>
    <row r="61" spans="1:32" x14ac:dyDescent="0.2">
      <c r="A61" s="20" t="s">
        <v>541</v>
      </c>
      <c r="B61" s="51" t="s">
        <v>421</v>
      </c>
      <c r="C61" s="56">
        <v>41160.532000000123</v>
      </c>
      <c r="D61" s="20">
        <v>2E-3</v>
      </c>
      <c r="E61" s="1">
        <f t="shared" si="0"/>
        <v>8465.996098464535</v>
      </c>
      <c r="F61" s="1">
        <f t="shared" si="1"/>
        <v>8466</v>
      </c>
      <c r="G61" s="1">
        <f t="shared" si="2"/>
        <v>-2.1691998772439547E-3</v>
      </c>
      <c r="J61" s="1"/>
      <c r="K61" s="1">
        <f>+G61</f>
        <v>-2.1691998772439547E-3</v>
      </c>
      <c r="P61" s="3"/>
      <c r="R61" s="2">
        <f t="shared" si="3"/>
        <v>26142.032000000123</v>
      </c>
    </row>
    <row r="62" spans="1:32" x14ac:dyDescent="0.2">
      <c r="A62" s="21" t="s">
        <v>507</v>
      </c>
      <c r="B62" s="54"/>
      <c r="C62" s="55">
        <v>41204.449000000001</v>
      </c>
      <c r="D62" s="57"/>
      <c r="E62" s="1">
        <f t="shared" si="0"/>
        <v>8544.9854690638003</v>
      </c>
      <c r="F62" s="1">
        <f t="shared" si="1"/>
        <v>8545</v>
      </c>
      <c r="G62" s="1">
        <f t="shared" si="2"/>
        <v>-8.0789999992703088E-3</v>
      </c>
      <c r="J62" s="1"/>
      <c r="K62" s="1"/>
      <c r="N62" s="1">
        <f t="shared" ref="N62:N69" si="7">G62</f>
        <v>-8.0789999992703088E-3</v>
      </c>
      <c r="P62" s="3"/>
      <c r="R62" s="2">
        <f t="shared" si="3"/>
        <v>26185.949000000001</v>
      </c>
      <c r="AC62" s="1">
        <v>9</v>
      </c>
      <c r="AD62" s="1" t="s">
        <v>495</v>
      </c>
      <c r="AF62" s="1" t="s">
        <v>492</v>
      </c>
    </row>
    <row r="63" spans="1:32" x14ac:dyDescent="0.2">
      <c r="A63" s="21" t="s">
        <v>508</v>
      </c>
      <c r="B63" s="54"/>
      <c r="C63" s="55">
        <v>41213.353999999999</v>
      </c>
      <c r="D63" s="57"/>
      <c r="E63" s="1">
        <f t="shared" si="0"/>
        <v>8561.0020536480934</v>
      </c>
      <c r="F63" s="1">
        <f t="shared" si="1"/>
        <v>8561</v>
      </c>
      <c r="G63" s="1">
        <f t="shared" si="2"/>
        <v>1.141799999459181E-3</v>
      </c>
      <c r="J63" s="1"/>
      <c r="K63" s="1"/>
      <c r="N63" s="1">
        <f t="shared" si="7"/>
        <v>1.141799999459181E-3</v>
      </c>
      <c r="P63" s="3"/>
      <c r="R63" s="2">
        <f t="shared" si="3"/>
        <v>26194.853999999999</v>
      </c>
      <c r="AC63" s="1">
        <v>6</v>
      </c>
      <c r="AD63" s="1" t="s">
        <v>509</v>
      </c>
      <c r="AF63" s="1" t="s">
        <v>492</v>
      </c>
    </row>
    <row r="64" spans="1:32" x14ac:dyDescent="0.2">
      <c r="A64" s="21" t="s">
        <v>508</v>
      </c>
      <c r="B64" s="54"/>
      <c r="C64" s="55">
        <v>41213.357000000004</v>
      </c>
      <c r="D64" s="57"/>
      <c r="E64" s="1">
        <f t="shared" si="0"/>
        <v>8561.0074494654782</v>
      </c>
      <c r="F64" s="1">
        <f t="shared" si="1"/>
        <v>8561</v>
      </c>
      <c r="G64" s="1">
        <f t="shared" si="2"/>
        <v>4.1418000037083402E-3</v>
      </c>
      <c r="J64" s="1"/>
      <c r="K64" s="1"/>
      <c r="N64" s="1">
        <f t="shared" si="7"/>
        <v>4.1418000037083402E-3</v>
      </c>
      <c r="P64" s="3"/>
      <c r="R64" s="2">
        <f t="shared" si="3"/>
        <v>26194.857000000004</v>
      </c>
      <c r="AC64" s="1">
        <v>5</v>
      </c>
      <c r="AD64" s="1" t="s">
        <v>495</v>
      </c>
      <c r="AF64" s="1" t="s">
        <v>492</v>
      </c>
    </row>
    <row r="65" spans="1:32" x14ac:dyDescent="0.2">
      <c r="A65" s="21" t="s">
        <v>508</v>
      </c>
      <c r="B65" s="54"/>
      <c r="C65" s="55">
        <v>41215.578000000001</v>
      </c>
      <c r="D65" s="57"/>
      <c r="E65" s="1">
        <f t="shared" si="0"/>
        <v>8565.0021529311362</v>
      </c>
      <c r="F65" s="1">
        <f t="shared" si="1"/>
        <v>8565</v>
      </c>
      <c r="G65" s="1">
        <f t="shared" si="2"/>
        <v>1.1969999977736734E-3</v>
      </c>
      <c r="J65" s="1"/>
      <c r="K65" s="1"/>
      <c r="N65" s="1">
        <f t="shared" si="7"/>
        <v>1.1969999977736734E-3</v>
      </c>
      <c r="P65" s="3"/>
      <c r="R65" s="2">
        <f t="shared" si="3"/>
        <v>26197.078000000001</v>
      </c>
      <c r="AC65" s="1">
        <v>14</v>
      </c>
      <c r="AD65" s="1" t="s">
        <v>494</v>
      </c>
      <c r="AF65" s="1" t="s">
        <v>492</v>
      </c>
    </row>
    <row r="66" spans="1:32" x14ac:dyDescent="0.2">
      <c r="A66" s="21" t="s">
        <v>507</v>
      </c>
      <c r="B66" s="54"/>
      <c r="C66" s="55">
        <v>41248.383999999998</v>
      </c>
      <c r="D66" s="57"/>
      <c r="E66" s="1">
        <f t="shared" si="0"/>
        <v>8624.0072145675531</v>
      </c>
      <c r="F66" s="1">
        <f t="shared" si="1"/>
        <v>8624</v>
      </c>
      <c r="G66" s="1">
        <f t="shared" si="2"/>
        <v>4.0111999987857416E-3</v>
      </c>
      <c r="J66" s="1"/>
      <c r="K66" s="1"/>
      <c r="N66" s="1">
        <f t="shared" si="7"/>
        <v>4.0111999987857416E-3</v>
      </c>
      <c r="P66" s="3"/>
      <c r="R66" s="2">
        <f t="shared" si="3"/>
        <v>26229.883999999998</v>
      </c>
      <c r="AC66" s="1">
        <v>11</v>
      </c>
      <c r="AD66" s="1" t="s">
        <v>490</v>
      </c>
      <c r="AF66" s="1" t="s">
        <v>492</v>
      </c>
    </row>
    <row r="67" spans="1:32" x14ac:dyDescent="0.2">
      <c r="A67" s="21" t="s">
        <v>507</v>
      </c>
      <c r="B67" s="54"/>
      <c r="C67" s="55">
        <v>41252.269999999997</v>
      </c>
      <c r="D67" s="57"/>
      <c r="E67" s="1">
        <f t="shared" si="0"/>
        <v>8630.9965966781128</v>
      </c>
      <c r="F67" s="1">
        <f t="shared" si="1"/>
        <v>8631</v>
      </c>
      <c r="G67" s="1">
        <f t="shared" si="2"/>
        <v>-1.8922000017482787E-3</v>
      </c>
      <c r="J67" s="1"/>
      <c r="K67" s="1"/>
      <c r="N67" s="1">
        <f t="shared" si="7"/>
        <v>-1.8922000017482787E-3</v>
      </c>
      <c r="P67" s="3"/>
      <c r="R67" s="2">
        <f t="shared" si="3"/>
        <v>26233.769999999997</v>
      </c>
      <c r="AC67" s="1">
        <v>6</v>
      </c>
      <c r="AD67" s="1" t="s">
        <v>490</v>
      </c>
      <c r="AF67" s="1" t="s">
        <v>492</v>
      </c>
    </row>
    <row r="68" spans="1:32" x14ac:dyDescent="0.2">
      <c r="A68" s="21" t="s">
        <v>507</v>
      </c>
      <c r="B68" s="54"/>
      <c r="C68" s="55">
        <v>41262.281000000003</v>
      </c>
      <c r="D68" s="57"/>
      <c r="E68" s="1">
        <f t="shared" si="0"/>
        <v>8649.0024392691812</v>
      </c>
      <c r="F68" s="1">
        <f t="shared" si="1"/>
        <v>8649</v>
      </c>
      <c r="G68" s="1">
        <f t="shared" si="2"/>
        <v>1.3562000021920539E-3</v>
      </c>
      <c r="J68" s="1"/>
      <c r="K68" s="1"/>
      <c r="N68" s="1">
        <f t="shared" si="7"/>
        <v>1.3562000021920539E-3</v>
      </c>
      <c r="P68" s="3"/>
      <c r="R68" s="2">
        <f t="shared" si="3"/>
        <v>26243.781000000003</v>
      </c>
      <c r="AC68" s="1">
        <v>10</v>
      </c>
      <c r="AD68" s="1" t="s">
        <v>490</v>
      </c>
      <c r="AF68" s="1" t="s">
        <v>492</v>
      </c>
    </row>
    <row r="69" spans="1:32" x14ac:dyDescent="0.2">
      <c r="A69" s="21" t="s">
        <v>510</v>
      </c>
      <c r="B69" s="54"/>
      <c r="C69" s="55">
        <v>41536.375999999997</v>
      </c>
      <c r="D69" s="57"/>
      <c r="E69" s="1">
        <f t="shared" si="0"/>
        <v>9141.9912940285139</v>
      </c>
      <c r="F69" s="1">
        <f t="shared" si="1"/>
        <v>9142</v>
      </c>
      <c r="G69" s="1">
        <f t="shared" si="2"/>
        <v>-4.8404000044683926E-3</v>
      </c>
      <c r="J69" s="1"/>
      <c r="K69" s="1"/>
      <c r="N69" s="1">
        <f t="shared" si="7"/>
        <v>-4.8404000044683926E-3</v>
      </c>
      <c r="P69" s="3"/>
      <c r="R69" s="2">
        <f t="shared" si="3"/>
        <v>26517.875999999997</v>
      </c>
    </row>
    <row r="70" spans="1:32" x14ac:dyDescent="0.2">
      <c r="A70" s="20" t="s">
        <v>542</v>
      </c>
      <c r="B70" s="51"/>
      <c r="C70" s="44">
        <v>41542.499000000003</v>
      </c>
      <c r="D70" s="45">
        <v>2E-3</v>
      </c>
      <c r="E70" s="1">
        <f t="shared" si="0"/>
        <v>9153.0041572974351</v>
      </c>
      <c r="F70" s="1">
        <f t="shared" si="1"/>
        <v>9153</v>
      </c>
      <c r="G70" s="1">
        <f t="shared" si="2"/>
        <v>2.3113999995985068E-3</v>
      </c>
      <c r="J70" s="1"/>
      <c r="K70" s="1"/>
      <c r="N70" s="1">
        <f>+G70</f>
        <v>2.3113999995985068E-3</v>
      </c>
      <c r="P70" s="3"/>
      <c r="R70" s="2">
        <f t="shared" si="3"/>
        <v>26523.999000000003</v>
      </c>
      <c r="AC70" s="1">
        <v>11</v>
      </c>
      <c r="AD70" s="1" t="s">
        <v>494</v>
      </c>
      <c r="AF70" s="1" t="s">
        <v>492</v>
      </c>
    </row>
    <row r="71" spans="1:32" x14ac:dyDescent="0.2">
      <c r="A71" s="21" t="s">
        <v>510</v>
      </c>
      <c r="B71" s="54"/>
      <c r="C71" s="55">
        <v>41542.5</v>
      </c>
      <c r="D71" s="57"/>
      <c r="E71" s="1">
        <f t="shared" si="0"/>
        <v>9153.0059559032215</v>
      </c>
      <c r="F71" s="1">
        <f t="shared" si="1"/>
        <v>9153</v>
      </c>
      <c r="G71" s="1">
        <f t="shared" si="2"/>
        <v>3.3113999961642548E-3</v>
      </c>
      <c r="J71" s="1"/>
      <c r="K71" s="1"/>
      <c r="N71" s="1">
        <f t="shared" ref="N71:N112" si="8">G71</f>
        <v>3.3113999961642548E-3</v>
      </c>
      <c r="P71" s="3"/>
      <c r="R71" s="2">
        <f t="shared" si="3"/>
        <v>26524</v>
      </c>
      <c r="AC71" s="1">
        <v>10</v>
      </c>
      <c r="AD71" s="1" t="s">
        <v>490</v>
      </c>
      <c r="AF71" s="1" t="s">
        <v>492</v>
      </c>
    </row>
    <row r="72" spans="1:32" x14ac:dyDescent="0.2">
      <c r="A72" s="21" t="s">
        <v>510</v>
      </c>
      <c r="B72" s="54"/>
      <c r="C72" s="55">
        <v>41561.396000000001</v>
      </c>
      <c r="D72" s="57"/>
      <c r="E72" s="1">
        <f t="shared" si="0"/>
        <v>9186.9924109627191</v>
      </c>
      <c r="F72" s="1">
        <f t="shared" si="1"/>
        <v>9187</v>
      </c>
      <c r="G72" s="1">
        <f t="shared" si="2"/>
        <v>-4.2193999979645014E-3</v>
      </c>
      <c r="J72" s="1"/>
      <c r="K72" s="1"/>
      <c r="N72" s="1">
        <f t="shared" si="8"/>
        <v>-4.2193999979645014E-3</v>
      </c>
      <c r="P72" s="3"/>
      <c r="R72" s="2">
        <f t="shared" si="3"/>
        <v>26542.896000000001</v>
      </c>
      <c r="AC72" s="1">
        <v>8</v>
      </c>
      <c r="AD72" s="1" t="s">
        <v>494</v>
      </c>
      <c r="AF72" s="1" t="s">
        <v>492</v>
      </c>
    </row>
    <row r="73" spans="1:32" x14ac:dyDescent="0.2">
      <c r="A73" s="21" t="s">
        <v>510</v>
      </c>
      <c r="B73" s="54"/>
      <c r="C73" s="55">
        <v>41561.402999999998</v>
      </c>
      <c r="D73" s="57"/>
      <c r="E73" s="1">
        <f t="shared" si="0"/>
        <v>9187.0050012032643</v>
      </c>
      <c r="F73" s="1">
        <f t="shared" si="1"/>
        <v>9187</v>
      </c>
      <c r="G73" s="1">
        <f t="shared" si="2"/>
        <v>2.7805999998236075E-3</v>
      </c>
      <c r="J73" s="1"/>
      <c r="K73" s="1"/>
      <c r="N73" s="1">
        <f t="shared" si="8"/>
        <v>2.7805999998236075E-3</v>
      </c>
      <c r="P73" s="3"/>
      <c r="R73" s="2">
        <f t="shared" si="3"/>
        <v>26542.902999999998</v>
      </c>
      <c r="AC73" s="1">
        <v>12</v>
      </c>
      <c r="AD73" s="1" t="s">
        <v>494</v>
      </c>
      <c r="AF73" s="1" t="s">
        <v>492</v>
      </c>
    </row>
    <row r="74" spans="1:32" x14ac:dyDescent="0.2">
      <c r="A74" s="21" t="s">
        <v>510</v>
      </c>
      <c r="B74" s="54"/>
      <c r="C74" s="55">
        <v>41571.411</v>
      </c>
      <c r="D74" s="57"/>
      <c r="E74" s="1">
        <f t="shared" si="0"/>
        <v>9205.005447976946</v>
      </c>
      <c r="F74" s="1">
        <f t="shared" si="1"/>
        <v>9205</v>
      </c>
      <c r="G74" s="1">
        <f t="shared" si="2"/>
        <v>3.0289999995147809E-3</v>
      </c>
      <c r="J74" s="1"/>
      <c r="K74" s="1"/>
      <c r="N74" s="1">
        <f t="shared" si="8"/>
        <v>3.0289999995147809E-3</v>
      </c>
      <c r="P74" s="3"/>
      <c r="R74" s="2">
        <f t="shared" si="3"/>
        <v>26552.911</v>
      </c>
      <c r="AC74" s="1">
        <v>10</v>
      </c>
      <c r="AD74" s="1" t="s">
        <v>490</v>
      </c>
      <c r="AF74" s="1" t="s">
        <v>492</v>
      </c>
    </row>
    <row r="75" spans="1:32" x14ac:dyDescent="0.2">
      <c r="A75" s="21" t="s">
        <v>510</v>
      </c>
      <c r="B75" s="54"/>
      <c r="C75" s="55">
        <v>41585.307000000001</v>
      </c>
      <c r="D75" s="57"/>
      <c r="E75" s="1">
        <f t="shared" si="0"/>
        <v>9229.9988740727749</v>
      </c>
      <c r="F75" s="1">
        <f t="shared" si="1"/>
        <v>9230</v>
      </c>
      <c r="G75" s="1">
        <f t="shared" si="2"/>
        <v>-6.2600000092061237E-4</v>
      </c>
      <c r="J75" s="1"/>
      <c r="K75" s="1"/>
      <c r="N75" s="1">
        <f t="shared" si="8"/>
        <v>-6.2600000092061237E-4</v>
      </c>
      <c r="P75" s="3"/>
      <c r="R75" s="2">
        <f t="shared" si="3"/>
        <v>26566.807000000001</v>
      </c>
      <c r="AC75" s="1">
        <v>9</v>
      </c>
      <c r="AD75" s="1" t="s">
        <v>494</v>
      </c>
      <c r="AF75" s="1" t="s">
        <v>492</v>
      </c>
    </row>
    <row r="76" spans="1:32" x14ac:dyDescent="0.2">
      <c r="A76" s="21" t="s">
        <v>510</v>
      </c>
      <c r="B76" s="54"/>
      <c r="C76" s="55">
        <v>41591.423000000003</v>
      </c>
      <c r="D76" s="57"/>
      <c r="E76" s="1">
        <f t="shared" si="0"/>
        <v>9240.9991471011381</v>
      </c>
      <c r="F76" s="1">
        <f t="shared" si="1"/>
        <v>9241</v>
      </c>
      <c r="G76" s="1">
        <f t="shared" si="2"/>
        <v>-4.7419999464182183E-4</v>
      </c>
      <c r="J76" s="1"/>
      <c r="K76" s="1"/>
      <c r="N76" s="1">
        <f t="shared" si="8"/>
        <v>-4.7419999464182183E-4</v>
      </c>
      <c r="P76" s="3"/>
      <c r="R76" s="2">
        <f t="shared" si="3"/>
        <v>26572.923000000003</v>
      </c>
      <c r="AC76" s="1">
        <v>9</v>
      </c>
      <c r="AD76" s="1" t="s">
        <v>495</v>
      </c>
      <c r="AF76" s="1" t="s">
        <v>492</v>
      </c>
    </row>
    <row r="77" spans="1:32" x14ac:dyDescent="0.2">
      <c r="A77" s="21" t="s">
        <v>511</v>
      </c>
      <c r="B77" s="54"/>
      <c r="C77" s="55">
        <v>41595.311999999998</v>
      </c>
      <c r="D77" s="57"/>
      <c r="E77" s="1">
        <f t="shared" si="0"/>
        <v>9247.9939250290699</v>
      </c>
      <c r="F77" s="1">
        <f t="shared" si="1"/>
        <v>9248</v>
      </c>
      <c r="G77" s="1">
        <f t="shared" si="2"/>
        <v>-3.3775999982026406E-3</v>
      </c>
      <c r="J77" s="1"/>
      <c r="K77" s="1"/>
      <c r="N77" s="1">
        <f t="shared" si="8"/>
        <v>-3.3775999982026406E-3</v>
      </c>
      <c r="P77" s="3"/>
      <c r="R77" s="2">
        <f t="shared" si="3"/>
        <v>26576.811999999998</v>
      </c>
      <c r="AC77" s="1">
        <v>10</v>
      </c>
      <c r="AD77" s="1" t="s">
        <v>490</v>
      </c>
      <c r="AF77" s="1" t="s">
        <v>492</v>
      </c>
    </row>
    <row r="78" spans="1:32" x14ac:dyDescent="0.2">
      <c r="A78" s="21" t="s">
        <v>511</v>
      </c>
      <c r="B78" s="54"/>
      <c r="C78" s="55">
        <v>41595.313000000002</v>
      </c>
      <c r="D78" s="57"/>
      <c r="E78" s="1">
        <f t="shared" si="0"/>
        <v>9247.995723634871</v>
      </c>
      <c r="F78" s="1">
        <f t="shared" si="1"/>
        <v>9248</v>
      </c>
      <c r="G78" s="1">
        <f t="shared" si="2"/>
        <v>-2.3775999943609349E-3</v>
      </c>
      <c r="J78" s="1"/>
      <c r="K78" s="1"/>
      <c r="N78" s="1">
        <f t="shared" si="8"/>
        <v>-2.3775999943609349E-3</v>
      </c>
      <c r="P78" s="3"/>
      <c r="R78" s="2">
        <f t="shared" si="3"/>
        <v>26576.813000000002</v>
      </c>
      <c r="AC78" s="1">
        <v>10</v>
      </c>
      <c r="AD78" s="1" t="s">
        <v>490</v>
      </c>
      <c r="AF78" s="1" t="s">
        <v>492</v>
      </c>
    </row>
    <row r="79" spans="1:32" x14ac:dyDescent="0.2">
      <c r="A79" s="21" t="s">
        <v>511</v>
      </c>
      <c r="B79" s="54"/>
      <c r="C79" s="55">
        <v>41605.324999999997</v>
      </c>
      <c r="D79" s="57"/>
      <c r="E79" s="1">
        <f t="shared" si="0"/>
        <v>9266.0033648317112</v>
      </c>
      <c r="F79" s="1">
        <f t="shared" si="1"/>
        <v>9266</v>
      </c>
      <c r="G79" s="1">
        <f t="shared" si="2"/>
        <v>1.8707999988691881E-3</v>
      </c>
      <c r="J79" s="1"/>
      <c r="K79" s="1"/>
      <c r="N79" s="1">
        <f t="shared" si="8"/>
        <v>1.8707999988691881E-3</v>
      </c>
      <c r="P79" s="3"/>
      <c r="R79" s="2">
        <f t="shared" si="3"/>
        <v>26586.824999999997</v>
      </c>
      <c r="AC79" s="1">
        <v>13</v>
      </c>
      <c r="AD79" s="1" t="s">
        <v>494</v>
      </c>
      <c r="AF79" s="1" t="s">
        <v>492</v>
      </c>
    </row>
    <row r="80" spans="1:32" x14ac:dyDescent="0.2">
      <c r="A80" s="21" t="s">
        <v>511</v>
      </c>
      <c r="B80" s="54"/>
      <c r="C80" s="55">
        <v>41606.436000000002</v>
      </c>
      <c r="D80" s="57"/>
      <c r="E80" s="1">
        <f t="shared" si="0"/>
        <v>9268.0016158674462</v>
      </c>
      <c r="F80" s="1">
        <f t="shared" si="1"/>
        <v>9268</v>
      </c>
      <c r="G80" s="1">
        <f t="shared" si="2"/>
        <v>8.9840000146068633E-4</v>
      </c>
      <c r="J80" s="1"/>
      <c r="K80" s="1"/>
      <c r="N80" s="1">
        <f t="shared" si="8"/>
        <v>8.9840000146068633E-4</v>
      </c>
      <c r="P80" s="3"/>
      <c r="R80" s="2">
        <f t="shared" si="3"/>
        <v>26587.936000000002</v>
      </c>
      <c r="AC80" s="1">
        <v>10</v>
      </c>
      <c r="AD80" s="1" t="s">
        <v>490</v>
      </c>
      <c r="AF80" s="1" t="s">
        <v>492</v>
      </c>
    </row>
    <row r="81" spans="1:32" x14ac:dyDescent="0.2">
      <c r="A81" s="21" t="s">
        <v>511</v>
      </c>
      <c r="B81" s="54"/>
      <c r="C81" s="55">
        <v>41610.324999999997</v>
      </c>
      <c r="D81" s="57"/>
      <c r="E81" s="1">
        <f t="shared" si="0"/>
        <v>9274.9963937953798</v>
      </c>
      <c r="F81" s="1">
        <f t="shared" si="1"/>
        <v>9275</v>
      </c>
      <c r="G81" s="1">
        <f t="shared" si="2"/>
        <v>-2.0050000021001324E-3</v>
      </c>
      <c r="J81" s="1"/>
      <c r="K81" s="1"/>
      <c r="N81" s="1">
        <f t="shared" si="8"/>
        <v>-2.0050000021001324E-3</v>
      </c>
      <c r="P81" s="3"/>
      <c r="R81" s="2">
        <f t="shared" si="3"/>
        <v>26591.824999999997</v>
      </c>
      <c r="AC81" s="1">
        <v>6</v>
      </c>
      <c r="AD81" s="1" t="s">
        <v>495</v>
      </c>
      <c r="AF81" s="1" t="s">
        <v>492</v>
      </c>
    </row>
    <row r="82" spans="1:32" x14ac:dyDescent="0.2">
      <c r="A82" s="21" t="s">
        <v>511</v>
      </c>
      <c r="B82" s="54"/>
      <c r="C82" s="55">
        <v>41615.328000000001</v>
      </c>
      <c r="D82" s="57"/>
      <c r="E82" s="1">
        <f t="shared" si="0"/>
        <v>9283.9948185764351</v>
      </c>
      <c r="F82" s="1">
        <f t="shared" si="1"/>
        <v>9284</v>
      </c>
      <c r="G82" s="1">
        <f t="shared" si="2"/>
        <v>-2.8807999988202937E-3</v>
      </c>
      <c r="J82" s="1"/>
      <c r="K82" s="1"/>
      <c r="N82" s="1">
        <f t="shared" si="8"/>
        <v>-2.8807999988202937E-3</v>
      </c>
      <c r="P82" s="3"/>
      <c r="R82" s="2">
        <f t="shared" si="3"/>
        <v>26596.828000000001</v>
      </c>
      <c r="AC82" s="1">
        <v>6</v>
      </c>
      <c r="AD82" s="1" t="s">
        <v>490</v>
      </c>
      <c r="AF82" s="1" t="s">
        <v>492</v>
      </c>
    </row>
    <row r="83" spans="1:32" x14ac:dyDescent="0.2">
      <c r="A83" s="21" t="s">
        <v>511</v>
      </c>
      <c r="B83" s="54"/>
      <c r="C83" s="55">
        <v>41616.447</v>
      </c>
      <c r="D83" s="57"/>
      <c r="E83" s="1">
        <f t="shared" si="0"/>
        <v>9286.0074584585018</v>
      </c>
      <c r="F83" s="1">
        <f t="shared" si="1"/>
        <v>9286</v>
      </c>
      <c r="G83" s="1">
        <f t="shared" si="2"/>
        <v>4.1467999981250614E-3</v>
      </c>
      <c r="J83" s="1"/>
      <c r="K83" s="1"/>
      <c r="N83" s="1">
        <f t="shared" si="8"/>
        <v>4.1467999981250614E-3</v>
      </c>
      <c r="P83" s="3"/>
      <c r="R83" s="2">
        <f t="shared" si="3"/>
        <v>26597.947</v>
      </c>
      <c r="AC83" s="1">
        <v>6</v>
      </c>
      <c r="AD83" s="1" t="s">
        <v>490</v>
      </c>
      <c r="AF83" s="1" t="s">
        <v>492</v>
      </c>
    </row>
    <row r="84" spans="1:32" x14ac:dyDescent="0.2">
      <c r="A84" s="21" t="s">
        <v>511</v>
      </c>
      <c r="B84" s="54"/>
      <c r="C84" s="55">
        <v>41624.228999999999</v>
      </c>
      <c r="D84" s="57"/>
      <c r="E84" s="1">
        <f t="shared" si="0"/>
        <v>9300.0042087375532</v>
      </c>
      <c r="F84" s="1">
        <f t="shared" si="1"/>
        <v>9300</v>
      </c>
      <c r="G84" s="1">
        <f t="shared" si="2"/>
        <v>2.3399999990942888E-3</v>
      </c>
      <c r="J84" s="1"/>
      <c r="K84" s="1"/>
      <c r="N84" s="1">
        <f t="shared" si="8"/>
        <v>2.3399999990942888E-3</v>
      </c>
      <c r="P84" s="3"/>
      <c r="R84" s="2">
        <f t="shared" si="3"/>
        <v>26605.728999999999</v>
      </c>
      <c r="AC84" s="1">
        <v>11</v>
      </c>
      <c r="AD84" s="1" t="s">
        <v>490</v>
      </c>
      <c r="AF84" s="1" t="s">
        <v>492</v>
      </c>
    </row>
    <row r="85" spans="1:32" x14ac:dyDescent="0.2">
      <c r="A85" s="21" t="s">
        <v>511</v>
      </c>
      <c r="B85" s="54"/>
      <c r="C85" s="55">
        <v>41639.235000000001</v>
      </c>
      <c r="D85" s="57"/>
      <c r="E85" s="1">
        <f t="shared" ref="E85:E148" si="9">(C85-C$7)/C$8</f>
        <v>9326.9940872633179</v>
      </c>
      <c r="F85" s="1">
        <f t="shared" ref="F85:F148" si="10">ROUND(2*E85,0)/2</f>
        <v>9327</v>
      </c>
      <c r="G85" s="1">
        <f t="shared" ref="G85:G148" si="11">C85-(C$7+C$8*F85)</f>
        <v>-3.2874000025913119E-3</v>
      </c>
      <c r="J85" s="1"/>
      <c r="K85" s="1"/>
      <c r="N85" s="1">
        <f t="shared" si="8"/>
        <v>-3.2874000025913119E-3</v>
      </c>
      <c r="P85" s="3"/>
      <c r="R85" s="2">
        <f t="shared" ref="R85:R148" si="12">C85-15018.5</f>
        <v>26620.735000000001</v>
      </c>
      <c r="AC85" s="1">
        <v>7</v>
      </c>
      <c r="AD85" s="1" t="s">
        <v>490</v>
      </c>
      <c r="AF85" s="1" t="s">
        <v>492</v>
      </c>
    </row>
    <row r="86" spans="1:32" x14ac:dyDescent="0.2">
      <c r="A86" s="21" t="s">
        <v>511</v>
      </c>
      <c r="B86" s="54"/>
      <c r="C86" s="55">
        <v>41645.360000000001</v>
      </c>
      <c r="D86" s="57"/>
      <c r="E86" s="1">
        <f t="shared" si="9"/>
        <v>9338.0105477438119</v>
      </c>
      <c r="F86" s="1">
        <f t="shared" si="10"/>
        <v>9338</v>
      </c>
      <c r="G86" s="1">
        <f t="shared" si="11"/>
        <v>5.8644000018830411E-3</v>
      </c>
      <c r="J86" s="1"/>
      <c r="K86" s="1"/>
      <c r="N86" s="1">
        <f t="shared" si="8"/>
        <v>5.8644000018830411E-3</v>
      </c>
      <c r="P86" s="3"/>
      <c r="R86" s="2">
        <f t="shared" si="12"/>
        <v>26626.86</v>
      </c>
      <c r="AC86" s="1">
        <v>11</v>
      </c>
      <c r="AD86" s="1" t="s">
        <v>490</v>
      </c>
      <c r="AF86" s="1" t="s">
        <v>492</v>
      </c>
    </row>
    <row r="87" spans="1:32" x14ac:dyDescent="0.2">
      <c r="A87" s="21" t="s">
        <v>511</v>
      </c>
      <c r="B87" s="54"/>
      <c r="C87" s="55">
        <v>41649.248</v>
      </c>
      <c r="D87" s="57"/>
      <c r="E87" s="1">
        <f t="shared" si="9"/>
        <v>9345.0035270659591</v>
      </c>
      <c r="F87" s="1">
        <f t="shared" si="10"/>
        <v>9345</v>
      </c>
      <c r="G87" s="1">
        <f t="shared" si="11"/>
        <v>1.9610000017564744E-3</v>
      </c>
      <c r="J87" s="1"/>
      <c r="K87" s="1"/>
      <c r="N87" s="1">
        <f t="shared" si="8"/>
        <v>1.9610000017564744E-3</v>
      </c>
      <c r="P87" s="3"/>
      <c r="R87" s="2">
        <f t="shared" si="12"/>
        <v>26630.748</v>
      </c>
      <c r="AC87" s="1">
        <v>9</v>
      </c>
      <c r="AD87" s="1" t="s">
        <v>494</v>
      </c>
      <c r="AF87" s="1" t="s">
        <v>492</v>
      </c>
    </row>
    <row r="88" spans="1:32" x14ac:dyDescent="0.2">
      <c r="A88" s="21" t="s">
        <v>512</v>
      </c>
      <c r="B88" s="54"/>
      <c r="C88" s="55">
        <v>41664.256000000001</v>
      </c>
      <c r="D88" s="57"/>
      <c r="E88" s="1">
        <f t="shared" si="9"/>
        <v>9371.9970028033094</v>
      </c>
      <c r="F88" s="1">
        <f t="shared" si="10"/>
        <v>9372</v>
      </c>
      <c r="G88" s="1">
        <f t="shared" si="11"/>
        <v>-1.6663999995216727E-3</v>
      </c>
      <c r="J88" s="1"/>
      <c r="K88" s="1"/>
      <c r="N88" s="1">
        <f t="shared" si="8"/>
        <v>-1.6663999995216727E-3</v>
      </c>
      <c r="P88" s="3"/>
      <c r="R88" s="2">
        <f t="shared" si="12"/>
        <v>26645.756000000001</v>
      </c>
      <c r="AC88" s="1">
        <v>9</v>
      </c>
      <c r="AD88" s="1" t="s">
        <v>495</v>
      </c>
      <c r="AF88" s="1" t="s">
        <v>492</v>
      </c>
    </row>
    <row r="89" spans="1:32" x14ac:dyDescent="0.2">
      <c r="A89" s="21" t="s">
        <v>512</v>
      </c>
      <c r="B89" s="54"/>
      <c r="C89" s="55">
        <v>41664.258000000002</v>
      </c>
      <c r="D89" s="57"/>
      <c r="E89" s="1">
        <f t="shared" si="9"/>
        <v>9372.0006000148951</v>
      </c>
      <c r="F89" s="1">
        <f t="shared" si="10"/>
        <v>9372</v>
      </c>
      <c r="G89" s="1">
        <f t="shared" si="11"/>
        <v>3.336000008857809E-4</v>
      </c>
      <c r="J89" s="1"/>
      <c r="K89" s="1"/>
      <c r="N89" s="1">
        <f t="shared" si="8"/>
        <v>3.336000008857809E-4</v>
      </c>
      <c r="P89" s="3"/>
      <c r="R89" s="2">
        <f t="shared" si="12"/>
        <v>26645.758000000002</v>
      </c>
      <c r="AC89" s="1">
        <v>10</v>
      </c>
      <c r="AD89" s="1" t="s">
        <v>490</v>
      </c>
      <c r="AF89" s="1" t="s">
        <v>492</v>
      </c>
    </row>
    <row r="90" spans="1:32" x14ac:dyDescent="0.2">
      <c r="A90" s="21" t="s">
        <v>512</v>
      </c>
      <c r="B90" s="54"/>
      <c r="C90" s="55">
        <v>41664.258999999998</v>
      </c>
      <c r="D90" s="57"/>
      <c r="E90" s="1">
        <f t="shared" si="9"/>
        <v>9372.0023986206816</v>
      </c>
      <c r="F90" s="1">
        <f t="shared" si="10"/>
        <v>9372</v>
      </c>
      <c r="G90" s="1">
        <f t="shared" si="11"/>
        <v>1.3335999974515289E-3</v>
      </c>
      <c r="J90" s="1"/>
      <c r="K90" s="1"/>
      <c r="N90" s="1">
        <f t="shared" si="8"/>
        <v>1.3335999974515289E-3</v>
      </c>
      <c r="P90" s="3"/>
      <c r="R90" s="2">
        <f t="shared" si="12"/>
        <v>26645.758999999998</v>
      </c>
      <c r="AC90" s="1">
        <v>11</v>
      </c>
      <c r="AD90" s="1" t="s">
        <v>490</v>
      </c>
      <c r="AF90" s="1" t="s">
        <v>492</v>
      </c>
    </row>
    <row r="91" spans="1:32" x14ac:dyDescent="0.2">
      <c r="A91" s="21" t="s">
        <v>513</v>
      </c>
      <c r="B91" s="54"/>
      <c r="C91" s="55">
        <v>41860.525000000001</v>
      </c>
      <c r="D91" s="57"/>
      <c r="E91" s="1">
        <f t="shared" si="9"/>
        <v>9725.0075631373602</v>
      </c>
      <c r="F91" s="1">
        <f t="shared" si="10"/>
        <v>9725</v>
      </c>
      <c r="G91" s="1">
        <f t="shared" si="11"/>
        <v>4.2049999974551611E-3</v>
      </c>
      <c r="J91" s="1"/>
      <c r="K91" s="1"/>
      <c r="N91" s="1">
        <f t="shared" si="8"/>
        <v>4.2049999974551611E-3</v>
      </c>
      <c r="P91" s="3"/>
      <c r="R91" s="2">
        <f t="shared" si="12"/>
        <v>26842.025000000001</v>
      </c>
      <c r="AC91" s="1">
        <v>10</v>
      </c>
      <c r="AD91" s="1" t="s">
        <v>490</v>
      </c>
      <c r="AF91" s="1" t="s">
        <v>492</v>
      </c>
    </row>
    <row r="92" spans="1:32" x14ac:dyDescent="0.2">
      <c r="A92" s="21" t="s">
        <v>513</v>
      </c>
      <c r="B92" s="54"/>
      <c r="C92" s="55">
        <v>41894.447999999997</v>
      </c>
      <c r="D92" s="57"/>
      <c r="E92" s="1">
        <f t="shared" si="9"/>
        <v>9786.0216674442581</v>
      </c>
      <c r="F92" s="1">
        <f t="shared" si="10"/>
        <v>9786</v>
      </c>
      <c r="G92" s="1">
        <f t="shared" si="11"/>
        <v>1.2046799995005131E-2</v>
      </c>
      <c r="J92" s="1"/>
      <c r="K92" s="1"/>
      <c r="N92" s="1">
        <f t="shared" si="8"/>
        <v>1.2046799995005131E-2</v>
      </c>
      <c r="P92" s="3"/>
      <c r="R92" s="2">
        <f t="shared" si="12"/>
        <v>26875.947999999997</v>
      </c>
      <c r="AC92" s="1">
        <v>10</v>
      </c>
      <c r="AD92" s="1" t="s">
        <v>490</v>
      </c>
      <c r="AF92" s="1" t="s">
        <v>492</v>
      </c>
    </row>
    <row r="93" spans="1:32" x14ac:dyDescent="0.2">
      <c r="A93" s="21" t="s">
        <v>513</v>
      </c>
      <c r="B93" s="54"/>
      <c r="C93" s="55">
        <v>41895.553</v>
      </c>
      <c r="D93" s="57"/>
      <c r="E93" s="1">
        <f t="shared" si="9"/>
        <v>9788.0091268452343</v>
      </c>
      <c r="F93" s="1">
        <f t="shared" si="10"/>
        <v>9788</v>
      </c>
      <c r="G93" s="1">
        <f t="shared" si="11"/>
        <v>5.0744000036502257E-3</v>
      </c>
      <c r="J93" s="1"/>
      <c r="K93" s="1"/>
      <c r="N93" s="1">
        <f t="shared" si="8"/>
        <v>5.0744000036502257E-3</v>
      </c>
      <c r="P93" s="3"/>
      <c r="R93" s="2">
        <f t="shared" si="12"/>
        <v>26877.053</v>
      </c>
      <c r="AC93" s="1">
        <v>11</v>
      </c>
      <c r="AD93" s="1" t="s">
        <v>490</v>
      </c>
      <c r="AF93" s="1" t="s">
        <v>492</v>
      </c>
    </row>
    <row r="94" spans="1:32" x14ac:dyDescent="0.2">
      <c r="A94" s="21" t="s">
        <v>514</v>
      </c>
      <c r="B94" s="54"/>
      <c r="C94" s="55">
        <v>41900.548999999999</v>
      </c>
      <c r="D94" s="57"/>
      <c r="E94" s="1">
        <f t="shared" si="9"/>
        <v>9796.9949613857298</v>
      </c>
      <c r="F94" s="1">
        <f t="shared" si="10"/>
        <v>9797</v>
      </c>
      <c r="G94" s="1">
        <f t="shared" si="11"/>
        <v>-2.8013999981340021E-3</v>
      </c>
      <c r="J94" s="1"/>
      <c r="K94" s="1"/>
      <c r="N94" s="1">
        <f t="shared" si="8"/>
        <v>-2.8013999981340021E-3</v>
      </c>
      <c r="P94" s="3"/>
      <c r="R94" s="2">
        <f t="shared" si="12"/>
        <v>26882.048999999999</v>
      </c>
      <c r="AC94" s="1">
        <v>6</v>
      </c>
      <c r="AD94" s="1" t="s">
        <v>490</v>
      </c>
      <c r="AF94" s="1" t="s">
        <v>492</v>
      </c>
    </row>
    <row r="95" spans="1:32" x14ac:dyDescent="0.2">
      <c r="A95" s="21" t="s">
        <v>514</v>
      </c>
      <c r="B95" s="54"/>
      <c r="C95" s="55">
        <v>41904.455000000002</v>
      </c>
      <c r="D95" s="57"/>
      <c r="E95" s="1">
        <f t="shared" si="9"/>
        <v>9804.0203156121534</v>
      </c>
      <c r="F95" s="1">
        <f t="shared" si="10"/>
        <v>9804</v>
      </c>
      <c r="G95" s="1">
        <f t="shared" si="11"/>
        <v>1.1295200005406514E-2</v>
      </c>
      <c r="J95" s="1"/>
      <c r="K95" s="1"/>
      <c r="N95" s="1">
        <f t="shared" si="8"/>
        <v>1.1295200005406514E-2</v>
      </c>
      <c r="P95" s="3"/>
      <c r="R95" s="2">
        <f t="shared" si="12"/>
        <v>26885.955000000002</v>
      </c>
      <c r="AC95" s="1">
        <v>8</v>
      </c>
      <c r="AD95" s="1" t="s">
        <v>490</v>
      </c>
      <c r="AF95" s="1" t="s">
        <v>492</v>
      </c>
    </row>
    <row r="96" spans="1:32" x14ac:dyDescent="0.2">
      <c r="A96" s="21" t="s">
        <v>514</v>
      </c>
      <c r="B96" s="54"/>
      <c r="C96" s="55">
        <v>41905.557000000001</v>
      </c>
      <c r="D96" s="57"/>
      <c r="E96" s="1">
        <f t="shared" si="9"/>
        <v>9806.0023791957428</v>
      </c>
      <c r="F96" s="1">
        <f t="shared" si="10"/>
        <v>9806</v>
      </c>
      <c r="G96" s="1">
        <f t="shared" si="11"/>
        <v>1.3228000025264919E-3</v>
      </c>
      <c r="J96" s="1"/>
      <c r="K96" s="1"/>
      <c r="N96" s="1">
        <f t="shared" si="8"/>
        <v>1.3228000025264919E-3</v>
      </c>
      <c r="P96" s="3"/>
      <c r="R96" s="2">
        <f t="shared" si="12"/>
        <v>26887.057000000001</v>
      </c>
      <c r="AC96" s="1">
        <v>11</v>
      </c>
      <c r="AD96" s="1" t="s">
        <v>494</v>
      </c>
      <c r="AF96" s="1" t="s">
        <v>492</v>
      </c>
    </row>
    <row r="97" spans="1:32" x14ac:dyDescent="0.2">
      <c r="A97" s="21" t="s">
        <v>514</v>
      </c>
      <c r="B97" s="54"/>
      <c r="C97" s="55">
        <v>41929.462</v>
      </c>
      <c r="D97" s="57"/>
      <c r="E97" s="1">
        <f t="shared" si="9"/>
        <v>9848.9980506710399</v>
      </c>
      <c r="F97" s="1">
        <f t="shared" si="10"/>
        <v>9849</v>
      </c>
      <c r="G97" s="1">
        <f t="shared" si="11"/>
        <v>-1.08380000165198E-3</v>
      </c>
      <c r="J97" s="1"/>
      <c r="K97" s="1"/>
      <c r="N97" s="1">
        <f t="shared" si="8"/>
        <v>-1.08380000165198E-3</v>
      </c>
      <c r="P97" s="3"/>
      <c r="R97" s="2">
        <f t="shared" si="12"/>
        <v>26910.962</v>
      </c>
      <c r="AC97" s="1">
        <v>9</v>
      </c>
      <c r="AD97" s="1" t="s">
        <v>490</v>
      </c>
      <c r="AF97" s="1" t="s">
        <v>492</v>
      </c>
    </row>
    <row r="98" spans="1:32" x14ac:dyDescent="0.2">
      <c r="A98" s="21" t="s">
        <v>514</v>
      </c>
      <c r="B98" s="54"/>
      <c r="C98" s="55">
        <v>41943.360000000001</v>
      </c>
      <c r="D98" s="57"/>
      <c r="E98" s="1">
        <f t="shared" si="9"/>
        <v>9873.9950739784563</v>
      </c>
      <c r="F98" s="1">
        <f t="shared" si="10"/>
        <v>9874</v>
      </c>
      <c r="G98" s="1">
        <f t="shared" si="11"/>
        <v>-2.7388000016799197E-3</v>
      </c>
      <c r="J98" s="1"/>
      <c r="K98" s="1"/>
      <c r="N98" s="1">
        <f t="shared" si="8"/>
        <v>-2.7388000016799197E-3</v>
      </c>
      <c r="P98" s="3"/>
      <c r="R98" s="2">
        <f t="shared" si="12"/>
        <v>26924.86</v>
      </c>
      <c r="AC98" s="1">
        <v>10</v>
      </c>
      <c r="AD98" s="1" t="s">
        <v>490</v>
      </c>
      <c r="AF98" s="1" t="s">
        <v>492</v>
      </c>
    </row>
    <row r="99" spans="1:32" x14ac:dyDescent="0.2">
      <c r="A99" s="21" t="s">
        <v>515</v>
      </c>
      <c r="B99" s="54"/>
      <c r="C99" s="55">
        <v>41958.381000000001</v>
      </c>
      <c r="D99" s="57"/>
      <c r="E99" s="1">
        <f t="shared" si="9"/>
        <v>9901.0119315911106</v>
      </c>
      <c r="F99" s="1">
        <f t="shared" si="10"/>
        <v>9901</v>
      </c>
      <c r="G99" s="1">
        <f t="shared" si="11"/>
        <v>6.6338000033283606E-3</v>
      </c>
      <c r="J99" s="1"/>
      <c r="K99" s="1"/>
      <c r="N99" s="1">
        <f t="shared" si="8"/>
        <v>6.6338000033283606E-3</v>
      </c>
      <c r="P99" s="3"/>
      <c r="R99" s="2">
        <f t="shared" si="12"/>
        <v>26939.881000000001</v>
      </c>
      <c r="AC99" s="1">
        <v>12</v>
      </c>
      <c r="AD99" s="1" t="s">
        <v>490</v>
      </c>
      <c r="AF99" s="1" t="s">
        <v>492</v>
      </c>
    </row>
    <row r="100" spans="1:32" x14ac:dyDescent="0.2">
      <c r="A100" s="21" t="s">
        <v>515</v>
      </c>
      <c r="B100" s="54"/>
      <c r="C100" s="55">
        <v>41972.277000000002</v>
      </c>
      <c r="D100" s="57"/>
      <c r="E100" s="1">
        <f t="shared" si="9"/>
        <v>9926.0053576869377</v>
      </c>
      <c r="F100" s="1">
        <f t="shared" si="10"/>
        <v>9926</v>
      </c>
      <c r="G100" s="1">
        <f t="shared" si="11"/>
        <v>2.9788000028929673E-3</v>
      </c>
      <c r="J100" s="1"/>
      <c r="K100" s="1"/>
      <c r="N100" s="1">
        <f t="shared" si="8"/>
        <v>2.9788000028929673E-3</v>
      </c>
      <c r="P100" s="3"/>
      <c r="R100" s="2">
        <f t="shared" si="12"/>
        <v>26953.777000000002</v>
      </c>
      <c r="AC100" s="1">
        <v>7</v>
      </c>
      <c r="AD100" s="1" t="s">
        <v>490</v>
      </c>
      <c r="AF100" s="1" t="s">
        <v>492</v>
      </c>
    </row>
    <row r="101" spans="1:32" x14ac:dyDescent="0.2">
      <c r="A101" s="21" t="s">
        <v>515</v>
      </c>
      <c r="B101" s="54"/>
      <c r="C101" s="55">
        <v>41982.284</v>
      </c>
      <c r="D101" s="57"/>
      <c r="E101" s="1">
        <f t="shared" si="9"/>
        <v>9944.0040058548202</v>
      </c>
      <c r="F101" s="1">
        <f t="shared" si="10"/>
        <v>9944</v>
      </c>
      <c r="G101" s="1">
        <f t="shared" si="11"/>
        <v>2.2271999987424351E-3</v>
      </c>
      <c r="J101" s="1"/>
      <c r="K101" s="1"/>
      <c r="N101" s="1">
        <f t="shared" si="8"/>
        <v>2.2271999987424351E-3</v>
      </c>
      <c r="P101" s="3"/>
      <c r="R101" s="2">
        <f t="shared" si="12"/>
        <v>26963.784</v>
      </c>
      <c r="AC101" s="1">
        <v>10</v>
      </c>
      <c r="AD101" s="1" t="s">
        <v>490</v>
      </c>
      <c r="AF101" s="1" t="s">
        <v>492</v>
      </c>
    </row>
    <row r="102" spans="1:32" x14ac:dyDescent="0.2">
      <c r="A102" s="21" t="s">
        <v>515</v>
      </c>
      <c r="B102" s="54"/>
      <c r="C102" s="55">
        <v>41987.281000000003</v>
      </c>
      <c r="D102" s="57"/>
      <c r="E102" s="1">
        <f t="shared" si="9"/>
        <v>9952.9916390011167</v>
      </c>
      <c r="F102" s="1">
        <f t="shared" si="10"/>
        <v>9953</v>
      </c>
      <c r="G102" s="1">
        <f t="shared" si="11"/>
        <v>-4.648599999200087E-3</v>
      </c>
      <c r="J102" s="1"/>
      <c r="K102" s="1"/>
      <c r="N102" s="1">
        <f t="shared" si="8"/>
        <v>-4.648599999200087E-3</v>
      </c>
      <c r="P102" s="3"/>
      <c r="R102" s="2">
        <f t="shared" si="12"/>
        <v>26968.781000000003</v>
      </c>
      <c r="AC102" s="1">
        <v>8</v>
      </c>
      <c r="AD102" s="1" t="s">
        <v>490</v>
      </c>
      <c r="AF102" s="1" t="s">
        <v>492</v>
      </c>
    </row>
    <row r="103" spans="1:32" x14ac:dyDescent="0.2">
      <c r="A103" s="21" t="s">
        <v>515</v>
      </c>
      <c r="B103" s="54"/>
      <c r="C103" s="55">
        <v>41997.290999999997</v>
      </c>
      <c r="D103" s="57"/>
      <c r="E103" s="1">
        <f t="shared" si="9"/>
        <v>9970.9956829863713</v>
      </c>
      <c r="F103" s="1">
        <f t="shared" si="10"/>
        <v>9971</v>
      </c>
      <c r="G103" s="1">
        <f t="shared" si="11"/>
        <v>-2.40019999910146E-3</v>
      </c>
      <c r="J103" s="1"/>
      <c r="K103" s="1"/>
      <c r="N103" s="1">
        <f t="shared" si="8"/>
        <v>-2.40019999910146E-3</v>
      </c>
      <c r="P103" s="3"/>
      <c r="R103" s="2">
        <f t="shared" si="12"/>
        <v>26978.790999999997</v>
      </c>
      <c r="AC103" s="1">
        <v>6</v>
      </c>
      <c r="AD103" s="1" t="s">
        <v>490</v>
      </c>
      <c r="AF103" s="1" t="s">
        <v>492</v>
      </c>
    </row>
    <row r="104" spans="1:32" x14ac:dyDescent="0.2">
      <c r="A104" s="21" t="s">
        <v>516</v>
      </c>
      <c r="B104" s="54"/>
      <c r="C104" s="55">
        <v>42027.313000000002</v>
      </c>
      <c r="D104" s="57"/>
      <c r="E104" s="1">
        <f t="shared" si="9"/>
        <v>10024.993426095831</v>
      </c>
      <c r="F104" s="1">
        <f t="shared" si="10"/>
        <v>10025</v>
      </c>
      <c r="G104" s="1">
        <f t="shared" si="11"/>
        <v>-3.6550000004353933E-3</v>
      </c>
      <c r="J104" s="1"/>
      <c r="K104" s="1"/>
      <c r="N104" s="1">
        <f t="shared" si="8"/>
        <v>-3.6550000004353933E-3</v>
      </c>
      <c r="P104" s="3"/>
      <c r="R104" s="2">
        <f t="shared" si="12"/>
        <v>27008.813000000002</v>
      </c>
      <c r="AC104" s="1">
        <v>12</v>
      </c>
      <c r="AD104" s="1" t="s">
        <v>490</v>
      </c>
      <c r="AF104" s="1" t="s">
        <v>492</v>
      </c>
    </row>
    <row r="105" spans="1:32" x14ac:dyDescent="0.2">
      <c r="A105" s="21" t="s">
        <v>517</v>
      </c>
      <c r="B105" s="54"/>
      <c r="C105" s="55">
        <v>42193.557999999997</v>
      </c>
      <c r="D105" s="57"/>
      <c r="E105" s="1">
        <f t="shared" si="9"/>
        <v>10324.002646108836</v>
      </c>
      <c r="F105" s="1">
        <f t="shared" si="10"/>
        <v>10324</v>
      </c>
      <c r="G105" s="1">
        <f t="shared" si="11"/>
        <v>1.4711999974679202E-3</v>
      </c>
      <c r="J105" s="1"/>
      <c r="K105" s="1"/>
      <c r="N105" s="1">
        <f t="shared" si="8"/>
        <v>1.4711999974679202E-3</v>
      </c>
      <c r="P105" s="3"/>
      <c r="R105" s="2">
        <f t="shared" si="12"/>
        <v>27175.057999999997</v>
      </c>
      <c r="AC105" s="1">
        <v>10</v>
      </c>
      <c r="AD105" s="1" t="s">
        <v>490</v>
      </c>
      <c r="AF105" s="1" t="s">
        <v>492</v>
      </c>
    </row>
    <row r="106" spans="1:32" x14ac:dyDescent="0.2">
      <c r="A106" s="21" t="s">
        <v>518</v>
      </c>
      <c r="B106" s="54"/>
      <c r="C106" s="55">
        <v>42213.574000000001</v>
      </c>
      <c r="D106" s="57"/>
      <c r="E106" s="1">
        <f t="shared" si="9"/>
        <v>10360.003539656202</v>
      </c>
      <c r="F106" s="1">
        <f t="shared" si="10"/>
        <v>10360</v>
      </c>
      <c r="G106" s="1">
        <f t="shared" si="11"/>
        <v>1.9680000041262247E-3</v>
      </c>
      <c r="J106" s="1"/>
      <c r="K106" s="1"/>
      <c r="N106" s="1">
        <f t="shared" si="8"/>
        <v>1.9680000041262247E-3</v>
      </c>
      <c r="P106" s="3"/>
      <c r="R106" s="2">
        <f t="shared" si="12"/>
        <v>27195.074000000001</v>
      </c>
      <c r="AC106" s="1">
        <v>8</v>
      </c>
      <c r="AD106" s="1" t="s">
        <v>490</v>
      </c>
      <c r="AF106" s="1" t="s">
        <v>492</v>
      </c>
    </row>
    <row r="107" spans="1:32" x14ac:dyDescent="0.2">
      <c r="A107" s="21" t="s">
        <v>518</v>
      </c>
      <c r="B107" s="54"/>
      <c r="C107" s="55">
        <v>42218.576999999997</v>
      </c>
      <c r="D107" s="57"/>
      <c r="E107" s="1">
        <f t="shared" si="9"/>
        <v>10369.001964437242</v>
      </c>
      <c r="F107" s="1">
        <f t="shared" si="10"/>
        <v>10369</v>
      </c>
      <c r="G107" s="1">
        <f t="shared" si="11"/>
        <v>1.0922000001301058E-3</v>
      </c>
      <c r="J107" s="1"/>
      <c r="K107" s="1"/>
      <c r="N107" s="1">
        <f t="shared" si="8"/>
        <v>1.0922000001301058E-3</v>
      </c>
      <c r="P107" s="3"/>
      <c r="R107" s="2">
        <f t="shared" si="12"/>
        <v>27200.076999999997</v>
      </c>
      <c r="AC107" s="1">
        <v>9</v>
      </c>
      <c r="AD107" s="1" t="s">
        <v>490</v>
      </c>
      <c r="AF107" s="1" t="s">
        <v>492</v>
      </c>
    </row>
    <row r="108" spans="1:32" x14ac:dyDescent="0.2">
      <c r="A108" s="21" t="s">
        <v>518</v>
      </c>
      <c r="B108" s="54"/>
      <c r="C108" s="55">
        <v>42258.603999999999</v>
      </c>
      <c r="D108" s="57"/>
      <c r="E108" s="1">
        <f t="shared" si="9"/>
        <v>10440.994758502997</v>
      </c>
      <c r="F108" s="1">
        <f t="shared" si="10"/>
        <v>10441</v>
      </c>
      <c r="G108" s="1">
        <f t="shared" si="11"/>
        <v>-2.9141999984858558E-3</v>
      </c>
      <c r="J108" s="1"/>
      <c r="K108" s="1"/>
      <c r="N108" s="1">
        <f t="shared" si="8"/>
        <v>-2.9141999984858558E-3</v>
      </c>
      <c r="P108" s="3"/>
      <c r="R108" s="2">
        <f t="shared" si="12"/>
        <v>27240.103999999999</v>
      </c>
      <c r="AC108" s="1">
        <v>6</v>
      </c>
      <c r="AD108" s="1" t="s">
        <v>490</v>
      </c>
      <c r="AF108" s="1" t="s">
        <v>492</v>
      </c>
    </row>
    <row r="109" spans="1:32" x14ac:dyDescent="0.2">
      <c r="A109" s="21" t="s">
        <v>519</v>
      </c>
      <c r="B109" s="54"/>
      <c r="C109" s="55">
        <v>42267.495999999999</v>
      </c>
      <c r="D109" s="57"/>
      <c r="E109" s="1">
        <f t="shared" si="9"/>
        <v>10456.987961211986</v>
      </c>
      <c r="F109" s="1">
        <f t="shared" si="10"/>
        <v>10457</v>
      </c>
      <c r="G109" s="1">
        <f t="shared" si="11"/>
        <v>-6.6933999987668358E-3</v>
      </c>
      <c r="J109" s="1"/>
      <c r="K109" s="1"/>
      <c r="N109" s="1">
        <f t="shared" si="8"/>
        <v>-6.6933999987668358E-3</v>
      </c>
      <c r="P109" s="3"/>
      <c r="R109" s="2">
        <f t="shared" si="12"/>
        <v>27248.995999999999</v>
      </c>
      <c r="AC109" s="1">
        <v>8</v>
      </c>
      <c r="AD109" s="1" t="s">
        <v>509</v>
      </c>
      <c r="AF109" s="1" t="s">
        <v>492</v>
      </c>
    </row>
    <row r="110" spans="1:32" x14ac:dyDescent="0.2">
      <c r="A110" s="21" t="s">
        <v>519</v>
      </c>
      <c r="B110" s="54"/>
      <c r="C110" s="55">
        <v>42296.411</v>
      </c>
      <c r="D110" s="57"/>
      <c r="E110" s="1">
        <f t="shared" si="9"/>
        <v>10508.994647708882</v>
      </c>
      <c r="F110" s="1">
        <f t="shared" si="10"/>
        <v>10509</v>
      </c>
      <c r="G110" s="1">
        <f t="shared" si="11"/>
        <v>-2.97580000187736E-3</v>
      </c>
      <c r="J110" s="1"/>
      <c r="K110" s="1"/>
      <c r="N110" s="1">
        <f t="shared" si="8"/>
        <v>-2.97580000187736E-3</v>
      </c>
      <c r="P110" s="3"/>
      <c r="R110" s="2">
        <f t="shared" si="12"/>
        <v>27277.911</v>
      </c>
      <c r="AC110" s="1">
        <v>10</v>
      </c>
      <c r="AD110" s="1" t="s">
        <v>490</v>
      </c>
      <c r="AF110" s="1" t="s">
        <v>492</v>
      </c>
    </row>
    <row r="111" spans="1:32" x14ac:dyDescent="0.2">
      <c r="A111" s="21" t="s">
        <v>519</v>
      </c>
      <c r="B111" s="54"/>
      <c r="C111" s="55">
        <v>42296.413</v>
      </c>
      <c r="D111" s="57"/>
      <c r="E111" s="1">
        <f t="shared" si="9"/>
        <v>10508.998244920467</v>
      </c>
      <c r="F111" s="1">
        <f t="shared" si="10"/>
        <v>10509</v>
      </c>
      <c r="G111" s="1">
        <f t="shared" si="11"/>
        <v>-9.7580000146990642E-4</v>
      </c>
      <c r="J111" s="1"/>
      <c r="K111" s="1"/>
      <c r="N111" s="1">
        <f t="shared" si="8"/>
        <v>-9.7580000146990642E-4</v>
      </c>
      <c r="P111" s="3"/>
      <c r="R111" s="2">
        <f t="shared" si="12"/>
        <v>27277.913</v>
      </c>
      <c r="AC111" s="1">
        <v>6</v>
      </c>
      <c r="AD111" s="1" t="s">
        <v>490</v>
      </c>
      <c r="AF111" s="1" t="s">
        <v>492</v>
      </c>
    </row>
    <row r="112" spans="1:32" x14ac:dyDescent="0.2">
      <c r="A112" s="21" t="s">
        <v>519</v>
      </c>
      <c r="B112" s="54"/>
      <c r="C112" s="55">
        <v>42301.421000000002</v>
      </c>
      <c r="D112" s="57"/>
      <c r="E112" s="1">
        <f t="shared" si="9"/>
        <v>10518.005662730482</v>
      </c>
      <c r="F112" s="1">
        <f t="shared" si="10"/>
        <v>10518</v>
      </c>
      <c r="G112" s="1">
        <f t="shared" si="11"/>
        <v>3.1483999991905876E-3</v>
      </c>
      <c r="J112" s="1"/>
      <c r="K112" s="1"/>
      <c r="N112" s="1">
        <f t="shared" si="8"/>
        <v>3.1483999991905876E-3</v>
      </c>
      <c r="P112" s="3"/>
      <c r="R112" s="2">
        <f t="shared" si="12"/>
        <v>27282.921000000002</v>
      </c>
    </row>
    <row r="113" spans="1:32" x14ac:dyDescent="0.2">
      <c r="A113" s="21" t="s">
        <v>447</v>
      </c>
      <c r="B113" s="54"/>
      <c r="C113" s="55">
        <v>42309.764000000003</v>
      </c>
      <c r="D113" s="57">
        <v>4.0000000000000001E-3</v>
      </c>
      <c r="E113" s="1">
        <f t="shared" si="9"/>
        <v>10533.01143085926</v>
      </c>
      <c r="F113" s="1">
        <f t="shared" si="10"/>
        <v>10533</v>
      </c>
      <c r="G113" s="1">
        <f t="shared" si="11"/>
        <v>6.3554000007570721E-3</v>
      </c>
      <c r="J113" s="1"/>
      <c r="K113" s="1">
        <f>+G113</f>
        <v>6.3554000007570721E-3</v>
      </c>
      <c r="P113" s="3"/>
      <c r="R113" s="2">
        <f t="shared" si="12"/>
        <v>27291.264000000003</v>
      </c>
    </row>
    <row r="114" spans="1:32" x14ac:dyDescent="0.2">
      <c r="A114" s="21" t="s">
        <v>447</v>
      </c>
      <c r="B114" s="54"/>
      <c r="C114" s="55">
        <v>42343.673000000003</v>
      </c>
      <c r="D114" s="57">
        <v>4.0000000000000001E-3</v>
      </c>
      <c r="E114" s="1">
        <f t="shared" si="9"/>
        <v>10594.000354685066</v>
      </c>
      <c r="F114" s="1">
        <f t="shared" si="10"/>
        <v>10594</v>
      </c>
      <c r="G114" s="1">
        <f t="shared" si="11"/>
        <v>1.9720000273082405E-4</v>
      </c>
      <c r="J114" s="1"/>
      <c r="K114" s="1">
        <f>+G114</f>
        <v>1.9720000273082405E-4</v>
      </c>
      <c r="P114" s="3"/>
      <c r="R114" s="2">
        <f t="shared" si="12"/>
        <v>27325.173000000003</v>
      </c>
      <c r="AC114" s="1">
        <v>6</v>
      </c>
      <c r="AD114" s="1" t="s">
        <v>495</v>
      </c>
      <c r="AF114" s="1" t="s">
        <v>492</v>
      </c>
    </row>
    <row r="115" spans="1:32" x14ac:dyDescent="0.2">
      <c r="A115" s="21" t="s">
        <v>520</v>
      </c>
      <c r="B115" s="54"/>
      <c r="C115" s="55">
        <v>42365.353000000003</v>
      </c>
      <c r="D115" s="57"/>
      <c r="E115" s="1">
        <f t="shared" si="9"/>
        <v>10632.994128271534</v>
      </c>
      <c r="F115" s="1">
        <f t="shared" si="10"/>
        <v>10633</v>
      </c>
      <c r="G115" s="1">
        <f t="shared" si="11"/>
        <v>-3.2645999963278882E-3</v>
      </c>
      <c r="J115" s="1"/>
      <c r="K115" s="1"/>
      <c r="N115" s="1">
        <f t="shared" ref="N115:N123" si="13">G115</f>
        <v>-3.2645999963278882E-3</v>
      </c>
      <c r="P115" s="3"/>
      <c r="R115" s="2">
        <f t="shared" si="12"/>
        <v>27346.853000000003</v>
      </c>
      <c r="AC115" s="1">
        <v>6</v>
      </c>
      <c r="AD115" s="1" t="s">
        <v>490</v>
      </c>
      <c r="AF115" s="1" t="s">
        <v>492</v>
      </c>
    </row>
    <row r="116" spans="1:32" x14ac:dyDescent="0.2">
      <c r="A116" s="21" t="s">
        <v>520</v>
      </c>
      <c r="B116" s="54"/>
      <c r="C116" s="55">
        <v>42365.353999999999</v>
      </c>
      <c r="D116" s="57"/>
      <c r="E116" s="1">
        <f t="shared" si="9"/>
        <v>10632.99592687732</v>
      </c>
      <c r="F116" s="1">
        <f t="shared" si="10"/>
        <v>10633</v>
      </c>
      <c r="G116" s="1">
        <f t="shared" si="11"/>
        <v>-2.2645999997621402E-3</v>
      </c>
      <c r="J116" s="1"/>
      <c r="K116" s="1"/>
      <c r="N116" s="1">
        <f t="shared" si="13"/>
        <v>-2.2645999997621402E-3</v>
      </c>
      <c r="P116" s="3"/>
      <c r="R116" s="2">
        <f t="shared" si="12"/>
        <v>27346.853999999999</v>
      </c>
      <c r="AC116" s="1">
        <v>10</v>
      </c>
      <c r="AD116" s="1" t="s">
        <v>490</v>
      </c>
      <c r="AF116" s="1" t="s">
        <v>492</v>
      </c>
    </row>
    <row r="117" spans="1:32" x14ac:dyDescent="0.2">
      <c r="A117" s="21" t="s">
        <v>520</v>
      </c>
      <c r="B117" s="54"/>
      <c r="C117" s="55">
        <v>42369.248</v>
      </c>
      <c r="D117" s="57"/>
      <c r="E117" s="1">
        <f t="shared" si="9"/>
        <v>10639.999697834226</v>
      </c>
      <c r="F117" s="1">
        <f t="shared" si="10"/>
        <v>10640</v>
      </c>
      <c r="G117" s="1">
        <f t="shared" si="11"/>
        <v>-1.6799999866634607E-4</v>
      </c>
      <c r="J117" s="1"/>
      <c r="K117" s="1"/>
      <c r="N117" s="1">
        <f t="shared" si="13"/>
        <v>-1.6799999866634607E-4</v>
      </c>
      <c r="P117" s="3"/>
      <c r="R117" s="2">
        <f t="shared" si="12"/>
        <v>27350.748</v>
      </c>
      <c r="AC117" s="1">
        <v>11</v>
      </c>
      <c r="AD117" s="1" t="s">
        <v>490</v>
      </c>
      <c r="AF117" s="1" t="s">
        <v>492</v>
      </c>
    </row>
    <row r="118" spans="1:32" x14ac:dyDescent="0.2">
      <c r="A118" s="21" t="s">
        <v>521</v>
      </c>
      <c r="B118" s="54"/>
      <c r="C118" s="55">
        <v>42384.258000000002</v>
      </c>
      <c r="D118" s="57"/>
      <c r="E118" s="1">
        <f t="shared" si="9"/>
        <v>10666.996770783162</v>
      </c>
      <c r="F118" s="1">
        <f t="shared" si="10"/>
        <v>10667</v>
      </c>
      <c r="G118" s="1">
        <f t="shared" si="11"/>
        <v>-1.7953999995370395E-3</v>
      </c>
      <c r="J118" s="1"/>
      <c r="K118" s="1"/>
      <c r="N118" s="1">
        <f t="shared" si="13"/>
        <v>-1.7953999995370395E-3</v>
      </c>
      <c r="P118" s="3"/>
      <c r="R118" s="2">
        <f t="shared" si="12"/>
        <v>27365.758000000002</v>
      </c>
      <c r="AC118" s="1">
        <v>6</v>
      </c>
      <c r="AD118" s="1" t="s">
        <v>490</v>
      </c>
      <c r="AF118" s="1" t="s">
        <v>492</v>
      </c>
    </row>
    <row r="119" spans="1:32" x14ac:dyDescent="0.2">
      <c r="A119" s="21" t="s">
        <v>521</v>
      </c>
      <c r="B119" s="54"/>
      <c r="C119" s="55">
        <v>42404.277000000002</v>
      </c>
      <c r="D119" s="57"/>
      <c r="E119" s="1">
        <f t="shared" si="9"/>
        <v>10703.003060147899</v>
      </c>
      <c r="F119" s="1">
        <f t="shared" si="10"/>
        <v>10703</v>
      </c>
      <c r="G119" s="1">
        <f t="shared" si="11"/>
        <v>1.7014000040944666E-3</v>
      </c>
      <c r="J119" s="1"/>
      <c r="K119" s="1"/>
      <c r="N119" s="1">
        <f t="shared" si="13"/>
        <v>1.7014000040944666E-3</v>
      </c>
      <c r="P119" s="3"/>
      <c r="R119" s="2">
        <f t="shared" si="12"/>
        <v>27385.777000000002</v>
      </c>
      <c r="AC119" s="1">
        <v>8</v>
      </c>
      <c r="AD119" s="1" t="s">
        <v>490</v>
      </c>
      <c r="AF119" s="1" t="s">
        <v>492</v>
      </c>
    </row>
    <row r="120" spans="1:32" x14ac:dyDescent="0.2">
      <c r="A120" s="21" t="s">
        <v>522</v>
      </c>
      <c r="B120" s="54"/>
      <c r="C120" s="55">
        <v>42414.28</v>
      </c>
      <c r="D120" s="57"/>
      <c r="E120" s="1">
        <f t="shared" si="9"/>
        <v>10720.994513892609</v>
      </c>
      <c r="F120" s="1">
        <f t="shared" si="10"/>
        <v>10721</v>
      </c>
      <c r="G120" s="1">
        <f t="shared" si="11"/>
        <v>-3.0502000008709729E-3</v>
      </c>
      <c r="J120" s="1"/>
      <c r="K120" s="1"/>
      <c r="N120" s="1">
        <f t="shared" si="13"/>
        <v>-3.0502000008709729E-3</v>
      </c>
      <c r="P120" s="3"/>
      <c r="R120" s="2">
        <f t="shared" si="12"/>
        <v>27395.78</v>
      </c>
      <c r="AC120" s="1">
        <v>6</v>
      </c>
      <c r="AD120" s="1" t="s">
        <v>495</v>
      </c>
      <c r="AF120" s="1" t="s">
        <v>492</v>
      </c>
    </row>
    <row r="121" spans="1:32" x14ac:dyDescent="0.2">
      <c r="A121" s="21" t="s">
        <v>522</v>
      </c>
      <c r="B121" s="54"/>
      <c r="C121" s="55">
        <v>42414.281999999999</v>
      </c>
      <c r="D121" s="57"/>
      <c r="E121" s="1">
        <f t="shared" si="9"/>
        <v>10720.998111104194</v>
      </c>
      <c r="F121" s="1">
        <f t="shared" si="10"/>
        <v>10721</v>
      </c>
      <c r="G121" s="1">
        <f t="shared" si="11"/>
        <v>-1.0502000004635192E-3</v>
      </c>
      <c r="J121" s="1"/>
      <c r="K121" s="1"/>
      <c r="N121" s="1">
        <f t="shared" si="13"/>
        <v>-1.0502000004635192E-3</v>
      </c>
      <c r="P121" s="3"/>
      <c r="R121" s="2">
        <f t="shared" si="12"/>
        <v>27395.781999999999</v>
      </c>
      <c r="AC121" s="1">
        <v>6</v>
      </c>
      <c r="AD121" s="1" t="s">
        <v>490</v>
      </c>
      <c r="AF121" s="1" t="s">
        <v>492</v>
      </c>
    </row>
    <row r="122" spans="1:32" x14ac:dyDescent="0.2">
      <c r="A122" s="21" t="s">
        <v>523</v>
      </c>
      <c r="B122" s="54"/>
      <c r="C122" s="55">
        <v>42570.519</v>
      </c>
      <c r="D122" s="57"/>
      <c r="E122" s="1">
        <f t="shared" si="9"/>
        <v>11002.006884343533</v>
      </c>
      <c r="F122" s="1">
        <f t="shared" si="10"/>
        <v>11002</v>
      </c>
      <c r="G122" s="1">
        <f t="shared" si="11"/>
        <v>3.8275999977486208E-3</v>
      </c>
      <c r="J122" s="1"/>
      <c r="K122" s="1"/>
      <c r="N122" s="1">
        <f t="shared" si="13"/>
        <v>3.8275999977486208E-3</v>
      </c>
      <c r="P122" s="3"/>
      <c r="R122" s="2">
        <f t="shared" si="12"/>
        <v>27552.019</v>
      </c>
      <c r="AC122" s="1">
        <v>6</v>
      </c>
      <c r="AD122" s="1" t="s">
        <v>490</v>
      </c>
      <c r="AF122" s="1" t="s">
        <v>492</v>
      </c>
    </row>
    <row r="123" spans="1:32" x14ac:dyDescent="0.2">
      <c r="A123" s="21" t="s">
        <v>523</v>
      </c>
      <c r="B123" s="54"/>
      <c r="C123" s="55">
        <v>42624.457999999999</v>
      </c>
      <c r="D123" s="57"/>
      <c r="E123" s="1">
        <f t="shared" si="9"/>
        <v>11099.021882197792</v>
      </c>
      <c r="F123" s="1">
        <f t="shared" si="10"/>
        <v>11099</v>
      </c>
      <c r="G123" s="1">
        <f t="shared" si="11"/>
        <v>1.2166200001956895E-2</v>
      </c>
      <c r="J123" s="1"/>
      <c r="K123" s="1"/>
      <c r="N123" s="1">
        <f t="shared" si="13"/>
        <v>1.2166200001956895E-2</v>
      </c>
      <c r="P123" s="3"/>
      <c r="R123" s="2">
        <f t="shared" si="12"/>
        <v>27605.957999999999</v>
      </c>
    </row>
    <row r="124" spans="1:32" x14ac:dyDescent="0.2">
      <c r="A124" s="21" t="s">
        <v>446</v>
      </c>
      <c r="B124" s="54"/>
      <c r="C124" s="55">
        <v>42665.589</v>
      </c>
      <c r="D124" s="57">
        <v>4.0000000000000001E-3</v>
      </c>
      <c r="E124" s="1">
        <f t="shared" si="9"/>
        <v>11173.000337058726</v>
      </c>
      <c r="F124" s="1">
        <f t="shared" si="10"/>
        <v>11173</v>
      </c>
      <c r="G124" s="1">
        <f t="shared" si="11"/>
        <v>1.8740000086836517E-4</v>
      </c>
      <c r="J124" s="1"/>
      <c r="K124" s="1">
        <f>G124</f>
        <v>1.8740000086836517E-4</v>
      </c>
      <c r="P124" s="3"/>
      <c r="R124" s="2">
        <f t="shared" si="12"/>
        <v>27647.089</v>
      </c>
    </row>
    <row r="125" spans="1:32" x14ac:dyDescent="0.2">
      <c r="A125" s="21" t="s">
        <v>418</v>
      </c>
      <c r="B125" s="54"/>
      <c r="C125" s="55">
        <v>42665.589</v>
      </c>
      <c r="D125" s="57" t="s">
        <v>421</v>
      </c>
      <c r="E125" s="1">
        <f t="shared" si="9"/>
        <v>11173.000337058726</v>
      </c>
      <c r="F125" s="1">
        <f t="shared" si="10"/>
        <v>11173</v>
      </c>
      <c r="G125" s="1">
        <f t="shared" si="11"/>
        <v>1.8740000086836517E-4</v>
      </c>
      <c r="J125" s="1"/>
      <c r="K125" s="1"/>
      <c r="L125" s="1">
        <f>G125</f>
        <v>1.8740000086836517E-4</v>
      </c>
      <c r="P125" s="3"/>
      <c r="R125" s="2">
        <f t="shared" si="12"/>
        <v>27647.089</v>
      </c>
      <c r="AC125" s="1">
        <v>9</v>
      </c>
      <c r="AD125" s="1" t="s">
        <v>494</v>
      </c>
      <c r="AF125" s="1" t="s">
        <v>492</v>
      </c>
    </row>
    <row r="126" spans="1:32" x14ac:dyDescent="0.2">
      <c r="A126" s="21" t="s">
        <v>524</v>
      </c>
      <c r="B126" s="54"/>
      <c r="C126" s="55">
        <v>42688.381999999998</v>
      </c>
      <c r="D126" s="57"/>
      <c r="E126" s="1">
        <f t="shared" si="9"/>
        <v>11213.995958892501</v>
      </c>
      <c r="F126" s="1">
        <f t="shared" si="10"/>
        <v>11214</v>
      </c>
      <c r="G126" s="1">
        <f t="shared" si="11"/>
        <v>-2.2468000024673529E-3</v>
      </c>
      <c r="J126" s="1"/>
      <c r="K126" s="1"/>
      <c r="N126" s="1">
        <f t="shared" ref="N126:N137" si="14">G126</f>
        <v>-2.2468000024673529E-3</v>
      </c>
      <c r="P126" s="3"/>
      <c r="R126" s="2">
        <f t="shared" si="12"/>
        <v>27669.881999999998</v>
      </c>
      <c r="AC126" s="1">
        <v>6</v>
      </c>
      <c r="AD126" s="1" t="s">
        <v>490</v>
      </c>
      <c r="AF126" s="1" t="s">
        <v>492</v>
      </c>
    </row>
    <row r="127" spans="1:32" x14ac:dyDescent="0.2">
      <c r="A127" s="21" t="s">
        <v>524</v>
      </c>
      <c r="B127" s="54"/>
      <c r="C127" s="55">
        <v>42708.396999999997</v>
      </c>
      <c r="D127" s="57"/>
      <c r="E127" s="1">
        <f t="shared" si="9"/>
        <v>11249.995053834065</v>
      </c>
      <c r="F127" s="1">
        <f t="shared" si="10"/>
        <v>11250</v>
      </c>
      <c r="G127" s="1">
        <f t="shared" si="11"/>
        <v>-2.749999999650754E-3</v>
      </c>
      <c r="J127" s="1"/>
      <c r="K127" s="1"/>
      <c r="N127" s="1">
        <f t="shared" si="14"/>
        <v>-2.749999999650754E-3</v>
      </c>
      <c r="P127" s="3"/>
      <c r="R127" s="2">
        <f t="shared" si="12"/>
        <v>27689.896999999997</v>
      </c>
      <c r="AC127" s="1">
        <v>10</v>
      </c>
      <c r="AD127" s="1" t="s">
        <v>494</v>
      </c>
      <c r="AF127" s="1" t="s">
        <v>492</v>
      </c>
    </row>
    <row r="128" spans="1:32" x14ac:dyDescent="0.2">
      <c r="A128" s="21" t="s">
        <v>524</v>
      </c>
      <c r="B128" s="54"/>
      <c r="C128" s="55">
        <v>42712.292000000001</v>
      </c>
      <c r="D128" s="57"/>
      <c r="E128" s="1">
        <f t="shared" si="9"/>
        <v>11257.000623396771</v>
      </c>
      <c r="F128" s="1">
        <f t="shared" si="10"/>
        <v>11257</v>
      </c>
      <c r="G128" s="1">
        <f t="shared" si="11"/>
        <v>3.4659999801078811E-4</v>
      </c>
      <c r="J128" s="1"/>
      <c r="K128" s="1"/>
      <c r="N128" s="1">
        <f t="shared" si="14"/>
        <v>3.4659999801078811E-4</v>
      </c>
      <c r="P128" s="3"/>
      <c r="R128" s="2">
        <f t="shared" si="12"/>
        <v>27693.792000000001</v>
      </c>
      <c r="AC128" s="1">
        <v>6</v>
      </c>
      <c r="AD128" s="1" t="s">
        <v>490</v>
      </c>
      <c r="AF128" s="1" t="s">
        <v>492</v>
      </c>
    </row>
    <row r="129" spans="1:32" x14ac:dyDescent="0.2">
      <c r="A129" s="21" t="s">
        <v>524</v>
      </c>
      <c r="B129" s="54"/>
      <c r="C129" s="55">
        <v>42717.292999999998</v>
      </c>
      <c r="D129" s="57"/>
      <c r="E129" s="1">
        <f t="shared" si="9"/>
        <v>11265.995450966226</v>
      </c>
      <c r="F129" s="1">
        <f t="shared" si="10"/>
        <v>11266</v>
      </c>
      <c r="G129" s="1">
        <f t="shared" si="11"/>
        <v>-2.5291999991168268E-3</v>
      </c>
      <c r="J129" s="1"/>
      <c r="K129" s="1"/>
      <c r="N129" s="1">
        <f t="shared" si="14"/>
        <v>-2.5291999991168268E-3</v>
      </c>
      <c r="P129" s="3"/>
      <c r="R129" s="2">
        <f t="shared" si="12"/>
        <v>27698.792999999998</v>
      </c>
      <c r="AC129" s="1">
        <v>5</v>
      </c>
      <c r="AD129" s="1" t="s">
        <v>490</v>
      </c>
      <c r="AF129" s="1" t="s">
        <v>492</v>
      </c>
    </row>
    <row r="130" spans="1:32" x14ac:dyDescent="0.2">
      <c r="A130" s="21" t="s">
        <v>524</v>
      </c>
      <c r="B130" s="54"/>
      <c r="C130" s="55">
        <v>42742.32</v>
      </c>
      <c r="D130" s="57"/>
      <c r="E130" s="1">
        <f t="shared" si="9"/>
        <v>11311.009158140974</v>
      </c>
      <c r="F130" s="1">
        <f t="shared" si="10"/>
        <v>11311</v>
      </c>
      <c r="G130" s="1">
        <f t="shared" si="11"/>
        <v>5.0917999978992157E-3</v>
      </c>
      <c r="J130" s="1"/>
      <c r="K130" s="1"/>
      <c r="N130" s="1">
        <f t="shared" si="14"/>
        <v>5.0917999978992157E-3</v>
      </c>
      <c r="P130" s="3"/>
      <c r="R130" s="2">
        <f t="shared" si="12"/>
        <v>27723.82</v>
      </c>
      <c r="AC130" s="1">
        <v>5</v>
      </c>
      <c r="AD130" s="1" t="s">
        <v>490</v>
      </c>
      <c r="AF130" s="1" t="s">
        <v>492</v>
      </c>
    </row>
    <row r="131" spans="1:32" x14ac:dyDescent="0.2">
      <c r="A131" s="21" t="s">
        <v>524</v>
      </c>
      <c r="B131" s="54"/>
      <c r="C131" s="55">
        <v>42746.205000000002</v>
      </c>
      <c r="D131" s="57"/>
      <c r="E131" s="1">
        <f t="shared" si="9"/>
        <v>11317.996741645749</v>
      </c>
      <c r="F131" s="1">
        <f t="shared" si="10"/>
        <v>11318</v>
      </c>
      <c r="G131" s="1">
        <f t="shared" si="11"/>
        <v>-1.8115999992005527E-3</v>
      </c>
      <c r="J131" s="1"/>
      <c r="K131" s="1"/>
      <c r="N131" s="1">
        <f t="shared" si="14"/>
        <v>-1.8115999992005527E-3</v>
      </c>
      <c r="P131" s="3"/>
      <c r="R131" s="2">
        <f t="shared" si="12"/>
        <v>27727.705000000002</v>
      </c>
      <c r="AC131" s="1">
        <v>7</v>
      </c>
      <c r="AD131" s="1" t="s">
        <v>490</v>
      </c>
      <c r="AF131" s="1" t="s">
        <v>492</v>
      </c>
    </row>
    <row r="132" spans="1:32" x14ac:dyDescent="0.2">
      <c r="A132" s="21" t="s">
        <v>525</v>
      </c>
      <c r="B132" s="54"/>
      <c r="C132" s="55">
        <v>42751.216999999997</v>
      </c>
      <c r="D132" s="57"/>
      <c r="E132" s="1">
        <f t="shared" si="9"/>
        <v>11327.011353878921</v>
      </c>
      <c r="F132" s="1">
        <f t="shared" si="10"/>
        <v>11327</v>
      </c>
      <c r="G132" s="1">
        <f t="shared" si="11"/>
        <v>6.3125999949988909E-3</v>
      </c>
      <c r="J132" s="1"/>
      <c r="K132" s="1"/>
      <c r="N132" s="1">
        <f t="shared" si="14"/>
        <v>6.3125999949988909E-3</v>
      </c>
      <c r="P132" s="3"/>
      <c r="R132" s="2">
        <f t="shared" si="12"/>
        <v>27732.716999999997</v>
      </c>
      <c r="AC132" s="1">
        <v>7</v>
      </c>
      <c r="AD132" s="1" t="s">
        <v>490</v>
      </c>
      <c r="AF132" s="1" t="s">
        <v>492</v>
      </c>
    </row>
    <row r="133" spans="1:32" x14ac:dyDescent="0.2">
      <c r="A133" s="21" t="s">
        <v>526</v>
      </c>
      <c r="B133" s="54"/>
      <c r="C133" s="55">
        <v>42796.254999999997</v>
      </c>
      <c r="D133" s="57"/>
      <c r="E133" s="1">
        <f t="shared" si="9"/>
        <v>11408.016961572062</v>
      </c>
      <c r="F133" s="1">
        <f t="shared" si="10"/>
        <v>11408</v>
      </c>
      <c r="G133" s="1">
        <f t="shared" si="11"/>
        <v>9.4304000012925826E-3</v>
      </c>
      <c r="J133" s="1"/>
      <c r="K133" s="1"/>
      <c r="N133" s="1">
        <f t="shared" si="14"/>
        <v>9.4304000012925826E-3</v>
      </c>
      <c r="P133" s="3"/>
      <c r="R133" s="2">
        <f t="shared" si="12"/>
        <v>27777.754999999997</v>
      </c>
      <c r="AC133" s="1">
        <v>4</v>
      </c>
      <c r="AD133" s="1" t="s">
        <v>490</v>
      </c>
      <c r="AF133" s="1" t="s">
        <v>492</v>
      </c>
    </row>
    <row r="134" spans="1:32" x14ac:dyDescent="0.2">
      <c r="A134" s="21" t="s">
        <v>527</v>
      </c>
      <c r="B134" s="54"/>
      <c r="C134" s="55">
        <v>42943.584000000003</v>
      </c>
      <c r="D134" s="57"/>
      <c r="E134" s="1">
        <f t="shared" si="9"/>
        <v>11673.003754409736</v>
      </c>
      <c r="F134" s="1">
        <f t="shared" si="10"/>
        <v>11673</v>
      </c>
      <c r="G134" s="1">
        <f t="shared" si="11"/>
        <v>2.0874000038020313E-3</v>
      </c>
      <c r="J134" s="1"/>
      <c r="K134" s="1"/>
      <c r="N134" s="1">
        <f t="shared" si="14"/>
        <v>2.0874000038020313E-3</v>
      </c>
      <c r="P134" s="3"/>
      <c r="R134" s="2">
        <f t="shared" si="12"/>
        <v>27925.084000000003</v>
      </c>
      <c r="AC134" s="1">
        <v>7</v>
      </c>
      <c r="AD134" s="1" t="s">
        <v>490</v>
      </c>
      <c r="AF134" s="1" t="s">
        <v>492</v>
      </c>
    </row>
    <row r="135" spans="1:32" x14ac:dyDescent="0.2">
      <c r="A135" s="21" t="s">
        <v>527</v>
      </c>
      <c r="B135" s="54"/>
      <c r="C135" s="55">
        <v>42948.588000000003</v>
      </c>
      <c r="D135" s="57"/>
      <c r="E135" s="1">
        <f t="shared" si="9"/>
        <v>11682.003977796578</v>
      </c>
      <c r="F135" s="1">
        <f t="shared" si="10"/>
        <v>11682</v>
      </c>
      <c r="G135" s="1">
        <f t="shared" si="11"/>
        <v>2.211600003647618E-3</v>
      </c>
      <c r="J135" s="1"/>
      <c r="K135" s="1"/>
      <c r="N135" s="1">
        <f t="shared" si="14"/>
        <v>2.211600003647618E-3</v>
      </c>
      <c r="P135" s="3"/>
      <c r="R135" s="2">
        <f t="shared" si="12"/>
        <v>27930.088000000003</v>
      </c>
      <c r="AC135" s="1">
        <v>12</v>
      </c>
      <c r="AD135" s="1" t="s">
        <v>490</v>
      </c>
      <c r="AF135" s="1" t="s">
        <v>492</v>
      </c>
    </row>
    <row r="136" spans="1:32" x14ac:dyDescent="0.2">
      <c r="A136" s="21" t="s">
        <v>527</v>
      </c>
      <c r="B136" s="54"/>
      <c r="C136" s="55">
        <v>42953.587</v>
      </c>
      <c r="D136" s="57"/>
      <c r="E136" s="1">
        <f t="shared" si="9"/>
        <v>11690.995208154445</v>
      </c>
      <c r="F136" s="1">
        <f t="shared" si="10"/>
        <v>11691</v>
      </c>
      <c r="G136" s="1">
        <f t="shared" si="11"/>
        <v>-2.6642000011634082E-3</v>
      </c>
      <c r="J136" s="1"/>
      <c r="K136" s="1"/>
      <c r="N136" s="1">
        <f t="shared" si="14"/>
        <v>-2.6642000011634082E-3</v>
      </c>
      <c r="P136" s="3"/>
      <c r="R136" s="2">
        <f t="shared" si="12"/>
        <v>27935.087</v>
      </c>
      <c r="AC136" s="1">
        <v>11</v>
      </c>
      <c r="AD136" s="1" t="s">
        <v>490</v>
      </c>
      <c r="AF136" s="1" t="s">
        <v>492</v>
      </c>
    </row>
    <row r="137" spans="1:32" x14ac:dyDescent="0.2">
      <c r="A137" s="21" t="s">
        <v>527</v>
      </c>
      <c r="B137" s="54"/>
      <c r="C137" s="55">
        <v>42957.482000000004</v>
      </c>
      <c r="D137" s="57"/>
      <c r="E137" s="1">
        <f t="shared" si="9"/>
        <v>11698.00077771715</v>
      </c>
      <c r="F137" s="1">
        <f t="shared" si="10"/>
        <v>11698</v>
      </c>
      <c r="G137" s="1">
        <f t="shared" si="11"/>
        <v>4.324000037740916E-4</v>
      </c>
      <c r="J137" s="1"/>
      <c r="K137" s="1"/>
      <c r="N137" s="1">
        <f t="shared" si="14"/>
        <v>4.324000037740916E-4</v>
      </c>
      <c r="P137" s="3"/>
      <c r="R137" s="2">
        <f t="shared" si="12"/>
        <v>27938.982000000004</v>
      </c>
    </row>
    <row r="138" spans="1:32" x14ac:dyDescent="0.2">
      <c r="A138" s="21" t="s">
        <v>471</v>
      </c>
      <c r="B138" s="54"/>
      <c r="C138" s="55">
        <v>42960.821000000004</v>
      </c>
      <c r="D138" s="57"/>
      <c r="E138" s="1">
        <f t="shared" si="9"/>
        <v>11704.006322459089</v>
      </c>
      <c r="F138" s="1">
        <f t="shared" si="10"/>
        <v>11704</v>
      </c>
      <c r="G138" s="1">
        <f t="shared" si="11"/>
        <v>3.5152000054949895E-3</v>
      </c>
      <c r="J138" s="1">
        <f>+G138</f>
        <v>3.5152000054949895E-3</v>
      </c>
      <c r="K138" s="1"/>
      <c r="P138" s="3"/>
      <c r="R138" s="2">
        <f t="shared" si="12"/>
        <v>27942.321000000004</v>
      </c>
    </row>
    <row r="139" spans="1:32" x14ac:dyDescent="0.2">
      <c r="A139" s="21" t="s">
        <v>471</v>
      </c>
      <c r="B139" s="54"/>
      <c r="C139" s="55">
        <v>42960.822</v>
      </c>
      <c r="D139" s="57"/>
      <c r="E139" s="1">
        <f t="shared" si="9"/>
        <v>11704.008121064875</v>
      </c>
      <c r="F139" s="1">
        <f t="shared" si="10"/>
        <v>11704</v>
      </c>
      <c r="G139" s="1">
        <f t="shared" si="11"/>
        <v>4.5152000020607375E-3</v>
      </c>
      <c r="J139" s="1">
        <f>+G139</f>
        <v>4.5152000020607375E-3</v>
      </c>
      <c r="K139" s="1"/>
      <c r="P139" s="3"/>
      <c r="R139" s="2">
        <f t="shared" si="12"/>
        <v>27942.322</v>
      </c>
    </row>
    <row r="140" spans="1:32" x14ac:dyDescent="0.2">
      <c r="A140" s="21" t="s">
        <v>471</v>
      </c>
      <c r="B140" s="54"/>
      <c r="C140" s="55">
        <v>42984.728000000003</v>
      </c>
      <c r="D140" s="57"/>
      <c r="E140" s="1">
        <f t="shared" si="9"/>
        <v>11747.005591145971</v>
      </c>
      <c r="F140" s="1">
        <f t="shared" si="10"/>
        <v>11747</v>
      </c>
      <c r="G140" s="1">
        <f t="shared" si="11"/>
        <v>3.1086000017239712E-3</v>
      </c>
      <c r="J140" s="1">
        <f>+G140</f>
        <v>3.1086000017239712E-3</v>
      </c>
      <c r="K140" s="1"/>
      <c r="P140" s="3"/>
      <c r="R140" s="2">
        <f t="shared" si="12"/>
        <v>27966.228000000003</v>
      </c>
    </row>
    <row r="141" spans="1:32" x14ac:dyDescent="0.2">
      <c r="A141" s="21" t="s">
        <v>471</v>
      </c>
      <c r="B141" s="54"/>
      <c r="C141" s="55">
        <v>42984.728999999999</v>
      </c>
      <c r="D141" s="57"/>
      <c r="E141" s="1">
        <f t="shared" si="9"/>
        <v>11747.00738975176</v>
      </c>
      <c r="F141" s="1">
        <f t="shared" si="10"/>
        <v>11747</v>
      </c>
      <c r="G141" s="1">
        <f t="shared" si="11"/>
        <v>4.1085999982897192E-3</v>
      </c>
      <c r="J141" s="1">
        <f>+G141</f>
        <v>4.1085999982897192E-3</v>
      </c>
      <c r="K141" s="1"/>
      <c r="P141" s="3"/>
      <c r="R141" s="2">
        <f t="shared" si="12"/>
        <v>27966.228999999999</v>
      </c>
    </row>
    <row r="142" spans="1:32" x14ac:dyDescent="0.2">
      <c r="A142" s="21" t="s">
        <v>471</v>
      </c>
      <c r="B142" s="54"/>
      <c r="C142" s="55">
        <v>42985.837</v>
      </c>
      <c r="D142" s="57"/>
      <c r="E142" s="1">
        <f t="shared" si="9"/>
        <v>11749.000244970108</v>
      </c>
      <c r="F142" s="1">
        <f t="shared" si="10"/>
        <v>11749</v>
      </c>
      <c r="G142" s="1">
        <f t="shared" si="11"/>
        <v>1.3619999663205817E-4</v>
      </c>
      <c r="J142" s="1">
        <f>+G142</f>
        <v>1.3619999663205817E-4</v>
      </c>
      <c r="K142" s="1"/>
      <c r="P142" s="3"/>
      <c r="R142" s="2">
        <f t="shared" si="12"/>
        <v>27967.337</v>
      </c>
      <c r="AC142" s="1">
        <v>10</v>
      </c>
      <c r="AD142" s="1" t="s">
        <v>490</v>
      </c>
      <c r="AF142" s="1" t="s">
        <v>492</v>
      </c>
    </row>
    <row r="143" spans="1:32" x14ac:dyDescent="0.2">
      <c r="A143" s="21" t="s">
        <v>528</v>
      </c>
      <c r="B143" s="54"/>
      <c r="C143" s="55">
        <v>42992.51</v>
      </c>
      <c r="D143" s="57"/>
      <c r="E143" s="1">
        <f t="shared" si="9"/>
        <v>11761.002341425024</v>
      </c>
      <c r="F143" s="1">
        <f t="shared" si="10"/>
        <v>11761</v>
      </c>
      <c r="G143" s="1">
        <f t="shared" si="11"/>
        <v>1.3018000026931986E-3</v>
      </c>
      <c r="J143" s="1"/>
      <c r="K143" s="1"/>
      <c r="N143" s="1">
        <f>G143</f>
        <v>1.3018000026931986E-3</v>
      </c>
      <c r="P143" s="3"/>
      <c r="R143" s="2">
        <f t="shared" si="12"/>
        <v>27974.010000000002</v>
      </c>
    </row>
    <row r="144" spans="1:32" x14ac:dyDescent="0.2">
      <c r="A144" s="21" t="s">
        <v>471</v>
      </c>
      <c r="B144" s="54"/>
      <c r="C144" s="55">
        <v>42994.733999999997</v>
      </c>
      <c r="D144" s="57"/>
      <c r="E144" s="1">
        <f t="shared" si="9"/>
        <v>11765.002440708055</v>
      </c>
      <c r="F144" s="1">
        <f t="shared" si="10"/>
        <v>11765</v>
      </c>
      <c r="G144" s="1">
        <f t="shared" si="11"/>
        <v>1.3569999937317334E-3</v>
      </c>
      <c r="J144" s="1">
        <f>+G144</f>
        <v>1.3569999937317334E-3</v>
      </c>
      <c r="K144" s="1"/>
      <c r="P144" s="3"/>
      <c r="R144" s="2">
        <f t="shared" si="12"/>
        <v>27976.233999999997</v>
      </c>
    </row>
    <row r="145" spans="1:32" x14ac:dyDescent="0.2">
      <c r="A145" s="21" t="s">
        <v>471</v>
      </c>
      <c r="B145" s="54"/>
      <c r="C145" s="55">
        <v>42994.737000000001</v>
      </c>
      <c r="D145" s="57"/>
      <c r="E145" s="1">
        <f t="shared" si="9"/>
        <v>11765.007836525441</v>
      </c>
      <c r="F145" s="1">
        <f t="shared" si="10"/>
        <v>11765</v>
      </c>
      <c r="G145" s="1">
        <f t="shared" si="11"/>
        <v>4.3569999979808927E-3</v>
      </c>
      <c r="J145" s="1">
        <f>+G145</f>
        <v>4.3569999979808927E-3</v>
      </c>
      <c r="K145" s="1"/>
      <c r="P145" s="3"/>
      <c r="R145" s="2">
        <f t="shared" si="12"/>
        <v>27976.237000000001</v>
      </c>
    </row>
    <row r="146" spans="1:32" x14ac:dyDescent="0.2">
      <c r="A146" s="21" t="s">
        <v>471</v>
      </c>
      <c r="B146" s="54"/>
      <c r="C146" s="55">
        <v>43009.743999999999</v>
      </c>
      <c r="D146" s="57"/>
      <c r="E146" s="1">
        <f t="shared" si="9"/>
        <v>11791.999513656991</v>
      </c>
      <c r="F146" s="1">
        <f t="shared" si="10"/>
        <v>11792</v>
      </c>
      <c r="G146" s="1">
        <f t="shared" si="11"/>
        <v>-2.7039999986300245E-4</v>
      </c>
      <c r="J146" s="1">
        <f>+G146</f>
        <v>-2.7039999986300245E-4</v>
      </c>
      <c r="K146" s="1"/>
      <c r="P146" s="3"/>
      <c r="R146" s="2">
        <f t="shared" si="12"/>
        <v>27991.243999999999</v>
      </c>
      <c r="AC146" s="1">
        <v>9</v>
      </c>
      <c r="AD146" s="1" t="s">
        <v>509</v>
      </c>
      <c r="AF146" s="1" t="s">
        <v>492</v>
      </c>
    </row>
    <row r="147" spans="1:32" x14ac:dyDescent="0.2">
      <c r="A147" s="21" t="s">
        <v>528</v>
      </c>
      <c r="B147" s="54"/>
      <c r="C147" s="55">
        <v>43011.411999999997</v>
      </c>
      <c r="D147" s="57"/>
      <c r="E147" s="1">
        <f t="shared" si="9"/>
        <v>11794.999588119266</v>
      </c>
      <c r="F147" s="1">
        <f t="shared" si="10"/>
        <v>11795</v>
      </c>
      <c r="G147" s="1">
        <f t="shared" si="11"/>
        <v>-2.2900000476511195E-4</v>
      </c>
      <c r="J147" s="1"/>
      <c r="K147" s="1"/>
      <c r="N147" s="1">
        <f>G147</f>
        <v>-2.2900000476511195E-4</v>
      </c>
      <c r="P147" s="3"/>
      <c r="R147" s="2">
        <f t="shared" si="12"/>
        <v>27992.911999999997</v>
      </c>
      <c r="AC147" s="1">
        <v>10</v>
      </c>
      <c r="AD147" s="1" t="s">
        <v>490</v>
      </c>
      <c r="AF147" s="1" t="s">
        <v>492</v>
      </c>
    </row>
    <row r="148" spans="1:32" x14ac:dyDescent="0.2">
      <c r="A148" s="21" t="s">
        <v>528</v>
      </c>
      <c r="B148" s="54"/>
      <c r="C148" s="55">
        <v>43011.419000000002</v>
      </c>
      <c r="D148" s="57"/>
      <c r="E148" s="1">
        <f t="shared" si="9"/>
        <v>11795.012178359826</v>
      </c>
      <c r="F148" s="1">
        <f t="shared" si="10"/>
        <v>11795</v>
      </c>
      <c r="G148" s="1">
        <f t="shared" si="11"/>
        <v>6.7710000002989545E-3</v>
      </c>
      <c r="J148" s="1"/>
      <c r="K148" s="1"/>
      <c r="N148" s="1">
        <f>G148</f>
        <v>6.7710000002989545E-3</v>
      </c>
      <c r="P148" s="3"/>
      <c r="R148" s="2">
        <f t="shared" si="12"/>
        <v>27992.919000000002</v>
      </c>
    </row>
    <row r="149" spans="1:32" x14ac:dyDescent="0.2">
      <c r="A149" s="21" t="s">
        <v>471</v>
      </c>
      <c r="B149" s="54"/>
      <c r="C149" s="55">
        <v>43033.652000000002</v>
      </c>
      <c r="D149" s="57"/>
      <c r="E149" s="1">
        <f t="shared" ref="E149:E212" si="15">(C149-C$7)/C$8</f>
        <v>11835.000580949674</v>
      </c>
      <c r="F149" s="1">
        <f t="shared" ref="F149:F212" si="16">ROUND(2*E149,0)/2</f>
        <v>11835</v>
      </c>
      <c r="G149" s="1">
        <f t="shared" ref="G149:G212" si="17">C149-(C$7+C$8*F149)</f>
        <v>3.2300000020768493E-4</v>
      </c>
      <c r="J149" s="1">
        <f>+G149</f>
        <v>3.2300000020768493E-4</v>
      </c>
      <c r="K149" s="1"/>
      <c r="P149" s="3"/>
      <c r="R149" s="2">
        <f t="shared" ref="R149:R212" si="18">C149-15018.5</f>
        <v>28015.152000000002</v>
      </c>
      <c r="AC149" s="1">
        <v>10</v>
      </c>
      <c r="AD149" s="1" t="s">
        <v>494</v>
      </c>
      <c r="AF149" s="1" t="s">
        <v>492</v>
      </c>
    </row>
    <row r="150" spans="1:32" x14ac:dyDescent="0.2">
      <c r="A150" s="21" t="s">
        <v>529</v>
      </c>
      <c r="B150" s="54"/>
      <c r="C150" s="55">
        <v>43036.43</v>
      </c>
      <c r="D150" s="57"/>
      <c r="E150" s="1">
        <f t="shared" si="15"/>
        <v>11839.997107841886</v>
      </c>
      <c r="F150" s="1">
        <f t="shared" si="16"/>
        <v>11840</v>
      </c>
      <c r="G150" s="1">
        <f t="shared" si="17"/>
        <v>-1.6079999986686744E-3</v>
      </c>
      <c r="J150" s="1"/>
      <c r="K150" s="1"/>
      <c r="N150" s="1">
        <f>G150</f>
        <v>-1.6079999986686744E-3</v>
      </c>
      <c r="P150" s="3"/>
      <c r="R150" s="2">
        <f t="shared" si="18"/>
        <v>28017.93</v>
      </c>
    </row>
    <row r="151" spans="1:32" x14ac:dyDescent="0.2">
      <c r="A151" s="21" t="s">
        <v>471</v>
      </c>
      <c r="B151" s="54"/>
      <c r="C151" s="55">
        <v>43039.771999999997</v>
      </c>
      <c r="D151" s="57"/>
      <c r="E151" s="1">
        <f t="shared" si="15"/>
        <v>11846.008048401196</v>
      </c>
      <c r="F151" s="1">
        <f t="shared" si="16"/>
        <v>11846</v>
      </c>
      <c r="G151" s="1">
        <f t="shared" si="17"/>
        <v>4.4748000000254251E-3</v>
      </c>
      <c r="J151" s="1">
        <f>+G151</f>
        <v>4.4748000000254251E-3</v>
      </c>
      <c r="K151" s="1"/>
      <c r="P151" s="3"/>
      <c r="R151" s="2">
        <f t="shared" si="18"/>
        <v>28021.271999999997</v>
      </c>
    </row>
    <row r="152" spans="1:32" x14ac:dyDescent="0.2">
      <c r="A152" s="21" t="s">
        <v>471</v>
      </c>
      <c r="B152" s="54"/>
      <c r="C152" s="55">
        <v>43043.661</v>
      </c>
      <c r="D152" s="57"/>
      <c r="E152" s="1">
        <f t="shared" si="15"/>
        <v>11853.002826329142</v>
      </c>
      <c r="F152" s="1">
        <f t="shared" si="16"/>
        <v>11853</v>
      </c>
      <c r="G152" s="1">
        <f t="shared" si="17"/>
        <v>1.5713999964646064E-3</v>
      </c>
      <c r="J152" s="1">
        <f>+G152</f>
        <v>1.5713999964646064E-3</v>
      </c>
      <c r="K152" s="1"/>
      <c r="P152" s="3"/>
      <c r="R152" s="2">
        <f t="shared" si="18"/>
        <v>28025.161</v>
      </c>
      <c r="AC152" s="1">
        <v>8</v>
      </c>
      <c r="AD152" s="1" t="s">
        <v>509</v>
      </c>
      <c r="AF152" s="1" t="s">
        <v>492</v>
      </c>
    </row>
    <row r="153" spans="1:32" x14ac:dyDescent="0.2">
      <c r="A153" s="21" t="s">
        <v>529</v>
      </c>
      <c r="B153" s="54"/>
      <c r="C153" s="55">
        <v>43045.322999999997</v>
      </c>
      <c r="D153" s="57"/>
      <c r="E153" s="1">
        <f t="shared" si="15"/>
        <v>11855.992109156659</v>
      </c>
      <c r="F153" s="1">
        <f t="shared" si="16"/>
        <v>11856</v>
      </c>
      <c r="G153" s="1">
        <f t="shared" si="17"/>
        <v>-4.3872000023839064E-3</v>
      </c>
      <c r="J153" s="1"/>
      <c r="K153" s="1"/>
      <c r="N153" s="1">
        <f>G153</f>
        <v>-4.3872000023839064E-3</v>
      </c>
      <c r="P153" s="3"/>
      <c r="R153" s="2">
        <f t="shared" si="18"/>
        <v>28026.822999999997</v>
      </c>
      <c r="AC153" s="1">
        <v>9</v>
      </c>
      <c r="AD153" s="1" t="s">
        <v>494</v>
      </c>
      <c r="AF153" s="1" t="s">
        <v>492</v>
      </c>
    </row>
    <row r="154" spans="1:32" x14ac:dyDescent="0.2">
      <c r="A154" s="21" t="s">
        <v>529</v>
      </c>
      <c r="B154" s="54"/>
      <c r="C154" s="55">
        <v>43046.44</v>
      </c>
      <c r="D154" s="57"/>
      <c r="E154" s="1">
        <f t="shared" si="15"/>
        <v>11858.001151827153</v>
      </c>
      <c r="F154" s="1">
        <f t="shared" si="16"/>
        <v>11858</v>
      </c>
      <c r="G154" s="1">
        <f t="shared" si="17"/>
        <v>6.4040000142995268E-4</v>
      </c>
      <c r="J154" s="1"/>
      <c r="K154" s="1"/>
      <c r="N154" s="1">
        <f>G154</f>
        <v>6.4040000142995268E-4</v>
      </c>
      <c r="P154" s="3"/>
      <c r="R154" s="2">
        <f t="shared" si="18"/>
        <v>28027.940000000002</v>
      </c>
      <c r="AC154" s="1">
        <v>8</v>
      </c>
      <c r="AD154" s="1" t="s">
        <v>490</v>
      </c>
      <c r="AF154" s="1" t="s">
        <v>492</v>
      </c>
    </row>
    <row r="155" spans="1:32" x14ac:dyDescent="0.2">
      <c r="A155" s="21" t="s">
        <v>529</v>
      </c>
      <c r="B155" s="54"/>
      <c r="C155" s="55">
        <v>43046.446000000004</v>
      </c>
      <c r="D155" s="57"/>
      <c r="E155" s="1">
        <f t="shared" si="15"/>
        <v>11858.011943461912</v>
      </c>
      <c r="F155" s="1">
        <f t="shared" si="16"/>
        <v>11858</v>
      </c>
      <c r="G155" s="1">
        <f t="shared" si="17"/>
        <v>6.6404000026523136E-3</v>
      </c>
      <c r="J155" s="1"/>
      <c r="K155" s="1"/>
      <c r="N155" s="1">
        <f>G155</f>
        <v>6.6404000026523136E-3</v>
      </c>
      <c r="P155" s="3"/>
      <c r="R155" s="2">
        <f t="shared" si="18"/>
        <v>28027.946000000004</v>
      </c>
      <c r="AC155" s="1">
        <v>7</v>
      </c>
      <c r="AD155" s="1" t="s">
        <v>509</v>
      </c>
      <c r="AF155" s="1" t="s">
        <v>492</v>
      </c>
    </row>
    <row r="156" spans="1:32" x14ac:dyDescent="0.2">
      <c r="A156" s="21" t="s">
        <v>530</v>
      </c>
      <c r="B156" s="54"/>
      <c r="C156" s="55">
        <v>43109.252999999997</v>
      </c>
      <c r="D156" s="57"/>
      <c r="E156" s="1">
        <f t="shared" si="15"/>
        <v>11970.976977486127</v>
      </c>
      <c r="F156" s="1">
        <f t="shared" si="16"/>
        <v>11971</v>
      </c>
      <c r="G156" s="1">
        <f t="shared" si="17"/>
        <v>-1.2800200005585793E-2</v>
      </c>
      <c r="J156" s="1"/>
      <c r="K156" s="1"/>
      <c r="N156" s="1">
        <f>G156</f>
        <v>-1.2800200005585793E-2</v>
      </c>
      <c r="P156" s="3"/>
      <c r="R156" s="2">
        <f t="shared" si="18"/>
        <v>28090.752999999997</v>
      </c>
    </row>
    <row r="157" spans="1:32" x14ac:dyDescent="0.2">
      <c r="A157" s="21" t="s">
        <v>471</v>
      </c>
      <c r="B157" s="54"/>
      <c r="C157" s="55">
        <v>43337.775999999998</v>
      </c>
      <c r="D157" s="57"/>
      <c r="E157" s="1">
        <f t="shared" si="15"/>
        <v>12381.999769059012</v>
      </c>
      <c r="F157" s="1">
        <f t="shared" si="16"/>
        <v>12382</v>
      </c>
      <c r="G157" s="1">
        <f t="shared" si="17"/>
        <v>-1.2840000272262841E-4</v>
      </c>
      <c r="J157" s="1">
        <f t="shared" ref="J157:J188" si="19">+G157</f>
        <v>-1.2840000272262841E-4</v>
      </c>
      <c r="K157" s="1"/>
      <c r="P157" s="3"/>
      <c r="R157" s="2">
        <f t="shared" si="18"/>
        <v>28319.275999999998</v>
      </c>
    </row>
    <row r="158" spans="1:32" x14ac:dyDescent="0.2">
      <c r="A158" s="21" t="s">
        <v>471</v>
      </c>
      <c r="B158" s="54"/>
      <c r="C158" s="55">
        <v>43337.777000000002</v>
      </c>
      <c r="D158" s="57"/>
      <c r="E158" s="1">
        <f t="shared" si="15"/>
        <v>12382.001567664813</v>
      </c>
      <c r="F158" s="1">
        <f t="shared" si="16"/>
        <v>12382</v>
      </c>
      <c r="G158" s="1">
        <f t="shared" si="17"/>
        <v>8.7160000111907721E-4</v>
      </c>
      <c r="J158" s="1">
        <f t="shared" si="19"/>
        <v>8.7160000111907721E-4</v>
      </c>
      <c r="K158" s="1"/>
      <c r="P158" s="3"/>
      <c r="R158" s="2">
        <f t="shared" si="18"/>
        <v>28319.277000000002</v>
      </c>
    </row>
    <row r="159" spans="1:32" x14ac:dyDescent="0.2">
      <c r="A159" s="21" t="s">
        <v>471</v>
      </c>
      <c r="B159" s="54"/>
      <c r="C159" s="55">
        <v>43337.781999999999</v>
      </c>
      <c r="D159" s="57"/>
      <c r="E159" s="1">
        <f t="shared" si="15"/>
        <v>12382.01056069377</v>
      </c>
      <c r="F159" s="1">
        <f t="shared" si="16"/>
        <v>12382</v>
      </c>
      <c r="G159" s="1">
        <f t="shared" si="17"/>
        <v>5.8715999984997325E-3</v>
      </c>
      <c r="J159" s="1">
        <f t="shared" si="19"/>
        <v>5.8715999984997325E-3</v>
      </c>
      <c r="K159" s="1"/>
      <c r="P159" s="3"/>
      <c r="R159" s="2">
        <f t="shared" si="18"/>
        <v>28319.281999999999</v>
      </c>
    </row>
    <row r="160" spans="1:32" x14ac:dyDescent="0.2">
      <c r="A160" s="21" t="s">
        <v>471</v>
      </c>
      <c r="B160" s="54"/>
      <c r="C160" s="55">
        <v>43367.796999999999</v>
      </c>
      <c r="D160" s="57"/>
      <c r="E160" s="1">
        <f t="shared" si="15"/>
        <v>12435.995713562672</v>
      </c>
      <c r="F160" s="1">
        <f t="shared" si="16"/>
        <v>12436</v>
      </c>
      <c r="G160" s="1">
        <f t="shared" si="17"/>
        <v>-2.3832000006223097E-3</v>
      </c>
      <c r="J160" s="1">
        <f t="shared" si="19"/>
        <v>-2.3832000006223097E-3</v>
      </c>
      <c r="K160" s="1"/>
      <c r="P160" s="3"/>
      <c r="R160" s="2">
        <f t="shared" si="18"/>
        <v>28349.296999999999</v>
      </c>
    </row>
    <row r="161" spans="1:18" x14ac:dyDescent="0.2">
      <c r="A161" s="21" t="s">
        <v>471</v>
      </c>
      <c r="B161" s="54"/>
      <c r="C161" s="55">
        <v>43371.694000000003</v>
      </c>
      <c r="D161" s="57"/>
      <c r="E161" s="1">
        <f t="shared" si="15"/>
        <v>12443.004880336963</v>
      </c>
      <c r="F161" s="1">
        <f t="shared" si="16"/>
        <v>12443</v>
      </c>
      <c r="G161" s="1">
        <f t="shared" si="17"/>
        <v>2.7134000047226436E-3</v>
      </c>
      <c r="J161" s="1">
        <f t="shared" si="19"/>
        <v>2.7134000047226436E-3</v>
      </c>
      <c r="K161" s="1"/>
      <c r="P161" s="3"/>
      <c r="R161" s="2">
        <f t="shared" si="18"/>
        <v>28353.194000000003</v>
      </c>
    </row>
    <row r="162" spans="1:18" x14ac:dyDescent="0.2">
      <c r="A162" s="21" t="s">
        <v>471</v>
      </c>
      <c r="B162" s="54"/>
      <c r="C162" s="55">
        <v>43397.822999999997</v>
      </c>
      <c r="D162" s="57"/>
      <c r="E162" s="1">
        <f t="shared" si="15"/>
        <v>12490.000651095292</v>
      </c>
      <c r="F162" s="1">
        <f t="shared" si="16"/>
        <v>12490</v>
      </c>
      <c r="G162" s="1">
        <f t="shared" si="17"/>
        <v>3.6199999885866418E-4</v>
      </c>
      <c r="J162" s="1">
        <f t="shared" si="19"/>
        <v>3.6199999885866418E-4</v>
      </c>
      <c r="K162" s="1"/>
      <c r="P162" s="3"/>
      <c r="R162" s="2">
        <f t="shared" si="18"/>
        <v>28379.322999999997</v>
      </c>
    </row>
    <row r="163" spans="1:18" x14ac:dyDescent="0.2">
      <c r="A163" s="21" t="s">
        <v>471</v>
      </c>
      <c r="B163" s="54"/>
      <c r="C163" s="55">
        <v>43420.616999999998</v>
      </c>
      <c r="D163" s="57"/>
      <c r="E163" s="1">
        <f t="shared" si="15"/>
        <v>12530.998071534867</v>
      </c>
      <c r="F163" s="1">
        <f t="shared" si="16"/>
        <v>12531</v>
      </c>
      <c r="G163" s="1">
        <f t="shared" si="17"/>
        <v>-1.0722000006353483E-3</v>
      </c>
      <c r="J163" s="1">
        <f t="shared" si="19"/>
        <v>-1.0722000006353483E-3</v>
      </c>
      <c r="K163" s="1"/>
      <c r="P163" s="3"/>
      <c r="R163" s="2">
        <f t="shared" si="18"/>
        <v>28402.116999999998</v>
      </c>
    </row>
    <row r="164" spans="1:18" x14ac:dyDescent="0.2">
      <c r="A164" s="21" t="s">
        <v>471</v>
      </c>
      <c r="B164" s="54"/>
      <c r="C164" s="55">
        <v>43460.652000000002</v>
      </c>
      <c r="D164" s="57"/>
      <c r="E164" s="1">
        <f t="shared" si="15"/>
        <v>12603.005254446965</v>
      </c>
      <c r="F164" s="1">
        <f t="shared" si="16"/>
        <v>12603</v>
      </c>
      <c r="G164" s="1">
        <f t="shared" si="17"/>
        <v>2.9214000023785047E-3</v>
      </c>
      <c r="J164" s="1">
        <f t="shared" si="19"/>
        <v>2.9214000023785047E-3</v>
      </c>
      <c r="K164" s="1"/>
      <c r="P164" s="3"/>
      <c r="R164" s="2">
        <f t="shared" si="18"/>
        <v>28442.152000000002</v>
      </c>
    </row>
    <row r="165" spans="1:18" x14ac:dyDescent="0.2">
      <c r="A165" s="21" t="s">
        <v>471</v>
      </c>
      <c r="B165" s="54"/>
      <c r="C165" s="55">
        <v>43714.737999999998</v>
      </c>
      <c r="D165" s="57"/>
      <c r="E165" s="1">
        <f t="shared" si="15"/>
        <v>13060.005805899495</v>
      </c>
      <c r="F165" s="1">
        <f t="shared" si="16"/>
        <v>13060</v>
      </c>
      <c r="G165" s="1">
        <f t="shared" si="17"/>
        <v>3.2280000013997778E-3</v>
      </c>
      <c r="J165" s="1">
        <f t="shared" si="19"/>
        <v>3.2280000013997778E-3</v>
      </c>
      <c r="K165" s="1"/>
      <c r="P165" s="3"/>
      <c r="R165" s="2">
        <f t="shared" si="18"/>
        <v>28696.237999999998</v>
      </c>
    </row>
    <row r="166" spans="1:18" x14ac:dyDescent="0.2">
      <c r="A166" s="21" t="s">
        <v>471</v>
      </c>
      <c r="B166" s="54"/>
      <c r="C166" s="55">
        <v>43724.743999999999</v>
      </c>
      <c r="D166" s="57"/>
      <c r="E166" s="1">
        <f t="shared" si="15"/>
        <v>13078.002655461591</v>
      </c>
      <c r="F166" s="1">
        <f t="shared" si="16"/>
        <v>13078</v>
      </c>
      <c r="G166" s="1">
        <f t="shared" si="17"/>
        <v>1.4764000006834976E-3</v>
      </c>
      <c r="J166" s="1">
        <f t="shared" si="19"/>
        <v>1.4764000006834976E-3</v>
      </c>
      <c r="K166" s="1"/>
      <c r="P166" s="3"/>
      <c r="R166" s="2">
        <f t="shared" si="18"/>
        <v>28706.243999999999</v>
      </c>
    </row>
    <row r="167" spans="1:18" x14ac:dyDescent="0.2">
      <c r="A167" s="21" t="s">
        <v>471</v>
      </c>
      <c r="B167" s="54"/>
      <c r="C167" s="55">
        <v>43753.654999999999</v>
      </c>
      <c r="D167" s="57"/>
      <c r="E167" s="1">
        <f t="shared" si="15"/>
        <v>13130.002147535315</v>
      </c>
      <c r="F167" s="1">
        <f t="shared" si="16"/>
        <v>13130</v>
      </c>
      <c r="G167" s="1">
        <f t="shared" si="17"/>
        <v>1.1939999967580661E-3</v>
      </c>
      <c r="J167" s="1">
        <f t="shared" si="19"/>
        <v>1.1939999967580661E-3</v>
      </c>
      <c r="K167" s="1"/>
      <c r="P167" s="3"/>
      <c r="R167" s="2">
        <f t="shared" si="18"/>
        <v>28735.154999999999</v>
      </c>
    </row>
    <row r="168" spans="1:18" x14ac:dyDescent="0.2">
      <c r="A168" s="21" t="s">
        <v>471</v>
      </c>
      <c r="B168" s="54"/>
      <c r="C168" s="55">
        <v>43753.656999999999</v>
      </c>
      <c r="D168" s="57"/>
      <c r="E168" s="1">
        <f t="shared" si="15"/>
        <v>13130.005744746901</v>
      </c>
      <c r="F168" s="1">
        <f t="shared" si="16"/>
        <v>13130</v>
      </c>
      <c r="G168" s="1">
        <f t="shared" si="17"/>
        <v>3.1939999971655197E-3</v>
      </c>
      <c r="J168" s="1">
        <f t="shared" si="19"/>
        <v>3.1939999971655197E-3</v>
      </c>
      <c r="K168" s="1"/>
      <c r="P168" s="3"/>
      <c r="R168" s="2">
        <f t="shared" si="18"/>
        <v>28735.156999999999</v>
      </c>
    </row>
    <row r="169" spans="1:18" x14ac:dyDescent="0.2">
      <c r="A169" s="21" t="s">
        <v>471</v>
      </c>
      <c r="B169" s="54"/>
      <c r="C169" s="55">
        <v>43754.767</v>
      </c>
      <c r="D169" s="57"/>
      <c r="E169" s="1">
        <f t="shared" si="15"/>
        <v>13132.002197176836</v>
      </c>
      <c r="F169" s="1">
        <f t="shared" si="16"/>
        <v>13132</v>
      </c>
      <c r="G169" s="1">
        <f t="shared" si="17"/>
        <v>1.2215999959153123E-3</v>
      </c>
      <c r="J169" s="1">
        <f t="shared" si="19"/>
        <v>1.2215999959153123E-3</v>
      </c>
      <c r="K169" s="1"/>
      <c r="P169" s="3"/>
      <c r="R169" s="2">
        <f t="shared" si="18"/>
        <v>28736.267</v>
      </c>
    </row>
    <row r="170" spans="1:18" x14ac:dyDescent="0.2">
      <c r="A170" s="21" t="s">
        <v>471</v>
      </c>
      <c r="B170" s="54"/>
      <c r="C170" s="55">
        <v>43758.661</v>
      </c>
      <c r="D170" s="57"/>
      <c r="E170" s="1">
        <f t="shared" si="15"/>
        <v>13139.005968133741</v>
      </c>
      <c r="F170" s="1">
        <f t="shared" si="16"/>
        <v>13139</v>
      </c>
      <c r="G170" s="1">
        <f t="shared" si="17"/>
        <v>3.3181999970111065E-3</v>
      </c>
      <c r="J170" s="1">
        <f t="shared" si="19"/>
        <v>3.3181999970111065E-3</v>
      </c>
      <c r="K170" s="1"/>
      <c r="P170" s="3"/>
      <c r="R170" s="2">
        <f t="shared" si="18"/>
        <v>28740.161</v>
      </c>
    </row>
    <row r="171" spans="1:18" x14ac:dyDescent="0.2">
      <c r="A171" s="21" t="s">
        <v>471</v>
      </c>
      <c r="B171" s="54"/>
      <c r="C171" s="55">
        <v>43778.673999999999</v>
      </c>
      <c r="D171" s="57"/>
      <c r="E171" s="1">
        <f t="shared" si="15"/>
        <v>13175.001465863719</v>
      </c>
      <c r="F171" s="1">
        <f t="shared" si="16"/>
        <v>13175</v>
      </c>
      <c r="G171" s="1">
        <f t="shared" si="17"/>
        <v>8.149999994202517E-4</v>
      </c>
      <c r="J171" s="1">
        <f t="shared" si="19"/>
        <v>8.149999994202517E-4</v>
      </c>
      <c r="K171" s="1"/>
      <c r="P171" s="3"/>
      <c r="R171" s="2">
        <f t="shared" si="18"/>
        <v>28760.173999999999</v>
      </c>
    </row>
    <row r="172" spans="1:18" x14ac:dyDescent="0.2">
      <c r="A172" s="21" t="s">
        <v>471</v>
      </c>
      <c r="B172" s="54"/>
      <c r="C172" s="55">
        <v>43787.572999999997</v>
      </c>
      <c r="D172" s="57"/>
      <c r="E172" s="1">
        <f t="shared" si="15"/>
        <v>13191.007258813252</v>
      </c>
      <c r="F172" s="1">
        <f t="shared" si="16"/>
        <v>13191</v>
      </c>
      <c r="G172" s="1">
        <f t="shared" si="17"/>
        <v>4.0357999969273806E-3</v>
      </c>
      <c r="J172" s="1">
        <f t="shared" si="19"/>
        <v>4.0357999969273806E-3</v>
      </c>
      <c r="K172" s="1"/>
      <c r="P172" s="3"/>
      <c r="R172" s="2">
        <f t="shared" si="18"/>
        <v>28769.072999999997</v>
      </c>
    </row>
    <row r="173" spans="1:18" x14ac:dyDescent="0.2">
      <c r="A173" s="21" t="s">
        <v>471</v>
      </c>
      <c r="B173" s="54"/>
      <c r="C173" s="55">
        <v>43798.688000000002</v>
      </c>
      <c r="D173" s="57"/>
      <c r="E173" s="1">
        <f t="shared" si="15"/>
        <v>13210.998762199497</v>
      </c>
      <c r="F173" s="1">
        <f t="shared" si="16"/>
        <v>13211</v>
      </c>
      <c r="G173" s="1">
        <f t="shared" si="17"/>
        <v>-6.8819999432889745E-4</v>
      </c>
      <c r="J173" s="1">
        <f t="shared" si="19"/>
        <v>-6.8819999432889745E-4</v>
      </c>
      <c r="K173" s="1"/>
      <c r="P173" s="3"/>
      <c r="R173" s="2">
        <f t="shared" si="18"/>
        <v>28780.188000000002</v>
      </c>
    </row>
    <row r="174" spans="1:18" x14ac:dyDescent="0.2">
      <c r="A174" s="21" t="s">
        <v>471</v>
      </c>
      <c r="B174" s="54"/>
      <c r="C174" s="55">
        <v>43817.591</v>
      </c>
      <c r="D174" s="57"/>
      <c r="E174" s="1">
        <f t="shared" si="15"/>
        <v>13244.99780749954</v>
      </c>
      <c r="F174" s="1">
        <f t="shared" si="16"/>
        <v>13245</v>
      </c>
      <c r="G174" s="1">
        <f t="shared" si="17"/>
        <v>-1.2189999979455024E-3</v>
      </c>
      <c r="J174" s="1">
        <f t="shared" si="19"/>
        <v>-1.2189999979455024E-3</v>
      </c>
      <c r="K174" s="1"/>
      <c r="P174" s="3"/>
      <c r="R174" s="2">
        <f t="shared" si="18"/>
        <v>28799.091</v>
      </c>
    </row>
    <row r="175" spans="1:18" x14ac:dyDescent="0.2">
      <c r="A175" s="21" t="s">
        <v>471</v>
      </c>
      <c r="B175" s="54"/>
      <c r="C175" s="55">
        <v>43832.601999999999</v>
      </c>
      <c r="D175" s="57"/>
      <c r="E175" s="1">
        <f t="shared" si="15"/>
        <v>13271.996679054262</v>
      </c>
      <c r="F175" s="1">
        <f t="shared" si="16"/>
        <v>13272</v>
      </c>
      <c r="G175" s="1">
        <f t="shared" si="17"/>
        <v>-1.8464000022504479E-3</v>
      </c>
      <c r="J175" s="1">
        <f t="shared" si="19"/>
        <v>-1.8464000022504479E-3</v>
      </c>
      <c r="K175" s="1"/>
      <c r="P175" s="3"/>
      <c r="R175" s="2">
        <f t="shared" si="18"/>
        <v>28814.101999999999</v>
      </c>
    </row>
    <row r="176" spans="1:18" x14ac:dyDescent="0.2">
      <c r="A176" s="21" t="s">
        <v>471</v>
      </c>
      <c r="B176" s="54"/>
      <c r="C176" s="55">
        <v>44101.707999999999</v>
      </c>
      <c r="D176" s="57"/>
      <c r="E176" s="1">
        <f t="shared" si="15"/>
        <v>13756.012289513657</v>
      </c>
      <c r="F176" s="1">
        <f t="shared" si="16"/>
        <v>13756</v>
      </c>
      <c r="G176" s="1">
        <f t="shared" si="17"/>
        <v>6.8327999979373999E-3</v>
      </c>
      <c r="J176" s="1">
        <f t="shared" si="19"/>
        <v>6.8327999979373999E-3</v>
      </c>
      <c r="K176" s="1"/>
      <c r="P176" s="3"/>
      <c r="R176" s="2">
        <f t="shared" si="18"/>
        <v>29083.207999999999</v>
      </c>
    </row>
    <row r="177" spans="1:18" x14ac:dyDescent="0.2">
      <c r="A177" s="21" t="s">
        <v>471</v>
      </c>
      <c r="B177" s="54"/>
      <c r="C177" s="55">
        <v>44107.815999999999</v>
      </c>
      <c r="D177" s="57"/>
      <c r="E177" s="1">
        <f t="shared" si="15"/>
        <v>13766.998173695676</v>
      </c>
      <c r="F177" s="1">
        <f t="shared" si="16"/>
        <v>13767</v>
      </c>
      <c r="G177" s="1">
        <f t="shared" si="17"/>
        <v>-1.0153999974136241E-3</v>
      </c>
      <c r="J177" s="1">
        <f t="shared" si="19"/>
        <v>-1.0153999974136241E-3</v>
      </c>
      <c r="K177" s="1"/>
      <c r="P177" s="3"/>
      <c r="R177" s="2">
        <f t="shared" si="18"/>
        <v>29089.315999999999</v>
      </c>
    </row>
    <row r="178" spans="1:18" x14ac:dyDescent="0.2">
      <c r="A178" s="21" t="s">
        <v>471</v>
      </c>
      <c r="B178" s="54"/>
      <c r="C178" s="55">
        <v>44140.620999999999</v>
      </c>
      <c r="D178" s="57"/>
      <c r="E178" s="1">
        <f t="shared" si="15"/>
        <v>13826.001436726305</v>
      </c>
      <c r="F178" s="1">
        <f t="shared" si="16"/>
        <v>13826</v>
      </c>
      <c r="G178" s="1">
        <f t="shared" si="17"/>
        <v>7.9879999975673854E-4</v>
      </c>
      <c r="J178" s="1">
        <f t="shared" si="19"/>
        <v>7.9879999975673854E-4</v>
      </c>
      <c r="K178" s="1"/>
      <c r="P178" s="3"/>
      <c r="R178" s="2">
        <f t="shared" si="18"/>
        <v>29122.120999999999</v>
      </c>
    </row>
    <row r="179" spans="1:18" x14ac:dyDescent="0.2">
      <c r="A179" s="21" t="s">
        <v>471</v>
      </c>
      <c r="B179" s="54"/>
      <c r="C179" s="55">
        <v>44141.733</v>
      </c>
      <c r="D179" s="57"/>
      <c r="E179" s="1">
        <f t="shared" si="15"/>
        <v>13828.001486367828</v>
      </c>
      <c r="F179" s="1">
        <f t="shared" si="16"/>
        <v>13828</v>
      </c>
      <c r="G179" s="1">
        <f t="shared" si="17"/>
        <v>8.2639999891398475E-4</v>
      </c>
      <c r="J179" s="1">
        <f t="shared" si="19"/>
        <v>8.2639999891398475E-4</v>
      </c>
      <c r="K179" s="1"/>
      <c r="P179" s="3"/>
      <c r="R179" s="2">
        <f t="shared" si="18"/>
        <v>29123.233</v>
      </c>
    </row>
    <row r="180" spans="1:18" x14ac:dyDescent="0.2">
      <c r="A180" s="21" t="s">
        <v>471</v>
      </c>
      <c r="B180" s="54"/>
      <c r="C180" s="55">
        <v>44145.623</v>
      </c>
      <c r="D180" s="57"/>
      <c r="E180" s="1">
        <f t="shared" si="15"/>
        <v>13834.998062901561</v>
      </c>
      <c r="F180" s="1">
        <f t="shared" si="16"/>
        <v>13835</v>
      </c>
      <c r="G180" s="1">
        <f t="shared" si="17"/>
        <v>-1.0770000008051284E-3</v>
      </c>
      <c r="J180" s="1">
        <f t="shared" si="19"/>
        <v>-1.0770000008051284E-3</v>
      </c>
      <c r="K180" s="1"/>
      <c r="P180" s="3"/>
      <c r="R180" s="2">
        <f t="shared" si="18"/>
        <v>29127.123</v>
      </c>
    </row>
    <row r="181" spans="1:18" x14ac:dyDescent="0.2">
      <c r="A181" s="21" t="s">
        <v>471</v>
      </c>
      <c r="B181" s="54"/>
      <c r="C181" s="55">
        <v>44180.65</v>
      </c>
      <c r="D181" s="57"/>
      <c r="E181" s="1">
        <f t="shared" si="15"/>
        <v>13897.997828003647</v>
      </c>
      <c r="F181" s="1">
        <f t="shared" si="16"/>
        <v>13898</v>
      </c>
      <c r="G181" s="1">
        <f t="shared" si="17"/>
        <v>-1.2075999984517694E-3</v>
      </c>
      <c r="J181" s="1">
        <f t="shared" si="19"/>
        <v>-1.2075999984517694E-3</v>
      </c>
      <c r="K181" s="1"/>
      <c r="P181" s="3"/>
      <c r="R181" s="2">
        <f t="shared" si="18"/>
        <v>29162.15</v>
      </c>
    </row>
    <row r="182" spans="1:18" x14ac:dyDescent="0.2">
      <c r="A182" s="21" t="s">
        <v>471</v>
      </c>
      <c r="B182" s="54"/>
      <c r="C182" s="55">
        <v>44214.565999999999</v>
      </c>
      <c r="D182" s="57"/>
      <c r="E182" s="1">
        <f t="shared" si="15"/>
        <v>13958.999342069999</v>
      </c>
      <c r="F182" s="1">
        <f t="shared" si="16"/>
        <v>13959</v>
      </c>
      <c r="G182" s="1">
        <f t="shared" si="17"/>
        <v>-3.6579999868990853E-4</v>
      </c>
      <c r="J182" s="1">
        <f t="shared" si="19"/>
        <v>-3.6579999868990853E-4</v>
      </c>
      <c r="K182" s="1"/>
      <c r="P182" s="3"/>
      <c r="R182" s="2">
        <f t="shared" si="18"/>
        <v>29196.065999999999</v>
      </c>
    </row>
    <row r="183" spans="1:18" x14ac:dyDescent="0.2">
      <c r="A183" s="21" t="s">
        <v>471</v>
      </c>
      <c r="B183" s="54"/>
      <c r="C183" s="55">
        <v>44473.661999999997</v>
      </c>
      <c r="D183" s="57"/>
      <c r="E183" s="1">
        <f t="shared" si="15"/>
        <v>14425.010908544127</v>
      </c>
      <c r="F183" s="1">
        <f t="shared" si="16"/>
        <v>14425</v>
      </c>
      <c r="G183" s="1">
        <f t="shared" si="17"/>
        <v>6.0649999941233546E-3</v>
      </c>
      <c r="J183" s="1">
        <f t="shared" si="19"/>
        <v>6.0649999941233546E-3</v>
      </c>
      <c r="K183" s="1"/>
      <c r="P183" s="3"/>
      <c r="R183" s="2">
        <f t="shared" si="18"/>
        <v>29455.161999999997</v>
      </c>
    </row>
    <row r="184" spans="1:18" x14ac:dyDescent="0.2">
      <c r="A184" s="21" t="s">
        <v>471</v>
      </c>
      <c r="B184" s="54"/>
      <c r="C184" s="55">
        <v>44474.773999999998</v>
      </c>
      <c r="D184" s="57"/>
      <c r="E184" s="1">
        <f t="shared" si="15"/>
        <v>14427.010958185649</v>
      </c>
      <c r="F184" s="1">
        <f t="shared" si="16"/>
        <v>14427</v>
      </c>
      <c r="G184" s="1">
        <f t="shared" si="17"/>
        <v>6.0926000005565584E-3</v>
      </c>
      <c r="J184" s="1">
        <f t="shared" si="19"/>
        <v>6.0926000005565584E-3</v>
      </c>
      <c r="K184" s="1"/>
      <c r="P184" s="3"/>
      <c r="R184" s="2">
        <f t="shared" si="18"/>
        <v>29456.273999999998</v>
      </c>
    </row>
    <row r="185" spans="1:18" x14ac:dyDescent="0.2">
      <c r="A185" s="21" t="s">
        <v>471</v>
      </c>
      <c r="B185" s="54"/>
      <c r="C185" s="55">
        <v>44542.603000000003</v>
      </c>
      <c r="D185" s="57"/>
      <c r="E185" s="1">
        <f t="shared" si="15"/>
        <v>14549.008590500993</v>
      </c>
      <c r="F185" s="1">
        <f t="shared" si="16"/>
        <v>14549</v>
      </c>
      <c r="G185" s="1">
        <f t="shared" si="17"/>
        <v>4.7762000031070784E-3</v>
      </c>
      <c r="J185" s="1">
        <f t="shared" si="19"/>
        <v>4.7762000031070784E-3</v>
      </c>
      <c r="K185" s="1"/>
      <c r="P185" s="3"/>
      <c r="R185" s="2">
        <f t="shared" si="18"/>
        <v>29524.103000000003</v>
      </c>
    </row>
    <row r="186" spans="1:18" x14ac:dyDescent="0.2">
      <c r="A186" s="21" t="s">
        <v>471</v>
      </c>
      <c r="B186" s="54"/>
      <c r="C186" s="55">
        <v>44562.618000000002</v>
      </c>
      <c r="D186" s="57"/>
      <c r="E186" s="1">
        <f t="shared" si="15"/>
        <v>14585.007685442557</v>
      </c>
      <c r="F186" s="1">
        <f t="shared" si="16"/>
        <v>14585</v>
      </c>
      <c r="G186" s="1">
        <f t="shared" si="17"/>
        <v>4.2729999986477196E-3</v>
      </c>
      <c r="J186" s="1">
        <f t="shared" si="19"/>
        <v>4.2729999986477196E-3</v>
      </c>
      <c r="K186" s="1"/>
      <c r="P186" s="3"/>
      <c r="R186" s="2">
        <f t="shared" si="18"/>
        <v>29544.118000000002</v>
      </c>
    </row>
    <row r="187" spans="1:18" x14ac:dyDescent="0.2">
      <c r="A187" s="21" t="s">
        <v>471</v>
      </c>
      <c r="B187" s="54"/>
      <c r="C187" s="55">
        <v>44782.786</v>
      </c>
      <c r="D187" s="57"/>
      <c r="E187" s="1">
        <f t="shared" si="15"/>
        <v>14981.003125617146</v>
      </c>
      <c r="F187" s="1">
        <f t="shared" si="16"/>
        <v>14981</v>
      </c>
      <c r="G187" s="1">
        <f t="shared" si="17"/>
        <v>1.7377999974996783E-3</v>
      </c>
      <c r="J187" s="1">
        <f t="shared" si="19"/>
        <v>1.7377999974996783E-3</v>
      </c>
      <c r="K187" s="1"/>
      <c r="P187" s="3"/>
      <c r="R187" s="2">
        <f t="shared" si="18"/>
        <v>29764.286</v>
      </c>
    </row>
    <row r="188" spans="1:18" x14ac:dyDescent="0.2">
      <c r="A188" s="21" t="s">
        <v>471</v>
      </c>
      <c r="B188" s="54"/>
      <c r="C188" s="55">
        <v>44817.813000000002</v>
      </c>
      <c r="D188" s="57"/>
      <c r="E188" s="1">
        <f t="shared" si="15"/>
        <v>15044.002890719234</v>
      </c>
      <c r="F188" s="1">
        <f t="shared" si="16"/>
        <v>15044</v>
      </c>
      <c r="G188" s="1">
        <f t="shared" si="17"/>
        <v>1.6071999998530373E-3</v>
      </c>
      <c r="J188" s="1">
        <f t="shared" si="19"/>
        <v>1.6071999998530373E-3</v>
      </c>
      <c r="K188" s="1"/>
      <c r="P188" s="3"/>
      <c r="R188" s="2">
        <f t="shared" si="18"/>
        <v>29799.313000000002</v>
      </c>
    </row>
    <row r="189" spans="1:18" x14ac:dyDescent="0.2">
      <c r="A189" s="21" t="s">
        <v>471</v>
      </c>
      <c r="B189" s="54"/>
      <c r="C189" s="55">
        <v>44870.633000000002</v>
      </c>
      <c r="D189" s="57"/>
      <c r="E189" s="1">
        <f t="shared" si="15"/>
        <v>15139.005248691426</v>
      </c>
      <c r="F189" s="1">
        <f t="shared" si="16"/>
        <v>15139</v>
      </c>
      <c r="G189" s="1">
        <f t="shared" si="17"/>
        <v>2.9181999998399988E-3</v>
      </c>
      <c r="J189" s="1">
        <f t="shared" ref="J189:J220" si="20">+G189</f>
        <v>2.9181999998399988E-3</v>
      </c>
      <c r="K189" s="1"/>
      <c r="P189" s="3"/>
      <c r="R189" s="2">
        <f t="shared" si="18"/>
        <v>29852.133000000002</v>
      </c>
    </row>
    <row r="190" spans="1:18" x14ac:dyDescent="0.2">
      <c r="A190" s="21" t="s">
        <v>471</v>
      </c>
      <c r="B190" s="54"/>
      <c r="C190" s="55">
        <v>44875.635999999999</v>
      </c>
      <c r="D190" s="57"/>
      <c r="E190" s="1">
        <f t="shared" si="15"/>
        <v>15148.003673472469</v>
      </c>
      <c r="F190" s="1">
        <f t="shared" si="16"/>
        <v>15148</v>
      </c>
      <c r="G190" s="1">
        <f t="shared" si="17"/>
        <v>2.0423999958438799E-3</v>
      </c>
      <c r="J190" s="1">
        <f t="shared" si="20"/>
        <v>2.0423999958438799E-3</v>
      </c>
      <c r="K190" s="1"/>
      <c r="P190" s="3"/>
      <c r="R190" s="2">
        <f t="shared" si="18"/>
        <v>29857.135999999999</v>
      </c>
    </row>
    <row r="191" spans="1:18" x14ac:dyDescent="0.2">
      <c r="A191" s="21" t="s">
        <v>471</v>
      </c>
      <c r="B191" s="54"/>
      <c r="C191" s="55">
        <v>44885.654999999999</v>
      </c>
      <c r="D191" s="57"/>
      <c r="E191" s="1">
        <f t="shared" si="15"/>
        <v>15166.023904909867</v>
      </c>
      <c r="F191" s="1">
        <f t="shared" si="16"/>
        <v>15166</v>
      </c>
      <c r="G191" s="1">
        <f t="shared" si="17"/>
        <v>1.3290800001414027E-2</v>
      </c>
      <c r="J191" s="1">
        <f t="shared" si="20"/>
        <v>1.3290800001414027E-2</v>
      </c>
      <c r="K191" s="1"/>
      <c r="P191" s="3"/>
      <c r="R191" s="2">
        <f t="shared" si="18"/>
        <v>29867.154999999999</v>
      </c>
    </row>
    <row r="192" spans="1:18" x14ac:dyDescent="0.2">
      <c r="A192" s="21" t="s">
        <v>471</v>
      </c>
      <c r="B192" s="54"/>
      <c r="C192" s="55">
        <v>45203.669000000002</v>
      </c>
      <c r="D192" s="57"/>
      <c r="E192" s="1">
        <f t="shared" si="15"/>
        <v>15738.005727480289</v>
      </c>
      <c r="F192" s="1">
        <f t="shared" si="16"/>
        <v>15738</v>
      </c>
      <c r="G192" s="1">
        <f t="shared" si="17"/>
        <v>3.1844000041019171E-3</v>
      </c>
      <c r="J192" s="1">
        <f t="shared" si="20"/>
        <v>3.1844000041019171E-3</v>
      </c>
      <c r="K192" s="1"/>
      <c r="P192" s="3"/>
      <c r="R192" s="2">
        <f t="shared" si="18"/>
        <v>30185.169000000002</v>
      </c>
    </row>
    <row r="193" spans="1:18" x14ac:dyDescent="0.2">
      <c r="A193" s="21" t="s">
        <v>471</v>
      </c>
      <c r="B193" s="54"/>
      <c r="C193" s="55">
        <v>45267.601999999999</v>
      </c>
      <c r="D193" s="57"/>
      <c r="E193" s="1">
        <f t="shared" si="15"/>
        <v>15852.995991627129</v>
      </c>
      <c r="F193" s="1">
        <f t="shared" si="16"/>
        <v>15853</v>
      </c>
      <c r="G193" s="1">
        <f t="shared" si="17"/>
        <v>-2.2286000021267682E-3</v>
      </c>
      <c r="J193" s="1">
        <f t="shared" si="20"/>
        <v>-2.2286000021267682E-3</v>
      </c>
      <c r="K193" s="1"/>
      <c r="P193" s="3"/>
      <c r="R193" s="2">
        <f t="shared" si="18"/>
        <v>30249.101999999999</v>
      </c>
    </row>
    <row r="194" spans="1:18" x14ac:dyDescent="0.2">
      <c r="A194" s="21" t="s">
        <v>471</v>
      </c>
      <c r="B194" s="54"/>
      <c r="C194" s="55">
        <v>45302.633999999998</v>
      </c>
      <c r="D194" s="57"/>
      <c r="E194" s="1">
        <f t="shared" si="15"/>
        <v>15916.004749758175</v>
      </c>
      <c r="F194" s="1">
        <f t="shared" si="16"/>
        <v>15916</v>
      </c>
      <c r="G194" s="1">
        <f t="shared" si="17"/>
        <v>2.640799997607246E-3</v>
      </c>
      <c r="J194" s="1">
        <f t="shared" si="20"/>
        <v>2.640799997607246E-3</v>
      </c>
      <c r="K194" s="1"/>
      <c r="P194" s="3"/>
      <c r="R194" s="2">
        <f t="shared" si="18"/>
        <v>30284.133999999998</v>
      </c>
    </row>
    <row r="195" spans="1:18" x14ac:dyDescent="0.2">
      <c r="A195" s="21" t="s">
        <v>471</v>
      </c>
      <c r="B195" s="54"/>
      <c r="C195" s="55">
        <v>45645.673000000003</v>
      </c>
      <c r="D195" s="57"/>
      <c r="E195" s="1">
        <f t="shared" si="15"/>
        <v>16532.996682291759</v>
      </c>
      <c r="F195" s="1">
        <f t="shared" si="16"/>
        <v>16533</v>
      </c>
      <c r="G195" s="1">
        <f t="shared" si="17"/>
        <v>-1.8445999958203174E-3</v>
      </c>
      <c r="J195" s="1">
        <f t="shared" si="20"/>
        <v>-1.8445999958203174E-3</v>
      </c>
      <c r="K195" s="1"/>
      <c r="P195" s="3"/>
      <c r="R195" s="2">
        <f t="shared" si="18"/>
        <v>30627.173000000003</v>
      </c>
    </row>
    <row r="196" spans="1:18" x14ac:dyDescent="0.2">
      <c r="A196" s="21" t="s">
        <v>471</v>
      </c>
      <c r="B196" s="54"/>
      <c r="C196" s="55">
        <v>45944.798000000003</v>
      </c>
      <c r="D196" s="57"/>
      <c r="E196" s="1">
        <f t="shared" si="15"/>
        <v>17071.004640043229</v>
      </c>
      <c r="F196" s="1">
        <f t="shared" si="16"/>
        <v>17071</v>
      </c>
      <c r="G196" s="1">
        <f t="shared" si="17"/>
        <v>2.5798000060603954E-3</v>
      </c>
      <c r="J196" s="1">
        <f t="shared" si="20"/>
        <v>2.5798000060603954E-3</v>
      </c>
      <c r="K196" s="1"/>
      <c r="P196" s="3"/>
      <c r="R196" s="2">
        <f t="shared" si="18"/>
        <v>30926.298000000003</v>
      </c>
    </row>
    <row r="197" spans="1:18" x14ac:dyDescent="0.2">
      <c r="A197" s="21" t="s">
        <v>471</v>
      </c>
      <c r="B197" s="54"/>
      <c r="C197" s="55">
        <v>46002.622000000003</v>
      </c>
      <c r="D197" s="57"/>
      <c r="E197" s="1">
        <f t="shared" si="15"/>
        <v>17175.007221402262</v>
      </c>
      <c r="F197" s="1">
        <f t="shared" si="16"/>
        <v>17175</v>
      </c>
      <c r="G197" s="1">
        <f t="shared" si="17"/>
        <v>4.014999998616986E-3</v>
      </c>
      <c r="J197" s="1">
        <f t="shared" si="20"/>
        <v>4.014999998616986E-3</v>
      </c>
      <c r="K197" s="1"/>
      <c r="P197" s="3"/>
      <c r="R197" s="2">
        <f t="shared" si="18"/>
        <v>30984.122000000003</v>
      </c>
    </row>
    <row r="198" spans="1:18" x14ac:dyDescent="0.2">
      <c r="A198" s="21" t="s">
        <v>471</v>
      </c>
      <c r="B198" s="54"/>
      <c r="C198" s="55">
        <v>46007.625999999997</v>
      </c>
      <c r="D198" s="57"/>
      <c r="E198" s="1">
        <f t="shared" si="15"/>
        <v>17184.007444789091</v>
      </c>
      <c r="F198" s="1">
        <f t="shared" si="16"/>
        <v>17184</v>
      </c>
      <c r="G198" s="1">
        <f t="shared" si="17"/>
        <v>4.1391999984625727E-3</v>
      </c>
      <c r="J198" s="1">
        <f t="shared" si="20"/>
        <v>4.1391999984625727E-3</v>
      </c>
      <c r="K198" s="1"/>
      <c r="P198" s="3"/>
      <c r="R198" s="2">
        <f t="shared" si="18"/>
        <v>30989.125999999997</v>
      </c>
    </row>
    <row r="199" spans="1:18" x14ac:dyDescent="0.2">
      <c r="A199" s="21" t="s">
        <v>471</v>
      </c>
      <c r="B199" s="54"/>
      <c r="C199" s="55">
        <v>46017.631999999998</v>
      </c>
      <c r="D199" s="57"/>
      <c r="E199" s="1">
        <f t="shared" si="15"/>
        <v>17202.004294351187</v>
      </c>
      <c r="F199" s="1">
        <f t="shared" si="16"/>
        <v>17202</v>
      </c>
      <c r="G199" s="1">
        <f t="shared" si="17"/>
        <v>2.3875999977462925E-3</v>
      </c>
      <c r="J199" s="1">
        <f t="shared" si="20"/>
        <v>2.3875999977462925E-3</v>
      </c>
      <c r="K199" s="1"/>
      <c r="P199" s="3"/>
      <c r="R199" s="2">
        <f t="shared" si="18"/>
        <v>30999.131999999998</v>
      </c>
    </row>
    <row r="200" spans="1:18" x14ac:dyDescent="0.2">
      <c r="A200" s="21" t="s">
        <v>471</v>
      </c>
      <c r="B200" s="54"/>
      <c r="C200" s="55">
        <v>46017.633000000002</v>
      </c>
      <c r="D200" s="57"/>
      <c r="E200" s="1">
        <f t="shared" si="15"/>
        <v>17202.006092956985</v>
      </c>
      <c r="F200" s="1">
        <f t="shared" si="16"/>
        <v>17202</v>
      </c>
      <c r="G200" s="1">
        <f t="shared" si="17"/>
        <v>3.3876000015879981E-3</v>
      </c>
      <c r="J200" s="1">
        <f t="shared" si="20"/>
        <v>3.3876000015879981E-3</v>
      </c>
      <c r="K200" s="1"/>
      <c r="P200" s="3"/>
      <c r="R200" s="2">
        <f t="shared" si="18"/>
        <v>30999.133000000002</v>
      </c>
    </row>
    <row r="201" spans="1:18" x14ac:dyDescent="0.2">
      <c r="A201" s="21" t="s">
        <v>471</v>
      </c>
      <c r="B201" s="54"/>
      <c r="C201" s="55">
        <v>46021.521999999997</v>
      </c>
      <c r="D201" s="57"/>
      <c r="E201" s="1">
        <f t="shared" si="15"/>
        <v>17209.00087088492</v>
      </c>
      <c r="F201" s="1">
        <f t="shared" si="16"/>
        <v>17209</v>
      </c>
      <c r="G201" s="1">
        <f t="shared" si="17"/>
        <v>4.8419999802717939E-4</v>
      </c>
      <c r="J201" s="1">
        <f t="shared" si="20"/>
        <v>4.8419999802717939E-4</v>
      </c>
      <c r="K201" s="1"/>
      <c r="P201" s="3"/>
      <c r="R201" s="2">
        <f t="shared" si="18"/>
        <v>31003.021999999997</v>
      </c>
    </row>
    <row r="202" spans="1:18" x14ac:dyDescent="0.2">
      <c r="A202" s="21" t="s">
        <v>471</v>
      </c>
      <c r="B202" s="54"/>
      <c r="C202" s="57">
        <v>46026.525000000001</v>
      </c>
      <c r="D202" s="57"/>
      <c r="E202" s="1">
        <f t="shared" si="15"/>
        <v>17217.999295665973</v>
      </c>
      <c r="F202" s="1">
        <f t="shared" si="16"/>
        <v>17218</v>
      </c>
      <c r="G202" s="1">
        <f t="shared" si="17"/>
        <v>-3.915999986929819E-4</v>
      </c>
      <c r="J202" s="1">
        <f t="shared" si="20"/>
        <v>-3.915999986929819E-4</v>
      </c>
      <c r="K202" s="1"/>
      <c r="P202" s="3"/>
      <c r="R202" s="2">
        <f t="shared" si="18"/>
        <v>31008.025000000001</v>
      </c>
    </row>
    <row r="203" spans="1:18" x14ac:dyDescent="0.2">
      <c r="A203" s="21" t="s">
        <v>471</v>
      </c>
      <c r="B203" s="54"/>
      <c r="C203" s="57">
        <v>46267.824999999997</v>
      </c>
      <c r="D203" s="57"/>
      <c r="E203" s="1">
        <f t="shared" si="15"/>
        <v>17652.002873452609</v>
      </c>
      <c r="F203" s="1">
        <f t="shared" si="16"/>
        <v>17652</v>
      </c>
      <c r="G203" s="1">
        <f t="shared" si="17"/>
        <v>1.5975999995134771E-3</v>
      </c>
      <c r="J203" s="1">
        <f t="shared" si="20"/>
        <v>1.5975999995134771E-3</v>
      </c>
      <c r="K203" s="1"/>
      <c r="P203" s="3"/>
      <c r="R203" s="2">
        <f t="shared" si="18"/>
        <v>31249.324999999997</v>
      </c>
    </row>
    <row r="204" spans="1:18" x14ac:dyDescent="0.2">
      <c r="A204" s="21" t="s">
        <v>471</v>
      </c>
      <c r="B204" s="54"/>
      <c r="C204" s="57">
        <v>46320.644</v>
      </c>
      <c r="D204" s="57"/>
      <c r="E204" s="1">
        <f t="shared" si="15"/>
        <v>17747.003432819016</v>
      </c>
      <c r="F204" s="1">
        <f t="shared" si="16"/>
        <v>17747</v>
      </c>
      <c r="G204" s="1">
        <f t="shared" si="17"/>
        <v>1.908599995658733E-3</v>
      </c>
      <c r="J204" s="1">
        <f t="shared" si="20"/>
        <v>1.908599995658733E-3</v>
      </c>
      <c r="K204" s="1"/>
      <c r="P204" s="3"/>
      <c r="R204" s="2">
        <f t="shared" si="18"/>
        <v>31302.144</v>
      </c>
    </row>
    <row r="205" spans="1:18" x14ac:dyDescent="0.2">
      <c r="A205" s="21" t="s">
        <v>471</v>
      </c>
      <c r="B205" s="54"/>
      <c r="C205" s="57">
        <v>46340.665000000001</v>
      </c>
      <c r="D205" s="57"/>
      <c r="E205" s="1">
        <f t="shared" si="15"/>
        <v>17783.013319395341</v>
      </c>
      <c r="F205" s="1">
        <f t="shared" si="16"/>
        <v>17783</v>
      </c>
      <c r="G205" s="1">
        <f t="shared" si="17"/>
        <v>7.4053999996976927E-3</v>
      </c>
      <c r="J205" s="1">
        <f t="shared" si="20"/>
        <v>7.4053999996976927E-3</v>
      </c>
      <c r="K205" s="1"/>
      <c r="P205" s="3"/>
      <c r="R205" s="2">
        <f t="shared" si="18"/>
        <v>31322.165000000001</v>
      </c>
    </row>
    <row r="206" spans="1:18" x14ac:dyDescent="0.2">
      <c r="A206" s="21" t="s">
        <v>471</v>
      </c>
      <c r="B206" s="54"/>
      <c r="C206" s="57">
        <v>46355.67</v>
      </c>
      <c r="D206" s="57"/>
      <c r="E206" s="1">
        <f t="shared" si="15"/>
        <v>17810.001399315304</v>
      </c>
      <c r="F206" s="1">
        <f t="shared" si="16"/>
        <v>17810</v>
      </c>
      <c r="G206" s="1">
        <f t="shared" si="17"/>
        <v>7.7800000144634396E-4</v>
      </c>
      <c r="J206" s="1">
        <f t="shared" si="20"/>
        <v>7.7800000144634396E-4</v>
      </c>
      <c r="K206" s="1"/>
      <c r="P206" s="3"/>
      <c r="R206" s="2">
        <f t="shared" si="18"/>
        <v>31337.17</v>
      </c>
    </row>
    <row r="207" spans="1:18" x14ac:dyDescent="0.2">
      <c r="A207" s="21" t="s">
        <v>471</v>
      </c>
      <c r="B207" s="54"/>
      <c r="C207" s="57">
        <v>46369.571000000004</v>
      </c>
      <c r="D207" s="57"/>
      <c r="E207" s="1">
        <f t="shared" si="15"/>
        <v>17835.003818440106</v>
      </c>
      <c r="F207" s="1">
        <f t="shared" si="16"/>
        <v>17835</v>
      </c>
      <c r="G207" s="1">
        <f t="shared" si="17"/>
        <v>2.1230000056675635E-3</v>
      </c>
      <c r="J207" s="1">
        <f t="shared" si="20"/>
        <v>2.1230000056675635E-3</v>
      </c>
      <c r="K207" s="1"/>
      <c r="P207" s="3"/>
      <c r="R207" s="2">
        <f t="shared" si="18"/>
        <v>31351.071000000004</v>
      </c>
    </row>
    <row r="208" spans="1:18" x14ac:dyDescent="0.2">
      <c r="A208" s="21" t="s">
        <v>471</v>
      </c>
      <c r="B208" s="54"/>
      <c r="C208" s="57">
        <v>46375.69</v>
      </c>
      <c r="D208" s="57"/>
      <c r="E208" s="1">
        <f t="shared" si="15"/>
        <v>17846.009487285839</v>
      </c>
      <c r="F208" s="1">
        <f t="shared" si="16"/>
        <v>17846</v>
      </c>
      <c r="G208" s="1">
        <f t="shared" si="17"/>
        <v>5.2748000016435981E-3</v>
      </c>
      <c r="J208" s="1">
        <f t="shared" si="20"/>
        <v>5.2748000016435981E-3</v>
      </c>
      <c r="K208" s="1"/>
      <c r="P208" s="3"/>
      <c r="R208" s="2">
        <f t="shared" si="18"/>
        <v>31357.190000000002</v>
      </c>
    </row>
    <row r="209" spans="1:18" x14ac:dyDescent="0.2">
      <c r="A209" s="21" t="s">
        <v>471</v>
      </c>
      <c r="B209" s="54"/>
      <c r="C209" s="57">
        <v>46682.593999999997</v>
      </c>
      <c r="D209" s="57"/>
      <c r="E209" s="1">
        <f t="shared" si="15"/>
        <v>18398.008799498977</v>
      </c>
      <c r="F209" s="1">
        <f t="shared" si="16"/>
        <v>18398</v>
      </c>
      <c r="G209" s="1">
        <f t="shared" si="17"/>
        <v>4.892400000244379E-3</v>
      </c>
      <c r="J209" s="1">
        <f t="shared" si="20"/>
        <v>4.892400000244379E-3</v>
      </c>
      <c r="K209" s="1"/>
      <c r="P209" s="3"/>
      <c r="R209" s="2">
        <f t="shared" si="18"/>
        <v>31664.093999999997</v>
      </c>
    </row>
    <row r="210" spans="1:18" x14ac:dyDescent="0.2">
      <c r="A210" s="21" t="s">
        <v>471</v>
      </c>
      <c r="B210" s="54"/>
      <c r="C210" s="57">
        <v>46683.703000000001</v>
      </c>
      <c r="D210" s="57"/>
      <c r="E210" s="1">
        <f t="shared" si="15"/>
        <v>18400.003453323123</v>
      </c>
      <c r="F210" s="1">
        <f t="shared" si="16"/>
        <v>18400</v>
      </c>
      <c r="G210" s="1">
        <f t="shared" si="17"/>
        <v>1.9200000024284236E-3</v>
      </c>
      <c r="J210" s="1">
        <f t="shared" si="20"/>
        <v>1.9200000024284236E-3</v>
      </c>
      <c r="K210" s="1"/>
      <c r="P210" s="3"/>
      <c r="R210" s="2">
        <f t="shared" si="18"/>
        <v>31665.203000000001</v>
      </c>
    </row>
    <row r="211" spans="1:18" x14ac:dyDescent="0.2">
      <c r="A211" s="21" t="s">
        <v>471</v>
      </c>
      <c r="B211" s="54"/>
      <c r="C211" s="57">
        <v>46702.608</v>
      </c>
      <c r="D211" s="57"/>
      <c r="E211" s="1">
        <f t="shared" si="15"/>
        <v>18434.006095834753</v>
      </c>
      <c r="F211" s="1">
        <f t="shared" si="16"/>
        <v>18434</v>
      </c>
      <c r="G211" s="1">
        <f t="shared" si="17"/>
        <v>3.3891999992192723E-3</v>
      </c>
      <c r="J211" s="1">
        <f t="shared" si="20"/>
        <v>3.3891999992192723E-3</v>
      </c>
      <c r="K211" s="1"/>
      <c r="P211" s="3"/>
      <c r="R211" s="2">
        <f t="shared" si="18"/>
        <v>31684.108</v>
      </c>
    </row>
    <row r="212" spans="1:18" x14ac:dyDescent="0.2">
      <c r="A212" s="21" t="s">
        <v>471</v>
      </c>
      <c r="B212" s="54"/>
      <c r="C212" s="57">
        <v>46708.726999999999</v>
      </c>
      <c r="D212" s="57"/>
      <c r="E212" s="1">
        <f t="shared" si="15"/>
        <v>18445.011764680487</v>
      </c>
      <c r="F212" s="1">
        <f t="shared" si="16"/>
        <v>18445</v>
      </c>
      <c r="G212" s="1">
        <f t="shared" si="17"/>
        <v>6.5409999951953068E-3</v>
      </c>
      <c r="J212" s="1">
        <f t="shared" si="20"/>
        <v>6.5409999951953068E-3</v>
      </c>
      <c r="K212" s="1"/>
      <c r="P212" s="3"/>
      <c r="R212" s="2">
        <f t="shared" si="18"/>
        <v>31690.226999999999</v>
      </c>
    </row>
    <row r="213" spans="1:18" x14ac:dyDescent="0.2">
      <c r="A213" s="21" t="s">
        <v>471</v>
      </c>
      <c r="B213" s="54"/>
      <c r="C213" s="57">
        <v>46712.612999999998</v>
      </c>
      <c r="D213" s="57"/>
      <c r="E213" s="1">
        <f t="shared" ref="E213:E276" si="21">(C213-C$7)/C$8</f>
        <v>18452.001146791048</v>
      </c>
      <c r="F213" s="1">
        <f t="shared" ref="F213:F276" si="22">ROUND(2*E213,0)/2</f>
        <v>18452</v>
      </c>
      <c r="G213" s="1">
        <f t="shared" ref="G213:G276" si="23">C213-(C$7+C$8*F213)</f>
        <v>6.3759999466128647E-4</v>
      </c>
      <c r="J213" s="1">
        <f t="shared" si="20"/>
        <v>6.3759999466128647E-4</v>
      </c>
      <c r="K213" s="1"/>
      <c r="P213" s="3"/>
      <c r="R213" s="2">
        <f t="shared" ref="R213:R276" si="24">C213-15018.5</f>
        <v>31694.112999999998</v>
      </c>
    </row>
    <row r="214" spans="1:18" x14ac:dyDescent="0.2">
      <c r="A214" s="21" t="s">
        <v>471</v>
      </c>
      <c r="B214" s="54"/>
      <c r="C214" s="57">
        <v>46722.623</v>
      </c>
      <c r="D214" s="57"/>
      <c r="E214" s="1">
        <f t="shared" si="21"/>
        <v>18470.005190776315</v>
      </c>
      <c r="F214" s="1">
        <f t="shared" si="22"/>
        <v>18470</v>
      </c>
      <c r="G214" s="1">
        <f t="shared" si="23"/>
        <v>2.8860000020358711E-3</v>
      </c>
      <c r="J214" s="1">
        <f t="shared" si="20"/>
        <v>2.8860000020358711E-3</v>
      </c>
      <c r="K214" s="1"/>
      <c r="P214" s="3"/>
      <c r="R214" s="2">
        <f t="shared" si="24"/>
        <v>31704.123</v>
      </c>
    </row>
    <row r="215" spans="1:18" x14ac:dyDescent="0.2">
      <c r="A215" s="21" t="s">
        <v>471</v>
      </c>
      <c r="B215" s="54"/>
      <c r="C215" s="57">
        <v>46996.728999999999</v>
      </c>
      <c r="D215" s="57"/>
      <c r="E215" s="1">
        <f t="shared" si="21"/>
        <v>18963.013830199383</v>
      </c>
      <c r="F215" s="1">
        <f t="shared" si="22"/>
        <v>18963</v>
      </c>
      <c r="G215" s="1">
        <f t="shared" si="23"/>
        <v>7.6894000012543984E-3</v>
      </c>
      <c r="J215" s="1">
        <f t="shared" si="20"/>
        <v>7.6894000012543984E-3</v>
      </c>
      <c r="K215" s="1"/>
      <c r="P215" s="3"/>
      <c r="R215" s="2">
        <f t="shared" si="24"/>
        <v>31978.228999999999</v>
      </c>
    </row>
    <row r="216" spans="1:18" x14ac:dyDescent="0.2">
      <c r="A216" s="21" t="s">
        <v>471</v>
      </c>
      <c r="B216" s="54"/>
      <c r="C216" s="57">
        <v>47001.728000000003</v>
      </c>
      <c r="D216" s="57"/>
      <c r="E216" s="1">
        <f t="shared" si="21"/>
        <v>18972.005060557265</v>
      </c>
      <c r="F216" s="1">
        <f t="shared" si="22"/>
        <v>18972</v>
      </c>
      <c r="G216" s="1">
        <f t="shared" si="23"/>
        <v>2.8136000037193298E-3</v>
      </c>
      <c r="J216" s="1">
        <f t="shared" si="20"/>
        <v>2.8136000037193298E-3</v>
      </c>
      <c r="K216" s="1"/>
      <c r="P216" s="3"/>
      <c r="R216" s="2">
        <f t="shared" si="24"/>
        <v>31983.228000000003</v>
      </c>
    </row>
    <row r="217" spans="1:18" x14ac:dyDescent="0.2">
      <c r="A217" s="21" t="s">
        <v>471</v>
      </c>
      <c r="B217" s="54"/>
      <c r="C217" s="57">
        <v>47040.648000000001</v>
      </c>
      <c r="D217" s="57"/>
      <c r="E217" s="1">
        <f t="shared" si="21"/>
        <v>19042.006798010458</v>
      </c>
      <c r="F217" s="1">
        <f t="shared" si="22"/>
        <v>19042</v>
      </c>
      <c r="G217" s="1">
        <f t="shared" si="23"/>
        <v>3.7796000033267774E-3</v>
      </c>
      <c r="J217" s="1">
        <f t="shared" si="20"/>
        <v>3.7796000033267774E-3</v>
      </c>
      <c r="K217" s="1"/>
      <c r="P217" s="3"/>
      <c r="R217" s="2">
        <f t="shared" si="24"/>
        <v>32022.148000000001</v>
      </c>
    </row>
    <row r="218" spans="1:18" x14ac:dyDescent="0.2">
      <c r="A218" s="21" t="s">
        <v>471</v>
      </c>
      <c r="B218" s="54"/>
      <c r="C218" s="57">
        <v>47065.667999999998</v>
      </c>
      <c r="D218" s="57"/>
      <c r="E218" s="1">
        <f t="shared" si="21"/>
        <v>19087.007914944646</v>
      </c>
      <c r="F218" s="1">
        <f t="shared" si="22"/>
        <v>19087</v>
      </c>
      <c r="G218" s="1">
        <f t="shared" si="23"/>
        <v>4.4005999952787533E-3</v>
      </c>
      <c r="J218" s="1">
        <f t="shared" si="20"/>
        <v>4.4005999952787533E-3</v>
      </c>
      <c r="K218" s="1"/>
      <c r="P218" s="3"/>
      <c r="R218" s="2">
        <f t="shared" si="24"/>
        <v>32047.167999999998</v>
      </c>
    </row>
    <row r="219" spans="1:18" x14ac:dyDescent="0.2">
      <c r="A219" s="21" t="s">
        <v>471</v>
      </c>
      <c r="B219" s="54"/>
      <c r="C219" s="57">
        <v>47084.571000000004</v>
      </c>
      <c r="D219" s="57"/>
      <c r="E219" s="1">
        <f t="shared" si="21"/>
        <v>19121.006960244704</v>
      </c>
      <c r="F219" s="1">
        <f t="shared" si="22"/>
        <v>19121</v>
      </c>
      <c r="G219" s="1">
        <f t="shared" si="23"/>
        <v>3.8698000062140636E-3</v>
      </c>
      <c r="J219" s="1">
        <f t="shared" si="20"/>
        <v>3.8698000062140636E-3</v>
      </c>
      <c r="K219" s="1"/>
      <c r="P219" s="3"/>
      <c r="R219" s="2">
        <f t="shared" si="24"/>
        <v>32066.071000000004</v>
      </c>
    </row>
    <row r="220" spans="1:18" x14ac:dyDescent="0.2">
      <c r="A220" s="21" t="s">
        <v>471</v>
      </c>
      <c r="B220" s="54"/>
      <c r="C220" s="57">
        <v>47085.684999999998</v>
      </c>
      <c r="D220" s="57"/>
      <c r="E220" s="1">
        <f t="shared" si="21"/>
        <v>19123.010607097796</v>
      </c>
      <c r="F220" s="1">
        <f t="shared" si="22"/>
        <v>19123</v>
      </c>
      <c r="G220" s="1">
        <f t="shared" si="23"/>
        <v>5.8973999985028058E-3</v>
      </c>
      <c r="J220" s="1">
        <f t="shared" si="20"/>
        <v>5.8973999985028058E-3</v>
      </c>
      <c r="K220" s="1"/>
      <c r="P220" s="3"/>
      <c r="R220" s="2">
        <f t="shared" si="24"/>
        <v>32067.184999999998</v>
      </c>
    </row>
    <row r="221" spans="1:18" x14ac:dyDescent="0.2">
      <c r="A221" s="21" t="s">
        <v>471</v>
      </c>
      <c r="B221" s="54"/>
      <c r="C221" s="57">
        <v>47085.684999999998</v>
      </c>
      <c r="D221" s="57"/>
      <c r="E221" s="1">
        <f t="shared" si="21"/>
        <v>19123.010607097796</v>
      </c>
      <c r="F221" s="1">
        <f t="shared" si="22"/>
        <v>19123</v>
      </c>
      <c r="G221" s="1">
        <f t="shared" si="23"/>
        <v>5.8973999985028058E-3</v>
      </c>
      <c r="J221" s="1">
        <f t="shared" ref="J221:J252" si="25">+G221</f>
        <v>5.8973999985028058E-3</v>
      </c>
      <c r="K221" s="1"/>
      <c r="P221" s="3"/>
      <c r="R221" s="2">
        <f t="shared" si="24"/>
        <v>32067.184999999998</v>
      </c>
    </row>
    <row r="222" spans="1:18" x14ac:dyDescent="0.2">
      <c r="A222" s="21" t="s">
        <v>471</v>
      </c>
      <c r="B222" s="54"/>
      <c r="C222" s="57">
        <v>47114.597000000002</v>
      </c>
      <c r="D222" s="57"/>
      <c r="E222" s="1">
        <f t="shared" si="21"/>
        <v>19175.01189777732</v>
      </c>
      <c r="F222" s="1">
        <f t="shared" si="22"/>
        <v>19175</v>
      </c>
      <c r="G222" s="1">
        <f t="shared" si="23"/>
        <v>6.6149999984190799E-3</v>
      </c>
      <c r="J222" s="1">
        <f t="shared" si="25"/>
        <v>6.6149999984190799E-3</v>
      </c>
      <c r="K222" s="1"/>
      <c r="P222" s="3"/>
      <c r="R222" s="2">
        <f t="shared" si="24"/>
        <v>32096.097000000002</v>
      </c>
    </row>
    <row r="223" spans="1:18" x14ac:dyDescent="0.2">
      <c r="A223" s="21" t="s">
        <v>471</v>
      </c>
      <c r="B223" s="54"/>
      <c r="C223" s="57">
        <v>47115.707999999999</v>
      </c>
      <c r="D223" s="57"/>
      <c r="E223" s="1">
        <f t="shared" si="21"/>
        <v>19177.010148813042</v>
      </c>
      <c r="F223" s="1">
        <f t="shared" si="22"/>
        <v>19177</v>
      </c>
      <c r="G223" s="1">
        <f t="shared" si="23"/>
        <v>5.6426000010105781E-3</v>
      </c>
      <c r="J223" s="1">
        <f t="shared" si="25"/>
        <v>5.6426000010105781E-3</v>
      </c>
      <c r="K223" s="1"/>
      <c r="P223" s="3"/>
      <c r="R223" s="2">
        <f t="shared" si="24"/>
        <v>32097.207999999999</v>
      </c>
    </row>
    <row r="224" spans="1:18" x14ac:dyDescent="0.2">
      <c r="A224" s="21" t="s">
        <v>471</v>
      </c>
      <c r="B224" s="54"/>
      <c r="C224" s="57">
        <v>47388.696000000004</v>
      </c>
      <c r="D224" s="57"/>
      <c r="E224" s="1">
        <f t="shared" si="21"/>
        <v>19668.007946959842</v>
      </c>
      <c r="F224" s="1">
        <f t="shared" si="22"/>
        <v>19668</v>
      </c>
      <c r="G224" s="1">
        <f t="shared" si="23"/>
        <v>4.4184000071254559E-3</v>
      </c>
      <c r="J224" s="1">
        <f t="shared" si="25"/>
        <v>4.4184000071254559E-3</v>
      </c>
      <c r="K224" s="1"/>
      <c r="P224" s="3"/>
      <c r="R224" s="2">
        <f t="shared" si="24"/>
        <v>32370.196000000004</v>
      </c>
    </row>
    <row r="225" spans="1:18" x14ac:dyDescent="0.2">
      <c r="A225" s="21" t="s">
        <v>471</v>
      </c>
      <c r="B225" s="54"/>
      <c r="C225" s="57">
        <v>47413.714999999997</v>
      </c>
      <c r="D225" s="57"/>
      <c r="E225" s="1">
        <f t="shared" si="21"/>
        <v>19713.007265288234</v>
      </c>
      <c r="F225" s="1">
        <f t="shared" si="22"/>
        <v>19713</v>
      </c>
      <c r="G225" s="1">
        <f t="shared" si="23"/>
        <v>4.0393999952357262E-3</v>
      </c>
      <c r="J225" s="1">
        <f t="shared" si="25"/>
        <v>4.0393999952357262E-3</v>
      </c>
      <c r="K225" s="1"/>
      <c r="P225" s="3"/>
      <c r="R225" s="2">
        <f t="shared" si="24"/>
        <v>32395.214999999997</v>
      </c>
    </row>
    <row r="226" spans="1:18" x14ac:dyDescent="0.2">
      <c r="A226" s="21" t="s">
        <v>471</v>
      </c>
      <c r="B226" s="54"/>
      <c r="C226" s="57">
        <v>47422.614000000001</v>
      </c>
      <c r="D226" s="57"/>
      <c r="E226" s="1">
        <f t="shared" si="21"/>
        <v>19729.013058237779</v>
      </c>
      <c r="F226" s="1">
        <f t="shared" si="22"/>
        <v>19729</v>
      </c>
      <c r="G226" s="1">
        <f t="shared" si="23"/>
        <v>7.2602000000188127E-3</v>
      </c>
      <c r="J226" s="1">
        <f t="shared" si="25"/>
        <v>7.2602000000188127E-3</v>
      </c>
      <c r="K226" s="1"/>
      <c r="P226" s="3"/>
      <c r="R226" s="2">
        <f t="shared" si="24"/>
        <v>32404.114000000001</v>
      </c>
    </row>
    <row r="227" spans="1:18" x14ac:dyDescent="0.2">
      <c r="A227" s="21" t="s">
        <v>471</v>
      </c>
      <c r="B227" s="54"/>
      <c r="C227" s="57">
        <v>47437.622000000003</v>
      </c>
      <c r="D227" s="57"/>
      <c r="E227" s="1">
        <f t="shared" si="21"/>
        <v>19756.006533975131</v>
      </c>
      <c r="F227" s="1">
        <f t="shared" si="22"/>
        <v>19756</v>
      </c>
      <c r="G227" s="1">
        <f t="shared" si="23"/>
        <v>3.6327999987406656E-3</v>
      </c>
      <c r="J227" s="1">
        <f t="shared" si="25"/>
        <v>3.6327999987406656E-3</v>
      </c>
      <c r="K227" s="1"/>
      <c r="P227" s="3"/>
      <c r="R227" s="2">
        <f t="shared" si="24"/>
        <v>32419.122000000003</v>
      </c>
    </row>
    <row r="228" spans="1:18" x14ac:dyDescent="0.2">
      <c r="A228" s="21" t="s">
        <v>471</v>
      </c>
      <c r="B228" s="54"/>
      <c r="C228" s="57">
        <v>47442.622000000003</v>
      </c>
      <c r="D228" s="57"/>
      <c r="E228" s="1">
        <f t="shared" si="21"/>
        <v>19764.999562938799</v>
      </c>
      <c r="F228" s="1">
        <f t="shared" si="22"/>
        <v>19765</v>
      </c>
      <c r="G228" s="1">
        <f t="shared" si="23"/>
        <v>-2.4299999495269731E-4</v>
      </c>
      <c r="J228" s="1">
        <f t="shared" si="25"/>
        <v>-2.4299999495269731E-4</v>
      </c>
      <c r="K228" s="1"/>
      <c r="P228" s="3"/>
      <c r="R228" s="2">
        <f t="shared" si="24"/>
        <v>32424.122000000003</v>
      </c>
    </row>
    <row r="229" spans="1:18" x14ac:dyDescent="0.2">
      <c r="A229" s="21" t="s">
        <v>471</v>
      </c>
      <c r="B229" s="54"/>
      <c r="C229" s="57">
        <v>47442.625</v>
      </c>
      <c r="D229" s="57"/>
      <c r="E229" s="1">
        <f t="shared" si="21"/>
        <v>19765.00495875617</v>
      </c>
      <c r="F229" s="1">
        <f t="shared" si="22"/>
        <v>19765</v>
      </c>
      <c r="G229" s="1">
        <f t="shared" si="23"/>
        <v>2.7570000020205043E-3</v>
      </c>
      <c r="J229" s="1">
        <f t="shared" si="25"/>
        <v>2.7570000020205043E-3</v>
      </c>
      <c r="K229" s="1"/>
      <c r="P229" s="3"/>
      <c r="R229" s="2">
        <f t="shared" si="24"/>
        <v>32424.125</v>
      </c>
    </row>
    <row r="230" spans="1:18" x14ac:dyDescent="0.2">
      <c r="A230" s="21" t="s">
        <v>471</v>
      </c>
      <c r="B230" s="54"/>
      <c r="C230" s="57">
        <v>47447.63</v>
      </c>
      <c r="D230" s="57"/>
      <c r="E230" s="1">
        <f t="shared" si="21"/>
        <v>19774.0069807488</v>
      </c>
      <c r="F230" s="1">
        <f t="shared" si="22"/>
        <v>19774</v>
      </c>
      <c r="G230" s="1">
        <f t="shared" si="23"/>
        <v>3.881199998431839E-3</v>
      </c>
      <c r="J230" s="1">
        <f t="shared" si="25"/>
        <v>3.881199998431839E-3</v>
      </c>
      <c r="K230" s="1"/>
      <c r="P230" s="3"/>
      <c r="R230" s="2">
        <f t="shared" si="24"/>
        <v>32429.129999999997</v>
      </c>
    </row>
    <row r="231" spans="1:18" x14ac:dyDescent="0.2">
      <c r="A231" s="21" t="s">
        <v>471</v>
      </c>
      <c r="B231" s="54"/>
      <c r="C231" s="57">
        <v>47448.741000000002</v>
      </c>
      <c r="D231" s="57"/>
      <c r="E231" s="1">
        <f t="shared" si="21"/>
        <v>19776.005231784533</v>
      </c>
      <c r="F231" s="1">
        <f t="shared" si="22"/>
        <v>19776</v>
      </c>
      <c r="G231" s="1">
        <f t="shared" si="23"/>
        <v>2.9088000010233372E-3</v>
      </c>
      <c r="J231" s="1">
        <f t="shared" si="25"/>
        <v>2.9088000010233372E-3</v>
      </c>
      <c r="K231" s="1"/>
      <c r="P231" s="3"/>
      <c r="R231" s="2">
        <f t="shared" si="24"/>
        <v>32430.241000000002</v>
      </c>
    </row>
    <row r="232" spans="1:18" x14ac:dyDescent="0.2">
      <c r="A232" s="21" t="s">
        <v>471</v>
      </c>
      <c r="B232" s="54"/>
      <c r="C232" s="57">
        <v>47457.633000000002</v>
      </c>
      <c r="D232" s="57"/>
      <c r="E232" s="1">
        <f t="shared" si="21"/>
        <v>19791.998434493522</v>
      </c>
      <c r="F232" s="1">
        <f t="shared" si="22"/>
        <v>19792</v>
      </c>
      <c r="G232" s="1">
        <f t="shared" si="23"/>
        <v>-8.7039999925764278E-4</v>
      </c>
      <c r="J232" s="1">
        <f t="shared" si="25"/>
        <v>-8.7039999925764278E-4</v>
      </c>
      <c r="K232" s="1"/>
      <c r="P232" s="3"/>
      <c r="R232" s="2">
        <f t="shared" si="24"/>
        <v>32439.133000000002</v>
      </c>
    </row>
    <row r="233" spans="1:18" x14ac:dyDescent="0.2">
      <c r="A233" s="21" t="s">
        <v>471</v>
      </c>
      <c r="B233" s="54"/>
      <c r="C233" s="57">
        <v>47464.303999999996</v>
      </c>
      <c r="D233" s="57"/>
      <c r="E233" s="1">
        <f t="shared" si="21"/>
        <v>19803.996933736838</v>
      </c>
      <c r="F233" s="1">
        <f t="shared" si="22"/>
        <v>19804</v>
      </c>
      <c r="G233" s="1">
        <f t="shared" si="23"/>
        <v>-1.7048000008799136E-3</v>
      </c>
      <c r="J233" s="1">
        <f t="shared" si="25"/>
        <v>-1.7048000008799136E-3</v>
      </c>
      <c r="K233" s="1"/>
      <c r="P233" s="3"/>
      <c r="R233" s="2">
        <f t="shared" si="24"/>
        <v>32445.803999999996</v>
      </c>
    </row>
    <row r="234" spans="1:18" x14ac:dyDescent="0.2">
      <c r="A234" s="21" t="s">
        <v>471</v>
      </c>
      <c r="B234" s="54"/>
      <c r="C234" s="57">
        <v>47469.305</v>
      </c>
      <c r="D234" s="57"/>
      <c r="E234" s="1">
        <f t="shared" si="21"/>
        <v>19812.991761306308</v>
      </c>
      <c r="F234" s="1">
        <f t="shared" si="22"/>
        <v>19813</v>
      </c>
      <c r="G234" s="1">
        <f t="shared" si="23"/>
        <v>-4.5805999980075285E-3</v>
      </c>
      <c r="J234" s="1">
        <f t="shared" si="25"/>
        <v>-4.5805999980075285E-3</v>
      </c>
      <c r="K234" s="1"/>
      <c r="P234" s="3"/>
      <c r="R234" s="2">
        <f t="shared" si="24"/>
        <v>32450.805</v>
      </c>
    </row>
    <row r="235" spans="1:18" x14ac:dyDescent="0.2">
      <c r="A235" s="21" t="s">
        <v>471</v>
      </c>
      <c r="B235" s="54"/>
      <c r="C235" s="57">
        <v>47472.646000000001</v>
      </c>
      <c r="D235" s="57"/>
      <c r="E235" s="1">
        <f t="shared" si="21"/>
        <v>19819.000903259832</v>
      </c>
      <c r="F235" s="1">
        <f t="shared" si="22"/>
        <v>19819</v>
      </c>
      <c r="G235" s="1">
        <f t="shared" si="23"/>
        <v>5.02200004120823E-4</v>
      </c>
      <c r="J235" s="1">
        <f t="shared" si="25"/>
        <v>5.02200004120823E-4</v>
      </c>
      <c r="K235" s="1"/>
      <c r="P235" s="3"/>
      <c r="R235" s="2">
        <f t="shared" si="24"/>
        <v>32454.146000000001</v>
      </c>
    </row>
    <row r="236" spans="1:18" x14ac:dyDescent="0.2">
      <c r="A236" s="21" t="s">
        <v>471</v>
      </c>
      <c r="B236" s="54"/>
      <c r="C236" s="57">
        <v>47477.648999999998</v>
      </c>
      <c r="D236" s="57"/>
      <c r="E236" s="1">
        <f t="shared" si="21"/>
        <v>19827.999328040871</v>
      </c>
      <c r="F236" s="1">
        <f t="shared" si="22"/>
        <v>19828</v>
      </c>
      <c r="G236" s="1">
        <f t="shared" si="23"/>
        <v>-3.7359999987529591E-4</v>
      </c>
      <c r="J236" s="1">
        <f t="shared" si="25"/>
        <v>-3.7359999987529591E-4</v>
      </c>
      <c r="K236" s="1"/>
      <c r="P236" s="3"/>
      <c r="R236" s="2">
        <f t="shared" si="24"/>
        <v>32459.148999999998</v>
      </c>
    </row>
    <row r="237" spans="1:18" x14ac:dyDescent="0.2">
      <c r="A237" s="21" t="s">
        <v>471</v>
      </c>
      <c r="B237" s="54"/>
      <c r="C237" s="57">
        <v>47482.652999999998</v>
      </c>
      <c r="D237" s="57"/>
      <c r="E237" s="1">
        <f t="shared" si="21"/>
        <v>19836.999551427711</v>
      </c>
      <c r="F237" s="1">
        <f t="shared" si="22"/>
        <v>19837</v>
      </c>
      <c r="G237" s="1">
        <f t="shared" si="23"/>
        <v>-2.4940000002970919E-4</v>
      </c>
      <c r="J237" s="1">
        <f t="shared" si="25"/>
        <v>-2.4940000002970919E-4</v>
      </c>
      <c r="K237" s="1"/>
      <c r="P237" s="3"/>
      <c r="R237" s="2">
        <f t="shared" si="24"/>
        <v>32464.152999999998</v>
      </c>
    </row>
    <row r="238" spans="1:18" x14ac:dyDescent="0.2">
      <c r="A238" s="21" t="s">
        <v>471</v>
      </c>
      <c r="B238" s="54"/>
      <c r="C238" s="57">
        <v>47492.665999999997</v>
      </c>
      <c r="D238" s="57"/>
      <c r="E238" s="1">
        <f t="shared" si="21"/>
        <v>19855.008991230352</v>
      </c>
      <c r="F238" s="1">
        <f t="shared" si="22"/>
        <v>19855</v>
      </c>
      <c r="G238" s="1">
        <f t="shared" si="23"/>
        <v>4.9989999970421195E-3</v>
      </c>
      <c r="J238" s="1">
        <f t="shared" si="25"/>
        <v>4.9989999970421195E-3</v>
      </c>
      <c r="K238" s="1"/>
      <c r="P238" s="3"/>
      <c r="R238" s="2">
        <f t="shared" si="24"/>
        <v>32474.165999999997</v>
      </c>
    </row>
    <row r="239" spans="1:18" x14ac:dyDescent="0.2">
      <c r="A239" s="21" t="s">
        <v>471</v>
      </c>
      <c r="B239" s="54"/>
      <c r="C239" s="57">
        <v>47497.661</v>
      </c>
      <c r="D239" s="57"/>
      <c r="E239" s="1">
        <f t="shared" si="21"/>
        <v>19863.993027165063</v>
      </c>
      <c r="F239" s="1">
        <f t="shared" si="22"/>
        <v>19864</v>
      </c>
      <c r="G239" s="1">
        <f t="shared" si="23"/>
        <v>-3.8768000013078563E-3</v>
      </c>
      <c r="J239" s="1">
        <f t="shared" si="25"/>
        <v>-3.8768000013078563E-3</v>
      </c>
      <c r="K239" s="1"/>
      <c r="P239" s="3"/>
      <c r="R239" s="2">
        <f t="shared" si="24"/>
        <v>32479.161</v>
      </c>
    </row>
    <row r="240" spans="1:18" x14ac:dyDescent="0.2">
      <c r="A240" s="21" t="s">
        <v>471</v>
      </c>
      <c r="B240" s="54"/>
      <c r="C240" s="57">
        <v>47501.559000000001</v>
      </c>
      <c r="D240" s="57"/>
      <c r="E240" s="1">
        <f t="shared" si="21"/>
        <v>19871.003992545142</v>
      </c>
      <c r="F240" s="1">
        <f t="shared" si="22"/>
        <v>19871</v>
      </c>
      <c r="G240" s="1">
        <f t="shared" si="23"/>
        <v>2.2198000006028451E-3</v>
      </c>
      <c r="J240" s="1">
        <f t="shared" si="25"/>
        <v>2.2198000006028451E-3</v>
      </c>
      <c r="K240" s="1"/>
      <c r="P240" s="3"/>
      <c r="R240" s="2">
        <f t="shared" si="24"/>
        <v>32483.059000000001</v>
      </c>
    </row>
    <row r="241" spans="1:18" x14ac:dyDescent="0.2">
      <c r="A241" s="21" t="s">
        <v>471</v>
      </c>
      <c r="B241" s="54"/>
      <c r="C241" s="57">
        <v>47712.837</v>
      </c>
      <c r="D241" s="57"/>
      <c r="E241" s="1">
        <f t="shared" si="21"/>
        <v>20251.009827222329</v>
      </c>
      <c r="F241" s="1">
        <f t="shared" si="22"/>
        <v>20251</v>
      </c>
      <c r="G241" s="1">
        <f t="shared" si="23"/>
        <v>5.4638000001432374E-3</v>
      </c>
      <c r="J241" s="1">
        <f t="shared" si="25"/>
        <v>5.4638000001432374E-3</v>
      </c>
      <c r="K241" s="1"/>
      <c r="P241" s="3"/>
      <c r="R241" s="2">
        <f t="shared" si="24"/>
        <v>32694.337</v>
      </c>
    </row>
    <row r="242" spans="1:18" x14ac:dyDescent="0.2">
      <c r="A242" s="21" t="s">
        <v>471</v>
      </c>
      <c r="B242" s="54"/>
      <c r="C242" s="57">
        <v>47790.667000000001</v>
      </c>
      <c r="D242" s="57"/>
      <c r="E242" s="1">
        <f t="shared" si="21"/>
        <v>20390.995316070796</v>
      </c>
      <c r="F242" s="1">
        <f t="shared" si="22"/>
        <v>20391</v>
      </c>
      <c r="G242" s="1">
        <f t="shared" si="23"/>
        <v>-2.604199995403178E-3</v>
      </c>
      <c r="J242" s="1">
        <f t="shared" si="25"/>
        <v>-2.604199995403178E-3</v>
      </c>
      <c r="K242" s="1"/>
      <c r="P242" s="3"/>
      <c r="R242" s="2">
        <f t="shared" si="24"/>
        <v>32772.167000000001</v>
      </c>
    </row>
    <row r="243" spans="1:18" x14ac:dyDescent="0.2">
      <c r="A243" s="21" t="s">
        <v>471</v>
      </c>
      <c r="B243" s="54"/>
      <c r="C243" s="57">
        <v>47790.673000000003</v>
      </c>
      <c r="D243" s="57"/>
      <c r="E243" s="1">
        <f t="shared" si="21"/>
        <v>20391.006107705554</v>
      </c>
      <c r="F243" s="1">
        <f t="shared" si="22"/>
        <v>20391</v>
      </c>
      <c r="G243" s="1">
        <f t="shared" si="23"/>
        <v>3.3958000058191828E-3</v>
      </c>
      <c r="J243" s="1">
        <f t="shared" si="25"/>
        <v>3.3958000058191828E-3</v>
      </c>
      <c r="K243" s="1"/>
      <c r="P243" s="3"/>
      <c r="R243" s="2">
        <f t="shared" si="24"/>
        <v>32772.173000000003</v>
      </c>
    </row>
    <row r="244" spans="1:18" x14ac:dyDescent="0.2">
      <c r="A244" s="21" t="s">
        <v>471</v>
      </c>
      <c r="B244" s="54"/>
      <c r="C244" s="57">
        <v>47794.572999999997</v>
      </c>
      <c r="D244" s="57"/>
      <c r="E244" s="1">
        <f t="shared" si="21"/>
        <v>20398.020670297206</v>
      </c>
      <c r="F244" s="1">
        <f t="shared" si="22"/>
        <v>20398</v>
      </c>
      <c r="G244" s="1">
        <f t="shared" si="23"/>
        <v>1.149240000086138E-2</v>
      </c>
      <c r="J244" s="1">
        <f t="shared" si="25"/>
        <v>1.149240000086138E-2</v>
      </c>
      <c r="K244" s="1"/>
      <c r="P244" s="3"/>
      <c r="R244" s="2">
        <f t="shared" si="24"/>
        <v>32776.072999999997</v>
      </c>
    </row>
    <row r="245" spans="1:18" x14ac:dyDescent="0.2">
      <c r="A245" s="21" t="s">
        <v>471</v>
      </c>
      <c r="B245" s="54"/>
      <c r="C245" s="57">
        <v>47795.671999999999</v>
      </c>
      <c r="D245" s="57"/>
      <c r="E245" s="1">
        <f t="shared" si="21"/>
        <v>20399.997338063426</v>
      </c>
      <c r="F245" s="1">
        <f t="shared" si="22"/>
        <v>20400</v>
      </c>
      <c r="G245" s="1">
        <f t="shared" si="23"/>
        <v>-1.4799999989918433E-3</v>
      </c>
      <c r="J245" s="1">
        <f t="shared" si="25"/>
        <v>-1.4799999989918433E-3</v>
      </c>
      <c r="K245" s="1"/>
      <c r="P245" s="3"/>
      <c r="R245" s="2">
        <f t="shared" si="24"/>
        <v>32777.171999999999</v>
      </c>
    </row>
    <row r="246" spans="1:18" x14ac:dyDescent="0.2">
      <c r="A246" s="21" t="s">
        <v>471</v>
      </c>
      <c r="B246" s="54"/>
      <c r="C246" s="57">
        <v>47800.678</v>
      </c>
      <c r="D246" s="57"/>
      <c r="E246" s="1">
        <f t="shared" si="21"/>
        <v>20409.001158661853</v>
      </c>
      <c r="F246" s="1">
        <f t="shared" si="22"/>
        <v>20409</v>
      </c>
      <c r="G246" s="1">
        <f t="shared" si="23"/>
        <v>6.4420000126119703E-4</v>
      </c>
      <c r="J246" s="1">
        <f t="shared" si="25"/>
        <v>6.4420000126119703E-4</v>
      </c>
      <c r="K246" s="1"/>
      <c r="P246" s="3"/>
      <c r="R246" s="2">
        <f t="shared" si="24"/>
        <v>32782.178</v>
      </c>
    </row>
    <row r="247" spans="1:18" x14ac:dyDescent="0.2">
      <c r="A247" s="21" t="s">
        <v>471</v>
      </c>
      <c r="B247" s="54"/>
      <c r="C247" s="57">
        <v>47804.572999999997</v>
      </c>
      <c r="D247" s="57"/>
      <c r="E247" s="1">
        <f t="shared" si="21"/>
        <v>20416.006728224544</v>
      </c>
      <c r="F247" s="1">
        <f t="shared" si="22"/>
        <v>20416</v>
      </c>
      <c r="G247" s="1">
        <f t="shared" si="23"/>
        <v>3.7407999989227392E-3</v>
      </c>
      <c r="J247" s="1">
        <f t="shared" si="25"/>
        <v>3.7407999989227392E-3</v>
      </c>
      <c r="K247" s="1"/>
      <c r="P247" s="3"/>
      <c r="R247" s="2">
        <f t="shared" si="24"/>
        <v>32786.072999999997</v>
      </c>
    </row>
    <row r="248" spans="1:18" x14ac:dyDescent="0.2">
      <c r="A248" s="21" t="s">
        <v>471</v>
      </c>
      <c r="B248" s="54"/>
      <c r="C248" s="57">
        <v>47835.703999999998</v>
      </c>
      <c r="D248" s="57"/>
      <c r="E248" s="1">
        <f t="shared" si="21"/>
        <v>20471.999125158138</v>
      </c>
      <c r="F248" s="1">
        <f t="shared" si="22"/>
        <v>20472</v>
      </c>
      <c r="G248" s="1">
        <f t="shared" si="23"/>
        <v>-4.8640000022714958E-4</v>
      </c>
      <c r="J248" s="1">
        <f t="shared" si="25"/>
        <v>-4.8640000022714958E-4</v>
      </c>
      <c r="K248" s="1"/>
      <c r="P248" s="3"/>
      <c r="R248" s="2">
        <f t="shared" si="24"/>
        <v>32817.203999999998</v>
      </c>
    </row>
    <row r="249" spans="1:18" x14ac:dyDescent="0.2">
      <c r="A249" s="21" t="s">
        <v>471</v>
      </c>
      <c r="B249" s="54"/>
      <c r="C249" s="57">
        <v>47859.610999999997</v>
      </c>
      <c r="D249" s="57"/>
      <c r="E249" s="1">
        <f t="shared" si="21"/>
        <v>20514.99839384502</v>
      </c>
      <c r="F249" s="1">
        <f t="shared" si="22"/>
        <v>20515</v>
      </c>
      <c r="G249" s="1">
        <f t="shared" si="23"/>
        <v>-8.9300000399816781E-4</v>
      </c>
      <c r="J249" s="1">
        <f t="shared" si="25"/>
        <v>-8.9300000399816781E-4</v>
      </c>
      <c r="K249" s="1"/>
      <c r="P249" s="3"/>
      <c r="R249" s="2">
        <f t="shared" si="24"/>
        <v>32841.110999999997</v>
      </c>
    </row>
    <row r="250" spans="1:18" x14ac:dyDescent="0.2">
      <c r="A250" s="21" t="s">
        <v>471</v>
      </c>
      <c r="B250" s="54"/>
      <c r="C250" s="57">
        <v>47879.63</v>
      </c>
      <c r="D250" s="57"/>
      <c r="E250" s="1">
        <f t="shared" si="21"/>
        <v>20551.004683209758</v>
      </c>
      <c r="F250" s="1">
        <f t="shared" si="22"/>
        <v>20551</v>
      </c>
      <c r="G250" s="1">
        <f t="shared" si="23"/>
        <v>2.6037999996333383E-3</v>
      </c>
      <c r="J250" s="1">
        <f t="shared" si="25"/>
        <v>2.6037999996333383E-3</v>
      </c>
      <c r="K250" s="1"/>
      <c r="P250" s="3"/>
      <c r="R250" s="2">
        <f t="shared" si="24"/>
        <v>32861.129999999997</v>
      </c>
    </row>
    <row r="251" spans="1:18" x14ac:dyDescent="0.2">
      <c r="A251" s="21" t="s">
        <v>471</v>
      </c>
      <c r="B251" s="54"/>
      <c r="C251" s="57">
        <v>48158.733</v>
      </c>
      <c r="D251" s="57"/>
      <c r="E251" s="1">
        <f t="shared" si="21"/>
        <v>21053.00095577912</v>
      </c>
      <c r="F251" s="1">
        <f t="shared" si="22"/>
        <v>21053</v>
      </c>
      <c r="G251" s="1">
        <f t="shared" si="23"/>
        <v>5.3140000090934336E-4</v>
      </c>
      <c r="J251" s="1">
        <f t="shared" si="25"/>
        <v>5.3140000090934336E-4</v>
      </c>
      <c r="K251" s="1"/>
      <c r="P251" s="3"/>
      <c r="R251" s="2">
        <f t="shared" si="24"/>
        <v>33140.233</v>
      </c>
    </row>
    <row r="252" spans="1:18" x14ac:dyDescent="0.2">
      <c r="A252" s="21" t="s">
        <v>471</v>
      </c>
      <c r="B252" s="54"/>
      <c r="C252" s="57">
        <v>48191.542000000001</v>
      </c>
      <c r="D252" s="57"/>
      <c r="E252" s="1">
        <f t="shared" si="21"/>
        <v>21112.011413232922</v>
      </c>
      <c r="F252" s="1">
        <f t="shared" si="22"/>
        <v>21112</v>
      </c>
      <c r="G252" s="1">
        <f t="shared" si="23"/>
        <v>6.3455999988946132E-3</v>
      </c>
      <c r="J252" s="1">
        <f t="shared" si="25"/>
        <v>6.3455999988946132E-3</v>
      </c>
      <c r="K252" s="1"/>
      <c r="P252" s="3"/>
      <c r="R252" s="2">
        <f t="shared" si="24"/>
        <v>33173.042000000001</v>
      </c>
    </row>
    <row r="253" spans="1:18" x14ac:dyDescent="0.2">
      <c r="A253" s="21" t="s">
        <v>471</v>
      </c>
      <c r="B253" s="54"/>
      <c r="C253" s="57">
        <v>48206.553999999996</v>
      </c>
      <c r="D253" s="57"/>
      <c r="E253" s="1">
        <f t="shared" si="21"/>
        <v>21139.012083393431</v>
      </c>
      <c r="F253" s="1">
        <f t="shared" si="22"/>
        <v>21139</v>
      </c>
      <c r="G253" s="1">
        <f t="shared" si="23"/>
        <v>6.7181999984313734E-3</v>
      </c>
      <c r="J253" s="1">
        <f t="shared" ref="J253:J284" si="26">+G253</f>
        <v>6.7181999984313734E-3</v>
      </c>
      <c r="K253" s="1"/>
      <c r="P253" s="3"/>
      <c r="R253" s="2">
        <f t="shared" si="24"/>
        <v>33188.053999999996</v>
      </c>
    </row>
    <row r="254" spans="1:18" x14ac:dyDescent="0.2">
      <c r="A254" s="21" t="s">
        <v>471</v>
      </c>
      <c r="B254" s="54"/>
      <c r="C254" s="57">
        <v>48211.553999999996</v>
      </c>
      <c r="D254" s="57"/>
      <c r="E254" s="1">
        <f t="shared" si="21"/>
        <v>21148.005112357099</v>
      </c>
      <c r="F254" s="1">
        <f t="shared" si="22"/>
        <v>21148</v>
      </c>
      <c r="G254" s="1">
        <f t="shared" si="23"/>
        <v>2.8423999974620529E-3</v>
      </c>
      <c r="J254" s="1">
        <f t="shared" si="26"/>
        <v>2.8423999974620529E-3</v>
      </c>
      <c r="K254" s="1"/>
      <c r="P254" s="3"/>
      <c r="R254" s="2">
        <f t="shared" si="24"/>
        <v>33193.053999999996</v>
      </c>
    </row>
    <row r="255" spans="1:18" x14ac:dyDescent="0.2">
      <c r="A255" s="21" t="s">
        <v>471</v>
      </c>
      <c r="B255" s="54"/>
      <c r="C255" s="57">
        <v>48236.572</v>
      </c>
      <c r="D255" s="57"/>
      <c r="E255" s="1">
        <f t="shared" si="21"/>
        <v>21193.002632079719</v>
      </c>
      <c r="F255" s="1">
        <f t="shared" si="22"/>
        <v>21193</v>
      </c>
      <c r="G255" s="1">
        <f t="shared" si="23"/>
        <v>1.4633999962825328E-3</v>
      </c>
      <c r="J255" s="1">
        <f t="shared" si="26"/>
        <v>1.4633999962825328E-3</v>
      </c>
      <c r="K255" s="1"/>
      <c r="P255" s="3"/>
      <c r="R255" s="2">
        <f t="shared" si="24"/>
        <v>33218.072</v>
      </c>
    </row>
    <row r="256" spans="1:18" x14ac:dyDescent="0.2">
      <c r="A256" s="21" t="s">
        <v>471</v>
      </c>
      <c r="B256" s="54"/>
      <c r="C256" s="57">
        <v>48471.754000000001</v>
      </c>
      <c r="D256" s="57"/>
      <c r="E256" s="1">
        <f t="shared" si="21"/>
        <v>21616.002339626415</v>
      </c>
      <c r="F256" s="1">
        <f t="shared" si="22"/>
        <v>21616</v>
      </c>
      <c r="G256" s="1">
        <f t="shared" si="23"/>
        <v>1.3008000023546629E-3</v>
      </c>
      <c r="J256" s="1">
        <f t="shared" si="26"/>
        <v>1.3008000023546629E-3</v>
      </c>
      <c r="K256" s="1"/>
      <c r="P256" s="3"/>
      <c r="R256" s="2">
        <f t="shared" si="24"/>
        <v>33453.254000000001</v>
      </c>
    </row>
    <row r="257" spans="1:18" x14ac:dyDescent="0.2">
      <c r="A257" s="21" t="s">
        <v>471</v>
      </c>
      <c r="B257" s="54"/>
      <c r="C257" s="57">
        <v>48506.783000000003</v>
      </c>
      <c r="D257" s="57"/>
      <c r="E257" s="1">
        <f t="shared" si="21"/>
        <v>21679.005701940088</v>
      </c>
      <c r="F257" s="1">
        <f t="shared" si="22"/>
        <v>21679</v>
      </c>
      <c r="G257" s="1">
        <f t="shared" si="23"/>
        <v>3.1702000051154755E-3</v>
      </c>
      <c r="J257" s="1">
        <f t="shared" si="26"/>
        <v>3.1702000051154755E-3</v>
      </c>
      <c r="K257" s="1"/>
      <c r="P257" s="3"/>
      <c r="R257" s="2">
        <f t="shared" si="24"/>
        <v>33488.283000000003</v>
      </c>
    </row>
    <row r="258" spans="1:18" x14ac:dyDescent="0.2">
      <c r="A258" s="21" t="s">
        <v>471</v>
      </c>
      <c r="B258" s="54"/>
      <c r="C258" s="57">
        <v>48506.784</v>
      </c>
      <c r="D258" s="57"/>
      <c r="E258" s="1">
        <f t="shared" si="21"/>
        <v>21679.007500545875</v>
      </c>
      <c r="F258" s="1">
        <f t="shared" si="22"/>
        <v>21679</v>
      </c>
      <c r="G258" s="1">
        <f t="shared" si="23"/>
        <v>4.1702000016812235E-3</v>
      </c>
      <c r="J258" s="1">
        <f t="shared" si="26"/>
        <v>4.1702000016812235E-3</v>
      </c>
      <c r="K258" s="1"/>
      <c r="P258" s="3"/>
      <c r="R258" s="2">
        <f t="shared" si="24"/>
        <v>33488.284</v>
      </c>
    </row>
    <row r="259" spans="1:18" x14ac:dyDescent="0.2">
      <c r="A259" s="21" t="s">
        <v>481</v>
      </c>
      <c r="B259" s="54"/>
      <c r="C259" s="57">
        <v>48864.834000000003</v>
      </c>
      <c r="D259" s="57"/>
      <c r="E259" s="1">
        <f t="shared" si="21"/>
        <v>22322.998304634184</v>
      </c>
      <c r="F259" s="1">
        <f t="shared" si="22"/>
        <v>22323</v>
      </c>
      <c r="G259" s="1">
        <f t="shared" si="23"/>
        <v>-9.4259999605128542E-4</v>
      </c>
      <c r="J259" s="1">
        <f t="shared" si="26"/>
        <v>-9.4259999605128542E-4</v>
      </c>
      <c r="K259" s="1"/>
      <c r="P259" s="3"/>
      <c r="R259" s="2">
        <f t="shared" si="24"/>
        <v>33846.334000000003</v>
      </c>
    </row>
    <row r="260" spans="1:18" x14ac:dyDescent="0.2">
      <c r="A260" s="21" t="s">
        <v>481</v>
      </c>
      <c r="B260" s="54"/>
      <c r="C260" s="57">
        <v>48888.74</v>
      </c>
      <c r="D260" s="57"/>
      <c r="E260" s="1">
        <f t="shared" si="21"/>
        <v>22365.995774715269</v>
      </c>
      <c r="F260" s="1">
        <f t="shared" si="22"/>
        <v>22366</v>
      </c>
      <c r="G260" s="1">
        <f t="shared" si="23"/>
        <v>-2.3492000036640093E-3</v>
      </c>
      <c r="J260" s="1">
        <f t="shared" si="26"/>
        <v>-2.3492000036640093E-3</v>
      </c>
      <c r="K260" s="1"/>
      <c r="P260" s="3"/>
      <c r="R260" s="2">
        <f t="shared" si="24"/>
        <v>33870.239999999998</v>
      </c>
    </row>
    <row r="261" spans="1:18" x14ac:dyDescent="0.2">
      <c r="A261" s="21" t="s">
        <v>481</v>
      </c>
      <c r="B261" s="54"/>
      <c r="C261" s="57">
        <v>48893.75</v>
      </c>
      <c r="D261" s="57"/>
      <c r="E261" s="1">
        <f t="shared" si="21"/>
        <v>22375.006789736868</v>
      </c>
      <c r="F261" s="1">
        <f t="shared" si="22"/>
        <v>22375</v>
      </c>
      <c r="G261" s="1">
        <f t="shared" si="23"/>
        <v>3.7749999974039383E-3</v>
      </c>
      <c r="J261" s="1">
        <f t="shared" si="26"/>
        <v>3.7749999974039383E-3</v>
      </c>
      <c r="K261" s="1"/>
      <c r="P261" s="3"/>
      <c r="R261" s="2">
        <f t="shared" si="24"/>
        <v>33875.25</v>
      </c>
    </row>
    <row r="262" spans="1:18" x14ac:dyDescent="0.2">
      <c r="A262" s="21" t="s">
        <v>481</v>
      </c>
      <c r="B262" s="54"/>
      <c r="C262" s="57">
        <v>48897.64</v>
      </c>
      <c r="D262" s="57"/>
      <c r="E262" s="1">
        <f t="shared" si="21"/>
        <v>22382.003366270601</v>
      </c>
      <c r="F262" s="1">
        <f t="shared" si="22"/>
        <v>22382</v>
      </c>
      <c r="G262" s="1">
        <f t="shared" si="23"/>
        <v>1.8715999976848252E-3</v>
      </c>
      <c r="J262" s="1">
        <f t="shared" si="26"/>
        <v>1.8715999976848252E-3</v>
      </c>
      <c r="K262" s="1"/>
      <c r="P262" s="3"/>
      <c r="R262" s="2">
        <f t="shared" si="24"/>
        <v>33879.14</v>
      </c>
    </row>
    <row r="263" spans="1:18" x14ac:dyDescent="0.2">
      <c r="A263" s="21" t="s">
        <v>481</v>
      </c>
      <c r="B263" s="54"/>
      <c r="C263" s="57">
        <v>49235.677000000003</v>
      </c>
      <c r="D263" s="57"/>
      <c r="E263" s="1">
        <f t="shared" si="21"/>
        <v>22989.998672628932</v>
      </c>
      <c r="F263" s="1">
        <f t="shared" si="22"/>
        <v>22990</v>
      </c>
      <c r="G263" s="1">
        <f t="shared" si="23"/>
        <v>-7.3799999518087134E-4</v>
      </c>
      <c r="J263" s="1">
        <f t="shared" si="26"/>
        <v>-7.3799999518087134E-4</v>
      </c>
      <c r="K263" s="1"/>
      <c r="P263" s="3"/>
      <c r="R263" s="2">
        <f t="shared" si="24"/>
        <v>34217.177000000003</v>
      </c>
    </row>
    <row r="264" spans="1:18" x14ac:dyDescent="0.2">
      <c r="A264" s="21" t="s">
        <v>481</v>
      </c>
      <c r="B264" s="54"/>
      <c r="C264" s="57">
        <v>49235.680999999997</v>
      </c>
      <c r="D264" s="57"/>
      <c r="E264" s="1">
        <f t="shared" si="21"/>
        <v>22990.005867052092</v>
      </c>
      <c r="F264" s="1">
        <f t="shared" si="22"/>
        <v>22990</v>
      </c>
      <c r="G264" s="1">
        <f t="shared" si="23"/>
        <v>3.2619999983580783E-3</v>
      </c>
      <c r="J264" s="1">
        <f t="shared" si="26"/>
        <v>3.2619999983580783E-3</v>
      </c>
      <c r="K264" s="1"/>
      <c r="P264" s="3"/>
      <c r="R264" s="2">
        <f t="shared" si="24"/>
        <v>34217.180999999997</v>
      </c>
    </row>
    <row r="265" spans="1:18" x14ac:dyDescent="0.2">
      <c r="A265" s="21" t="s">
        <v>481</v>
      </c>
      <c r="B265" s="54"/>
      <c r="C265" s="57">
        <v>49249.576999999997</v>
      </c>
      <c r="D265" s="57"/>
      <c r="E265" s="1">
        <f t="shared" si="21"/>
        <v>23014.999293147917</v>
      </c>
      <c r="F265" s="1">
        <f t="shared" si="22"/>
        <v>23015</v>
      </c>
      <c r="G265" s="1">
        <f t="shared" si="23"/>
        <v>-3.93000002077315E-4</v>
      </c>
      <c r="J265" s="1">
        <f t="shared" si="26"/>
        <v>-3.93000002077315E-4</v>
      </c>
      <c r="K265" s="1"/>
      <c r="P265" s="3"/>
      <c r="R265" s="2">
        <f t="shared" si="24"/>
        <v>34231.076999999997</v>
      </c>
    </row>
    <row r="266" spans="1:18" x14ac:dyDescent="0.2">
      <c r="A266" s="21" t="s">
        <v>481</v>
      </c>
      <c r="B266" s="54"/>
      <c r="C266" s="57">
        <v>49250.692999999999</v>
      </c>
      <c r="D266" s="57"/>
      <c r="E266" s="1">
        <f t="shared" si="21"/>
        <v>23017.006537212612</v>
      </c>
      <c r="F266" s="1">
        <f t="shared" si="22"/>
        <v>23017</v>
      </c>
      <c r="G266" s="1">
        <f t="shared" si="23"/>
        <v>3.6345999978948385E-3</v>
      </c>
      <c r="J266" s="1">
        <f t="shared" si="26"/>
        <v>3.6345999978948385E-3</v>
      </c>
      <c r="K266" s="1"/>
      <c r="P266" s="3"/>
      <c r="R266" s="2">
        <f t="shared" si="24"/>
        <v>34232.192999999999</v>
      </c>
    </row>
    <row r="267" spans="1:18" x14ac:dyDescent="0.2">
      <c r="A267" s="21" t="s">
        <v>481</v>
      </c>
      <c r="B267" s="54"/>
      <c r="C267" s="57">
        <v>49254.586000000003</v>
      </c>
      <c r="D267" s="57"/>
      <c r="E267" s="1">
        <f t="shared" si="21"/>
        <v>23024.008509563733</v>
      </c>
      <c r="F267" s="1">
        <f t="shared" si="22"/>
        <v>23024</v>
      </c>
      <c r="G267" s="1">
        <f t="shared" si="23"/>
        <v>4.7312000024248846E-3</v>
      </c>
      <c r="J267" s="1">
        <f t="shared" si="26"/>
        <v>4.7312000024248846E-3</v>
      </c>
      <c r="K267" s="1"/>
      <c r="P267" s="3"/>
      <c r="R267" s="2">
        <f t="shared" si="24"/>
        <v>34236.086000000003</v>
      </c>
    </row>
    <row r="268" spans="1:18" x14ac:dyDescent="0.2">
      <c r="A268" s="21" t="s">
        <v>481</v>
      </c>
      <c r="B268" s="54"/>
      <c r="C268" s="57">
        <v>49264.59</v>
      </c>
      <c r="D268" s="57"/>
      <c r="E268" s="1">
        <f t="shared" si="21"/>
        <v>23042.001761914227</v>
      </c>
      <c r="F268" s="1">
        <f t="shared" si="22"/>
        <v>23042</v>
      </c>
      <c r="G268" s="1">
        <f t="shared" si="23"/>
        <v>9.7959999402519315E-4</v>
      </c>
      <c r="J268" s="1">
        <f t="shared" si="26"/>
        <v>9.7959999402519315E-4</v>
      </c>
      <c r="K268" s="1"/>
      <c r="P268" s="3"/>
      <c r="R268" s="2">
        <f t="shared" si="24"/>
        <v>34246.089999999997</v>
      </c>
    </row>
    <row r="269" spans="1:18" x14ac:dyDescent="0.2">
      <c r="A269" s="21" t="s">
        <v>481</v>
      </c>
      <c r="B269" s="54"/>
      <c r="C269" s="57">
        <v>49264.593000000001</v>
      </c>
      <c r="D269" s="57"/>
      <c r="E269" s="1">
        <f t="shared" si="21"/>
        <v>23042.007157731616</v>
      </c>
      <c r="F269" s="1">
        <f t="shared" si="22"/>
        <v>23042</v>
      </c>
      <c r="G269" s="1">
        <f t="shared" si="23"/>
        <v>3.9795999982743524E-3</v>
      </c>
      <c r="J269" s="1">
        <f t="shared" si="26"/>
        <v>3.9795999982743524E-3</v>
      </c>
      <c r="K269" s="1"/>
      <c r="P269" s="3"/>
      <c r="R269" s="2">
        <f t="shared" si="24"/>
        <v>34246.093000000001</v>
      </c>
    </row>
    <row r="270" spans="1:18" x14ac:dyDescent="0.2">
      <c r="A270" s="21" t="s">
        <v>481</v>
      </c>
      <c r="B270" s="54"/>
      <c r="C270" s="57">
        <v>49264.593999999997</v>
      </c>
      <c r="D270" s="57"/>
      <c r="E270" s="1">
        <f t="shared" si="21"/>
        <v>23042.008956337402</v>
      </c>
      <c r="F270" s="1">
        <f t="shared" si="22"/>
        <v>23042</v>
      </c>
      <c r="G270" s="1">
        <f t="shared" si="23"/>
        <v>4.9795999948401004E-3</v>
      </c>
      <c r="J270" s="1">
        <f t="shared" si="26"/>
        <v>4.9795999948401004E-3</v>
      </c>
      <c r="K270" s="1"/>
      <c r="P270" s="3"/>
      <c r="R270" s="2">
        <f t="shared" si="24"/>
        <v>34246.093999999997</v>
      </c>
    </row>
    <row r="271" spans="1:18" x14ac:dyDescent="0.2">
      <c r="A271" s="21" t="s">
        <v>481</v>
      </c>
      <c r="B271" s="54"/>
      <c r="C271" s="57">
        <v>49333.525999999998</v>
      </c>
      <c r="D271" s="57"/>
      <c r="E271" s="1">
        <f t="shared" si="21"/>
        <v>23165.99045084212</v>
      </c>
      <c r="F271" s="1">
        <f t="shared" si="22"/>
        <v>23166</v>
      </c>
      <c r="G271" s="1">
        <f t="shared" si="23"/>
        <v>-5.3092000016476959E-3</v>
      </c>
      <c r="J271" s="1">
        <f t="shared" si="26"/>
        <v>-5.3092000016476959E-3</v>
      </c>
      <c r="K271" s="1"/>
      <c r="P271" s="3"/>
      <c r="R271" s="2">
        <f t="shared" si="24"/>
        <v>34315.025999999998</v>
      </c>
    </row>
    <row r="272" spans="1:18" x14ac:dyDescent="0.2">
      <c r="A272" s="21" t="s">
        <v>481</v>
      </c>
      <c r="B272" s="54"/>
      <c r="C272" s="57">
        <v>49597.624000000003</v>
      </c>
      <c r="D272" s="57"/>
      <c r="E272" s="1">
        <f t="shared" si="21"/>
        <v>23640.998643491519</v>
      </c>
      <c r="F272" s="1">
        <f t="shared" si="22"/>
        <v>23641</v>
      </c>
      <c r="G272" s="1">
        <f t="shared" si="23"/>
        <v>-7.5419999484438449E-4</v>
      </c>
      <c r="J272" s="1">
        <f t="shared" si="26"/>
        <v>-7.5419999484438449E-4</v>
      </c>
      <c r="K272" s="1"/>
      <c r="P272" s="3"/>
      <c r="R272" s="2">
        <f t="shared" si="24"/>
        <v>34579.124000000003</v>
      </c>
    </row>
    <row r="273" spans="1:18" x14ac:dyDescent="0.2">
      <c r="A273" s="21" t="s">
        <v>481</v>
      </c>
      <c r="B273" s="54"/>
      <c r="C273" s="57">
        <v>49602.629000000001</v>
      </c>
      <c r="D273" s="57"/>
      <c r="E273" s="1">
        <f t="shared" si="21"/>
        <v>23650.000665484145</v>
      </c>
      <c r="F273" s="1">
        <f t="shared" si="22"/>
        <v>23650</v>
      </c>
      <c r="G273" s="1">
        <f t="shared" si="23"/>
        <v>3.7000000156695023E-4</v>
      </c>
      <c r="J273" s="1">
        <f t="shared" si="26"/>
        <v>3.7000000156695023E-4</v>
      </c>
      <c r="K273" s="1"/>
      <c r="P273" s="3"/>
      <c r="R273" s="2">
        <f t="shared" si="24"/>
        <v>34584.129000000001</v>
      </c>
    </row>
    <row r="274" spans="1:18" x14ac:dyDescent="0.2">
      <c r="A274" s="21" t="s">
        <v>481</v>
      </c>
      <c r="B274" s="54"/>
      <c r="C274" s="57">
        <v>49602.635000000002</v>
      </c>
      <c r="D274" s="57"/>
      <c r="E274" s="1">
        <f t="shared" si="21"/>
        <v>23650.011457118904</v>
      </c>
      <c r="F274" s="1">
        <f t="shared" si="22"/>
        <v>23650</v>
      </c>
      <c r="G274" s="1">
        <f t="shared" si="23"/>
        <v>6.3700000027893111E-3</v>
      </c>
      <c r="J274" s="1">
        <f t="shared" si="26"/>
        <v>6.3700000027893111E-3</v>
      </c>
      <c r="K274" s="1"/>
      <c r="P274" s="3"/>
      <c r="R274" s="2">
        <f t="shared" si="24"/>
        <v>34584.135000000002</v>
      </c>
    </row>
    <row r="275" spans="1:18" x14ac:dyDescent="0.2">
      <c r="A275" s="21" t="s">
        <v>481</v>
      </c>
      <c r="B275" s="54"/>
      <c r="C275" s="57">
        <v>49641.550999999999</v>
      </c>
      <c r="D275" s="57"/>
      <c r="E275" s="1">
        <f t="shared" si="21"/>
        <v>23720.006000148922</v>
      </c>
      <c r="F275" s="1">
        <f t="shared" si="22"/>
        <v>23720</v>
      </c>
      <c r="G275" s="1">
        <f t="shared" si="23"/>
        <v>3.3360000015818514E-3</v>
      </c>
      <c r="J275" s="1">
        <f t="shared" si="26"/>
        <v>3.3360000015818514E-3</v>
      </c>
      <c r="K275" s="1"/>
      <c r="P275" s="3"/>
      <c r="R275" s="2">
        <f t="shared" si="24"/>
        <v>34623.050999999999</v>
      </c>
    </row>
    <row r="276" spans="1:18" x14ac:dyDescent="0.2">
      <c r="A276" s="21" t="s">
        <v>481</v>
      </c>
      <c r="B276" s="54"/>
      <c r="C276" s="57">
        <v>49686.580999999998</v>
      </c>
      <c r="D276" s="57"/>
      <c r="E276" s="1">
        <f t="shared" si="21"/>
        <v>23800.997218995719</v>
      </c>
      <c r="F276" s="1">
        <f t="shared" si="22"/>
        <v>23801</v>
      </c>
      <c r="G276" s="1">
        <f t="shared" si="23"/>
        <v>-1.546200001030229E-3</v>
      </c>
      <c r="J276" s="1">
        <f t="shared" si="26"/>
        <v>-1.546200001030229E-3</v>
      </c>
      <c r="K276" s="1"/>
      <c r="P276" s="3"/>
      <c r="R276" s="2">
        <f t="shared" si="24"/>
        <v>34668.080999999998</v>
      </c>
    </row>
    <row r="277" spans="1:18" x14ac:dyDescent="0.2">
      <c r="A277" s="21" t="s">
        <v>481</v>
      </c>
      <c r="B277" s="54"/>
      <c r="C277" s="57">
        <v>49900.642999999996</v>
      </c>
      <c r="D277" s="57"/>
      <c r="E277" s="1">
        <f t="shared" ref="E277:E340" si="27">(C277-C$7)/C$8</f>
        <v>24186.010372199878</v>
      </c>
      <c r="F277" s="1">
        <f t="shared" ref="F277:F340" si="28">ROUND(2*E277,0)/2</f>
        <v>24186</v>
      </c>
      <c r="G277" s="1">
        <f t="shared" ref="G277:G319" si="29">C277-(C$7+C$8*F277)</f>
        <v>5.7667999935802072E-3</v>
      </c>
      <c r="J277" s="1">
        <f t="shared" si="26"/>
        <v>5.7667999935802072E-3</v>
      </c>
      <c r="K277" s="1"/>
      <c r="P277" s="3"/>
      <c r="R277" s="2">
        <f t="shared" ref="R277:R340" si="30">C277-15018.5</f>
        <v>34882.142999999996</v>
      </c>
    </row>
    <row r="278" spans="1:18" x14ac:dyDescent="0.2">
      <c r="A278" s="21" t="s">
        <v>481</v>
      </c>
      <c r="B278" s="54"/>
      <c r="C278" s="57">
        <v>49900.644</v>
      </c>
      <c r="D278" s="57"/>
      <c r="E278" s="1">
        <f t="shared" si="27"/>
        <v>24186.012170805679</v>
      </c>
      <c r="F278" s="1">
        <f t="shared" si="28"/>
        <v>24186</v>
      </c>
      <c r="G278" s="1">
        <f t="shared" si="29"/>
        <v>6.7667999974219128E-3</v>
      </c>
      <c r="J278" s="1">
        <f t="shared" si="26"/>
        <v>6.7667999974219128E-3</v>
      </c>
      <c r="K278" s="1"/>
      <c r="P278" s="3"/>
      <c r="R278" s="2">
        <f t="shared" si="30"/>
        <v>34882.144</v>
      </c>
    </row>
    <row r="279" spans="1:18" x14ac:dyDescent="0.2">
      <c r="A279" s="21" t="s">
        <v>481</v>
      </c>
      <c r="B279" s="54"/>
      <c r="C279" s="57">
        <v>49900.648000000001</v>
      </c>
      <c r="D279" s="57"/>
      <c r="E279" s="1">
        <f t="shared" si="27"/>
        <v>24186.019365228851</v>
      </c>
      <c r="F279" s="1">
        <f t="shared" si="28"/>
        <v>24186</v>
      </c>
      <c r="G279" s="1">
        <f t="shared" si="29"/>
        <v>1.076679999823682E-2</v>
      </c>
      <c r="J279" s="1">
        <f t="shared" si="26"/>
        <v>1.076679999823682E-2</v>
      </c>
      <c r="K279" s="1"/>
      <c r="P279" s="3"/>
      <c r="R279" s="2">
        <f t="shared" si="30"/>
        <v>34882.148000000001</v>
      </c>
    </row>
    <row r="280" spans="1:18" x14ac:dyDescent="0.2">
      <c r="A280" s="21" t="s">
        <v>481</v>
      </c>
      <c r="B280" s="54"/>
      <c r="C280" s="57">
        <v>49926.769</v>
      </c>
      <c r="D280" s="57"/>
      <c r="E280" s="1">
        <f t="shared" si="27"/>
        <v>24233.000747140846</v>
      </c>
      <c r="F280" s="1">
        <f t="shared" si="28"/>
        <v>24233</v>
      </c>
      <c r="G280" s="1">
        <f t="shared" si="29"/>
        <v>4.1539999801898375E-4</v>
      </c>
      <c r="J280" s="1">
        <f t="shared" si="26"/>
        <v>4.1539999801898375E-4</v>
      </c>
      <c r="K280" s="1"/>
      <c r="P280" s="3"/>
      <c r="R280" s="2">
        <f t="shared" si="30"/>
        <v>34908.269</v>
      </c>
    </row>
    <row r="281" spans="1:18" x14ac:dyDescent="0.2">
      <c r="A281" s="21" t="s">
        <v>481</v>
      </c>
      <c r="B281" s="54"/>
      <c r="C281" s="57">
        <v>49960.684999999998</v>
      </c>
      <c r="D281" s="57"/>
      <c r="E281" s="1">
        <f t="shared" si="27"/>
        <v>24294.002261207199</v>
      </c>
      <c r="F281" s="1">
        <f t="shared" si="28"/>
        <v>24294</v>
      </c>
      <c r="G281" s="1">
        <f t="shared" si="29"/>
        <v>1.2571999977808446E-3</v>
      </c>
      <c r="J281" s="1">
        <f t="shared" si="26"/>
        <v>1.2571999977808446E-3</v>
      </c>
      <c r="K281" s="1"/>
      <c r="P281" s="3"/>
      <c r="R281" s="2">
        <f t="shared" si="30"/>
        <v>34942.184999999998</v>
      </c>
    </row>
    <row r="282" spans="1:18" x14ac:dyDescent="0.2">
      <c r="A282" s="21" t="s">
        <v>481</v>
      </c>
      <c r="B282" s="54"/>
      <c r="C282" s="57">
        <v>49965.688000000002</v>
      </c>
      <c r="D282" s="57"/>
      <c r="E282" s="1">
        <f t="shared" si="27"/>
        <v>24303.000685988252</v>
      </c>
      <c r="F282" s="1">
        <f t="shared" si="28"/>
        <v>24303</v>
      </c>
      <c r="G282" s="1">
        <f t="shared" si="29"/>
        <v>3.8140000106068328E-4</v>
      </c>
      <c r="J282" s="1">
        <f t="shared" si="26"/>
        <v>3.8140000106068328E-4</v>
      </c>
      <c r="K282" s="1"/>
      <c r="P282" s="3"/>
      <c r="R282" s="2">
        <f t="shared" si="30"/>
        <v>34947.188000000002</v>
      </c>
    </row>
    <row r="283" spans="1:18" x14ac:dyDescent="0.2">
      <c r="A283" s="21" t="s">
        <v>481</v>
      </c>
      <c r="B283" s="54"/>
      <c r="C283" s="57">
        <v>49989.593000000001</v>
      </c>
      <c r="D283" s="57"/>
      <c r="E283" s="1">
        <f t="shared" si="27"/>
        <v>24345.996357463551</v>
      </c>
      <c r="F283" s="1">
        <f t="shared" si="28"/>
        <v>24346</v>
      </c>
      <c r="G283" s="1">
        <f t="shared" si="29"/>
        <v>-2.0252000031177886E-3</v>
      </c>
      <c r="J283" s="1">
        <f t="shared" si="26"/>
        <v>-2.0252000031177886E-3</v>
      </c>
      <c r="K283" s="1"/>
      <c r="P283" s="3"/>
      <c r="R283" s="2">
        <f t="shared" si="30"/>
        <v>34971.093000000001</v>
      </c>
    </row>
    <row r="284" spans="1:18" x14ac:dyDescent="0.2">
      <c r="A284" s="21" t="s">
        <v>481</v>
      </c>
      <c r="B284" s="54"/>
      <c r="C284" s="57">
        <v>49989.599999999999</v>
      </c>
      <c r="D284" s="57"/>
      <c r="E284" s="1">
        <f t="shared" si="27"/>
        <v>24346.008947704096</v>
      </c>
      <c r="F284" s="1">
        <f t="shared" si="28"/>
        <v>24346</v>
      </c>
      <c r="G284" s="1">
        <f t="shared" si="29"/>
        <v>4.9747999946703203E-3</v>
      </c>
      <c r="J284" s="1">
        <f t="shared" si="26"/>
        <v>4.9747999946703203E-3</v>
      </c>
      <c r="K284" s="1"/>
      <c r="P284" s="3"/>
      <c r="R284" s="2">
        <f t="shared" si="30"/>
        <v>34971.1</v>
      </c>
    </row>
    <row r="285" spans="1:18" x14ac:dyDescent="0.2">
      <c r="A285" s="21" t="s">
        <v>481</v>
      </c>
      <c r="B285" s="54"/>
      <c r="C285" s="57">
        <v>49991.817000000003</v>
      </c>
      <c r="D285" s="57"/>
      <c r="E285" s="1">
        <f t="shared" si="27"/>
        <v>24349.996456746594</v>
      </c>
      <c r="F285" s="1">
        <f t="shared" si="28"/>
        <v>24350</v>
      </c>
      <c r="G285" s="1">
        <f t="shared" si="29"/>
        <v>-1.9699999975273386E-3</v>
      </c>
      <c r="J285" s="1">
        <f t="shared" ref="J285:J290" si="31">+G285</f>
        <v>-1.9699999975273386E-3</v>
      </c>
      <c r="K285" s="1"/>
      <c r="P285" s="3"/>
      <c r="R285" s="2">
        <f t="shared" si="30"/>
        <v>34973.317000000003</v>
      </c>
    </row>
    <row r="286" spans="1:18" x14ac:dyDescent="0.2">
      <c r="A286" s="21" t="s">
        <v>481</v>
      </c>
      <c r="B286" s="54"/>
      <c r="C286" s="57">
        <v>50010.720000000001</v>
      </c>
      <c r="D286" s="57"/>
      <c r="E286" s="1">
        <f t="shared" si="27"/>
        <v>24383.995502046637</v>
      </c>
      <c r="F286" s="1">
        <f t="shared" si="28"/>
        <v>24384</v>
      </c>
      <c r="G286" s="1">
        <f t="shared" si="29"/>
        <v>-2.5008000011439435E-3</v>
      </c>
      <c r="J286" s="1">
        <f t="shared" si="31"/>
        <v>-2.5008000011439435E-3</v>
      </c>
      <c r="K286" s="1"/>
      <c r="P286" s="3"/>
      <c r="R286" s="2">
        <f t="shared" si="30"/>
        <v>34992.22</v>
      </c>
    </row>
    <row r="287" spans="1:18" x14ac:dyDescent="0.2">
      <c r="A287" s="21" t="s">
        <v>481</v>
      </c>
      <c r="B287" s="54"/>
      <c r="C287" s="57">
        <v>50068.544000000002</v>
      </c>
      <c r="D287" s="57"/>
      <c r="E287" s="1">
        <f t="shared" si="27"/>
        <v>24487.99808340567</v>
      </c>
      <c r="F287" s="1">
        <f t="shared" si="28"/>
        <v>24488</v>
      </c>
      <c r="G287" s="1">
        <f t="shared" si="29"/>
        <v>-1.0656000013113953E-3</v>
      </c>
      <c r="J287" s="1">
        <f t="shared" si="31"/>
        <v>-1.0656000013113953E-3</v>
      </c>
      <c r="K287" s="1"/>
      <c r="P287" s="3"/>
      <c r="R287" s="2">
        <f t="shared" si="30"/>
        <v>35050.044000000002</v>
      </c>
    </row>
    <row r="288" spans="1:18" x14ac:dyDescent="0.2">
      <c r="A288" s="21" t="s">
        <v>481</v>
      </c>
      <c r="B288" s="54"/>
      <c r="C288" s="57">
        <v>50284.819000000003</v>
      </c>
      <c r="D288" s="57"/>
      <c r="E288" s="1">
        <f t="shared" si="27"/>
        <v>24876.991551229155</v>
      </c>
      <c r="F288" s="1">
        <f t="shared" si="28"/>
        <v>24877</v>
      </c>
      <c r="G288" s="1">
        <f t="shared" si="29"/>
        <v>-4.6973999997135252E-3</v>
      </c>
      <c r="J288" s="1">
        <f t="shared" si="31"/>
        <v>-4.6973999997135252E-3</v>
      </c>
      <c r="K288" s="1"/>
      <c r="P288" s="3"/>
      <c r="R288" s="2">
        <f t="shared" si="30"/>
        <v>35266.319000000003</v>
      </c>
    </row>
    <row r="289" spans="1:18" x14ac:dyDescent="0.2">
      <c r="A289" s="21" t="s">
        <v>481</v>
      </c>
      <c r="B289" s="54"/>
      <c r="C289" s="57">
        <v>50308.733999999997</v>
      </c>
      <c r="D289" s="57"/>
      <c r="E289" s="1">
        <f t="shared" si="27"/>
        <v>24920.00520876237</v>
      </c>
      <c r="F289" s="1">
        <f t="shared" si="28"/>
        <v>24920</v>
      </c>
      <c r="G289" s="1">
        <f t="shared" si="29"/>
        <v>2.8959999981452711E-3</v>
      </c>
      <c r="J289" s="1">
        <f t="shared" si="31"/>
        <v>2.8959999981452711E-3</v>
      </c>
      <c r="K289" s="1"/>
      <c r="P289" s="3"/>
      <c r="R289" s="2">
        <f t="shared" si="30"/>
        <v>35290.233999999997</v>
      </c>
    </row>
    <row r="290" spans="1:18" x14ac:dyDescent="0.2">
      <c r="A290" s="21" t="s">
        <v>481</v>
      </c>
      <c r="B290" s="54"/>
      <c r="C290" s="57">
        <v>50313.737999999998</v>
      </c>
      <c r="D290" s="57"/>
      <c r="E290" s="1">
        <f t="shared" si="27"/>
        <v>24929.00543214921</v>
      </c>
      <c r="F290" s="1">
        <f t="shared" si="28"/>
        <v>24929</v>
      </c>
      <c r="G290" s="1">
        <f t="shared" si="29"/>
        <v>3.0201999979908578E-3</v>
      </c>
      <c r="J290" s="1">
        <f t="shared" si="31"/>
        <v>3.0201999979908578E-3</v>
      </c>
      <c r="K290" s="1"/>
      <c r="P290" s="3"/>
      <c r="R290" s="2">
        <f t="shared" si="30"/>
        <v>35295.237999999998</v>
      </c>
    </row>
    <row r="291" spans="1:18" x14ac:dyDescent="0.2">
      <c r="A291" s="21" t="s">
        <v>416</v>
      </c>
      <c r="B291" s="54"/>
      <c r="C291" s="57">
        <v>50369.332799999996</v>
      </c>
      <c r="D291" s="57" t="s">
        <v>421</v>
      </c>
      <c r="E291" s="1">
        <f t="shared" si="27"/>
        <v>25028.99856147508</v>
      </c>
      <c r="F291" s="1">
        <f t="shared" si="28"/>
        <v>25029</v>
      </c>
      <c r="G291" s="1">
        <f t="shared" si="29"/>
        <v>-7.998000000952743E-4</v>
      </c>
      <c r="J291" s="1"/>
      <c r="K291" s="1">
        <f>G291</f>
        <v>-7.998000000952743E-4</v>
      </c>
      <c r="P291" s="3"/>
      <c r="R291" s="2">
        <f t="shared" si="30"/>
        <v>35350.832799999996</v>
      </c>
    </row>
    <row r="292" spans="1:18" x14ac:dyDescent="0.2">
      <c r="A292" s="21" t="s">
        <v>481</v>
      </c>
      <c r="B292" s="54"/>
      <c r="C292" s="57">
        <v>50376.567999999999</v>
      </c>
      <c r="D292" s="57"/>
      <c r="E292" s="1">
        <f t="shared" si="27"/>
        <v>25042.011834106674</v>
      </c>
      <c r="F292" s="1">
        <f t="shared" si="28"/>
        <v>25042</v>
      </c>
      <c r="G292" s="1">
        <f t="shared" si="29"/>
        <v>6.5795999980764464E-3</v>
      </c>
      <c r="J292" s="1">
        <f t="shared" ref="J292:J298" si="32">+G292</f>
        <v>6.5795999980764464E-3</v>
      </c>
      <c r="K292" s="1"/>
      <c r="P292" s="3"/>
      <c r="R292" s="2">
        <f t="shared" si="30"/>
        <v>35358.067999999999</v>
      </c>
    </row>
    <row r="293" spans="1:18" x14ac:dyDescent="0.2">
      <c r="A293" s="21" t="s">
        <v>481</v>
      </c>
      <c r="B293" s="54"/>
      <c r="C293" s="57">
        <v>50391.569000000003</v>
      </c>
      <c r="D293" s="57"/>
      <c r="E293" s="1">
        <f t="shared" si="27"/>
        <v>25068.992719603477</v>
      </c>
      <c r="F293" s="1">
        <f t="shared" si="28"/>
        <v>25069</v>
      </c>
      <c r="G293" s="1">
        <f t="shared" si="29"/>
        <v>-4.0478000009898096E-3</v>
      </c>
      <c r="J293" s="1">
        <f t="shared" si="32"/>
        <v>-4.0478000009898096E-3</v>
      </c>
      <c r="K293" s="1"/>
      <c r="P293" s="3"/>
      <c r="R293" s="2">
        <f t="shared" si="30"/>
        <v>35373.069000000003</v>
      </c>
    </row>
    <row r="294" spans="1:18" x14ac:dyDescent="0.2">
      <c r="A294" s="21" t="s">
        <v>481</v>
      </c>
      <c r="B294" s="54"/>
      <c r="C294" s="57">
        <v>50392.682000000001</v>
      </c>
      <c r="D294" s="57"/>
      <c r="E294" s="1">
        <f t="shared" si="27"/>
        <v>25070.994567850787</v>
      </c>
      <c r="F294" s="1">
        <f t="shared" si="28"/>
        <v>25071</v>
      </c>
      <c r="G294" s="1">
        <f t="shared" si="29"/>
        <v>-3.0201999979908578E-3</v>
      </c>
      <c r="J294" s="1">
        <f t="shared" si="32"/>
        <v>-3.0201999979908578E-3</v>
      </c>
      <c r="K294" s="1"/>
      <c r="P294" s="3"/>
      <c r="R294" s="2">
        <f t="shared" si="30"/>
        <v>35374.182000000001</v>
      </c>
    </row>
    <row r="295" spans="1:18" x14ac:dyDescent="0.2">
      <c r="A295" s="21" t="s">
        <v>481</v>
      </c>
      <c r="B295" s="54"/>
      <c r="C295" s="57">
        <v>50426.6</v>
      </c>
      <c r="D295" s="57"/>
      <c r="E295" s="1">
        <f t="shared" si="27"/>
        <v>25131.999679128723</v>
      </c>
      <c r="F295" s="1">
        <f t="shared" si="28"/>
        <v>25132</v>
      </c>
      <c r="G295" s="1">
        <f t="shared" si="29"/>
        <v>-1.7839999782154337E-4</v>
      </c>
      <c r="J295" s="1">
        <f t="shared" si="32"/>
        <v>-1.7839999782154337E-4</v>
      </c>
      <c r="K295" s="1"/>
      <c r="P295" s="3"/>
      <c r="R295" s="2">
        <f t="shared" si="30"/>
        <v>35408.1</v>
      </c>
    </row>
    <row r="296" spans="1:18" x14ac:dyDescent="0.2">
      <c r="A296" s="21" t="s">
        <v>480</v>
      </c>
      <c r="B296" s="54"/>
      <c r="C296" s="57">
        <v>50690.688000000002</v>
      </c>
      <c r="D296" s="57"/>
      <c r="E296" s="1">
        <f t="shared" si="27"/>
        <v>25606.989885720188</v>
      </c>
      <c r="F296" s="1">
        <f t="shared" si="28"/>
        <v>25607</v>
      </c>
      <c r="G296" s="1">
        <f t="shared" si="29"/>
        <v>-5.6234000003314577E-3</v>
      </c>
      <c r="J296" s="1">
        <f t="shared" si="32"/>
        <v>-5.6234000003314577E-3</v>
      </c>
      <c r="K296" s="1"/>
      <c r="P296" s="3"/>
      <c r="R296" s="2">
        <f t="shared" si="30"/>
        <v>35672.188000000002</v>
      </c>
    </row>
    <row r="297" spans="1:18" x14ac:dyDescent="0.2">
      <c r="A297" s="21" t="s">
        <v>480</v>
      </c>
      <c r="B297" s="54"/>
      <c r="C297" s="57">
        <v>50695.697</v>
      </c>
      <c r="D297" s="57"/>
      <c r="E297" s="1">
        <f t="shared" si="27"/>
        <v>25615.999102135989</v>
      </c>
      <c r="F297" s="1">
        <f t="shared" si="28"/>
        <v>25616</v>
      </c>
      <c r="G297" s="1">
        <f t="shared" si="29"/>
        <v>-4.9920000310521573E-4</v>
      </c>
      <c r="J297" s="1">
        <f t="shared" si="32"/>
        <v>-4.9920000310521573E-4</v>
      </c>
      <c r="K297" s="1"/>
      <c r="P297" s="3"/>
      <c r="R297" s="2">
        <f t="shared" si="30"/>
        <v>35677.197</v>
      </c>
    </row>
    <row r="298" spans="1:18" x14ac:dyDescent="0.2">
      <c r="A298" s="21" t="s">
        <v>480</v>
      </c>
      <c r="B298" s="54"/>
      <c r="C298" s="57">
        <v>50696.805</v>
      </c>
      <c r="D298" s="57"/>
      <c r="E298" s="1">
        <f t="shared" si="27"/>
        <v>25617.991957354338</v>
      </c>
      <c r="F298" s="1">
        <f t="shared" si="28"/>
        <v>25618</v>
      </c>
      <c r="G298" s="1">
        <f t="shared" si="29"/>
        <v>-4.4715999974869192E-3</v>
      </c>
      <c r="J298" s="1">
        <f t="shared" si="32"/>
        <v>-4.4715999974869192E-3</v>
      </c>
      <c r="K298" s="1"/>
      <c r="P298" s="3"/>
      <c r="R298" s="2">
        <f t="shared" si="30"/>
        <v>35678.305</v>
      </c>
    </row>
    <row r="299" spans="1:18" x14ac:dyDescent="0.2">
      <c r="A299" s="21" t="s">
        <v>417</v>
      </c>
      <c r="B299" s="54"/>
      <c r="C299" s="57">
        <v>50698.476000000002</v>
      </c>
      <c r="D299" s="57">
        <v>2.0000000000000001E-4</v>
      </c>
      <c r="E299" s="1">
        <f t="shared" si="27"/>
        <v>25620.997427634</v>
      </c>
      <c r="F299" s="1">
        <f t="shared" si="28"/>
        <v>25621</v>
      </c>
      <c r="G299" s="1">
        <f t="shared" si="29"/>
        <v>-1.4301999981398694E-3</v>
      </c>
      <c r="J299" s="1"/>
      <c r="K299" s="1">
        <f>G299</f>
        <v>-1.4301999981398694E-3</v>
      </c>
      <c r="P299" s="3"/>
      <c r="R299" s="2">
        <f t="shared" si="30"/>
        <v>35679.976000000002</v>
      </c>
    </row>
    <row r="300" spans="1:18" x14ac:dyDescent="0.2">
      <c r="A300" s="21" t="s">
        <v>480</v>
      </c>
      <c r="B300" s="54"/>
      <c r="C300" s="57">
        <v>50749.627999999997</v>
      </c>
      <c r="D300" s="57"/>
      <c r="E300" s="1">
        <f t="shared" si="27"/>
        <v>25712.999711143904</v>
      </c>
      <c r="F300" s="1">
        <f t="shared" si="28"/>
        <v>25713</v>
      </c>
      <c r="G300" s="1">
        <f t="shared" si="29"/>
        <v>-1.6060000052675605E-4</v>
      </c>
      <c r="J300" s="1">
        <f t="shared" ref="J300:J319" si="33">+G300</f>
        <v>-1.6060000052675605E-4</v>
      </c>
      <c r="K300" s="1"/>
      <c r="P300" s="3"/>
      <c r="R300" s="2">
        <f t="shared" si="30"/>
        <v>35731.127999999997</v>
      </c>
    </row>
    <row r="301" spans="1:18" x14ac:dyDescent="0.2">
      <c r="A301" s="21" t="s">
        <v>480</v>
      </c>
      <c r="B301" s="54"/>
      <c r="C301" s="57">
        <v>50755.756000000001</v>
      </c>
      <c r="D301" s="57"/>
      <c r="E301" s="1">
        <f t="shared" si="27"/>
        <v>25724.021567441785</v>
      </c>
      <c r="F301" s="1">
        <f t="shared" si="28"/>
        <v>25724</v>
      </c>
      <c r="G301" s="1">
        <f t="shared" si="29"/>
        <v>1.1991200000920799E-2</v>
      </c>
      <c r="J301" s="1">
        <f t="shared" si="33"/>
        <v>1.1991200000920799E-2</v>
      </c>
      <c r="K301" s="1"/>
      <c r="P301" s="3"/>
      <c r="R301" s="2">
        <f t="shared" si="30"/>
        <v>35737.256000000001</v>
      </c>
    </row>
    <row r="302" spans="1:18" x14ac:dyDescent="0.2">
      <c r="A302" s="21" t="s">
        <v>480</v>
      </c>
      <c r="B302" s="54"/>
      <c r="C302" s="57">
        <v>50768.535000000003</v>
      </c>
      <c r="D302" s="57"/>
      <c r="E302" s="1">
        <f t="shared" si="27"/>
        <v>25747.005950867133</v>
      </c>
      <c r="F302" s="1">
        <f t="shared" si="28"/>
        <v>25747</v>
      </c>
      <c r="G302" s="1">
        <f t="shared" si="29"/>
        <v>3.3086000039475039E-3</v>
      </c>
      <c r="J302" s="1">
        <f t="shared" si="33"/>
        <v>3.3086000039475039E-3</v>
      </c>
      <c r="K302" s="1"/>
      <c r="P302" s="3"/>
      <c r="R302" s="2">
        <f t="shared" si="30"/>
        <v>35750.035000000003</v>
      </c>
    </row>
    <row r="303" spans="1:18" x14ac:dyDescent="0.2">
      <c r="A303" s="21" t="s">
        <v>480</v>
      </c>
      <c r="B303" s="54"/>
      <c r="C303" s="57">
        <v>51067.652999999998</v>
      </c>
      <c r="D303" s="57"/>
      <c r="E303" s="1">
        <f t="shared" si="27"/>
        <v>26285.001318378043</v>
      </c>
      <c r="F303" s="1">
        <f t="shared" si="28"/>
        <v>26285</v>
      </c>
      <c r="G303" s="1">
        <f t="shared" si="29"/>
        <v>7.3300000076415017E-4</v>
      </c>
      <c r="J303" s="1">
        <f t="shared" si="33"/>
        <v>7.3300000076415017E-4</v>
      </c>
      <c r="K303" s="1"/>
      <c r="P303" s="3"/>
      <c r="R303" s="2">
        <f t="shared" si="30"/>
        <v>36049.152999999998</v>
      </c>
    </row>
    <row r="304" spans="1:18" x14ac:dyDescent="0.2">
      <c r="A304" s="21" t="s">
        <v>480</v>
      </c>
      <c r="B304" s="54"/>
      <c r="C304" s="57">
        <v>51097.675999999999</v>
      </c>
      <c r="D304" s="57"/>
      <c r="E304" s="1">
        <f t="shared" si="27"/>
        <v>26339.000860093289</v>
      </c>
      <c r="F304" s="1">
        <f t="shared" si="28"/>
        <v>26339</v>
      </c>
      <c r="G304" s="1">
        <f t="shared" si="29"/>
        <v>4.7819999599596485E-4</v>
      </c>
      <c r="J304" s="1">
        <f t="shared" si="33"/>
        <v>4.7819999599596485E-4</v>
      </c>
      <c r="K304" s="1"/>
      <c r="P304" s="3"/>
      <c r="R304" s="2">
        <f t="shared" si="30"/>
        <v>36079.175999999999</v>
      </c>
    </row>
    <row r="305" spans="1:18" x14ac:dyDescent="0.2">
      <c r="A305" s="21" t="s">
        <v>480</v>
      </c>
      <c r="B305" s="54"/>
      <c r="C305" s="57">
        <v>51101.567000000003</v>
      </c>
      <c r="D305" s="57"/>
      <c r="E305" s="1">
        <f t="shared" si="27"/>
        <v>26345.999235232823</v>
      </c>
      <c r="F305" s="1">
        <f t="shared" si="28"/>
        <v>26346</v>
      </c>
      <c r="G305" s="1">
        <f t="shared" si="29"/>
        <v>-4.2519999988144264E-4</v>
      </c>
      <c r="J305" s="1">
        <f t="shared" si="33"/>
        <v>-4.2519999988144264E-4</v>
      </c>
      <c r="K305" s="1"/>
      <c r="P305" s="3"/>
      <c r="R305" s="2">
        <f t="shared" si="30"/>
        <v>36083.067000000003</v>
      </c>
    </row>
    <row r="306" spans="1:18" x14ac:dyDescent="0.2">
      <c r="A306" s="21" t="s">
        <v>480</v>
      </c>
      <c r="B306" s="54"/>
      <c r="C306" s="57">
        <v>51106.572</v>
      </c>
      <c r="D306" s="57"/>
      <c r="E306" s="1">
        <f t="shared" si="27"/>
        <v>26355.001257225449</v>
      </c>
      <c r="F306" s="1">
        <f t="shared" si="28"/>
        <v>26355</v>
      </c>
      <c r="G306" s="1">
        <f t="shared" si="29"/>
        <v>6.9899999652989209E-4</v>
      </c>
      <c r="J306" s="1">
        <f t="shared" si="33"/>
        <v>6.9899999652989209E-4</v>
      </c>
      <c r="K306" s="1"/>
      <c r="P306" s="3"/>
      <c r="R306" s="2">
        <f t="shared" si="30"/>
        <v>36088.072</v>
      </c>
    </row>
    <row r="307" spans="1:18" x14ac:dyDescent="0.2">
      <c r="A307" s="21" t="s">
        <v>480</v>
      </c>
      <c r="B307" s="54"/>
      <c r="C307" s="57">
        <v>51106.572999999997</v>
      </c>
      <c r="D307" s="57"/>
      <c r="E307" s="1">
        <f t="shared" si="27"/>
        <v>26355.003055831236</v>
      </c>
      <c r="F307" s="1">
        <f t="shared" si="28"/>
        <v>26355</v>
      </c>
      <c r="G307" s="1">
        <f t="shared" si="29"/>
        <v>1.6989999930956401E-3</v>
      </c>
      <c r="J307" s="1">
        <f t="shared" si="33"/>
        <v>1.6989999930956401E-3</v>
      </c>
      <c r="K307" s="1"/>
      <c r="P307" s="3"/>
      <c r="R307" s="2">
        <f t="shared" si="30"/>
        <v>36088.072999999997</v>
      </c>
    </row>
    <row r="308" spans="1:18" x14ac:dyDescent="0.2">
      <c r="A308" s="21" t="s">
        <v>480</v>
      </c>
      <c r="B308" s="54"/>
      <c r="C308" s="57">
        <v>51111.580999999998</v>
      </c>
      <c r="D308" s="57"/>
      <c r="E308" s="1">
        <f t="shared" si="27"/>
        <v>26364.01047364125</v>
      </c>
      <c r="F308" s="1">
        <f t="shared" si="28"/>
        <v>26364</v>
      </c>
      <c r="G308" s="1">
        <f t="shared" si="29"/>
        <v>5.8232000010320917E-3</v>
      </c>
      <c r="J308" s="1">
        <f t="shared" si="33"/>
        <v>5.8232000010320917E-3</v>
      </c>
      <c r="K308" s="1"/>
      <c r="P308" s="3"/>
      <c r="R308" s="2">
        <f t="shared" si="30"/>
        <v>36093.080999999998</v>
      </c>
    </row>
    <row r="309" spans="1:18" x14ac:dyDescent="0.2">
      <c r="A309" s="21" t="s">
        <v>480</v>
      </c>
      <c r="B309" s="54"/>
      <c r="C309" s="57">
        <v>51136.589</v>
      </c>
      <c r="D309" s="57"/>
      <c r="E309" s="1">
        <f t="shared" si="27"/>
        <v>26408.990007305936</v>
      </c>
      <c r="F309" s="1">
        <f t="shared" si="28"/>
        <v>26409</v>
      </c>
      <c r="G309" s="1">
        <f t="shared" si="29"/>
        <v>-5.5558000021846965E-3</v>
      </c>
      <c r="J309" s="1">
        <f t="shared" si="33"/>
        <v>-5.5558000021846965E-3</v>
      </c>
      <c r="K309" s="1"/>
      <c r="P309" s="3">
        <f t="shared" ref="P309:P340" ca="1" si="34">+C$11+C$12*F309</f>
        <v>-1.7038610376045385E-3</v>
      </c>
      <c r="R309" s="2">
        <f t="shared" si="30"/>
        <v>36118.089</v>
      </c>
    </row>
    <row r="310" spans="1:18" x14ac:dyDescent="0.2">
      <c r="A310" s="21" t="s">
        <v>480</v>
      </c>
      <c r="B310" s="54"/>
      <c r="C310" s="57">
        <v>51400.688000000002</v>
      </c>
      <c r="D310" s="57"/>
      <c r="E310" s="1">
        <f t="shared" si="27"/>
        <v>26883.999998561118</v>
      </c>
      <c r="F310" s="1">
        <f t="shared" si="28"/>
        <v>26884</v>
      </c>
      <c r="G310" s="1">
        <f t="shared" si="29"/>
        <v>-7.9999881563708186E-7</v>
      </c>
      <c r="J310" s="1">
        <f t="shared" si="33"/>
        <v>-7.9999881563708186E-7</v>
      </c>
      <c r="K310" s="1"/>
      <c r="P310" s="3">
        <f t="shared" ca="1" si="34"/>
        <v>-9.5456055603769518E-4</v>
      </c>
      <c r="R310" s="2">
        <f t="shared" si="30"/>
        <v>36382.188000000002</v>
      </c>
    </row>
    <row r="311" spans="1:18" x14ac:dyDescent="0.2">
      <c r="A311" s="21" t="s">
        <v>480</v>
      </c>
      <c r="B311" s="54"/>
      <c r="C311" s="57">
        <v>51406.798000000003</v>
      </c>
      <c r="D311" s="57"/>
      <c r="E311" s="1">
        <f t="shared" si="27"/>
        <v>26894.989479954722</v>
      </c>
      <c r="F311" s="1">
        <f t="shared" si="28"/>
        <v>26895</v>
      </c>
      <c r="G311" s="1">
        <f t="shared" si="29"/>
        <v>-5.849000001035165E-3</v>
      </c>
      <c r="J311" s="1">
        <f t="shared" si="33"/>
        <v>-5.849000001035165E-3</v>
      </c>
      <c r="K311" s="1"/>
      <c r="P311" s="3">
        <f t="shared" ca="1" si="34"/>
        <v>-9.3720833435930601E-4</v>
      </c>
      <c r="R311" s="2">
        <f t="shared" si="30"/>
        <v>36388.298000000003</v>
      </c>
    </row>
    <row r="312" spans="1:18" x14ac:dyDescent="0.2">
      <c r="A312" s="21" t="s">
        <v>480</v>
      </c>
      <c r="B312" s="54"/>
      <c r="C312" s="57">
        <v>51420.705000000002</v>
      </c>
      <c r="D312" s="57"/>
      <c r="E312" s="1">
        <f t="shared" si="27"/>
        <v>26920.002690714271</v>
      </c>
      <c r="F312" s="1">
        <f t="shared" si="28"/>
        <v>26920</v>
      </c>
      <c r="G312" s="1">
        <f t="shared" si="29"/>
        <v>1.4960000044084154E-3</v>
      </c>
      <c r="J312" s="1">
        <f t="shared" si="33"/>
        <v>1.4960000044084154E-3</v>
      </c>
      <c r="K312" s="1"/>
      <c r="P312" s="3">
        <f t="shared" ca="1" si="34"/>
        <v>-8.9777146690842025E-4</v>
      </c>
      <c r="R312" s="2">
        <f t="shared" si="30"/>
        <v>36402.205000000002</v>
      </c>
    </row>
    <row r="313" spans="1:18" x14ac:dyDescent="0.2">
      <c r="A313" s="21" t="s">
        <v>480</v>
      </c>
      <c r="B313" s="54"/>
      <c r="C313" s="57">
        <v>51426.821000000004</v>
      </c>
      <c r="D313" s="57"/>
      <c r="E313" s="1">
        <f t="shared" si="27"/>
        <v>26931.002963742631</v>
      </c>
      <c r="F313" s="1">
        <f t="shared" si="28"/>
        <v>26931</v>
      </c>
      <c r="G313" s="1">
        <f t="shared" si="29"/>
        <v>1.6478000034112483E-3</v>
      </c>
      <c r="J313" s="1">
        <f t="shared" si="33"/>
        <v>1.6478000034112483E-3</v>
      </c>
      <c r="K313" s="1"/>
      <c r="P313" s="3">
        <f t="shared" ca="1" si="34"/>
        <v>-8.8041924523003107E-4</v>
      </c>
      <c r="R313" s="2">
        <f t="shared" si="30"/>
        <v>36408.321000000004</v>
      </c>
    </row>
    <row r="314" spans="1:18" x14ac:dyDescent="0.2">
      <c r="A314" s="21" t="s">
        <v>480</v>
      </c>
      <c r="B314" s="54"/>
      <c r="C314" s="57">
        <v>51434.6005</v>
      </c>
      <c r="D314" s="57"/>
      <c r="E314" s="1">
        <f t="shared" si="27"/>
        <v>26944.995217507199</v>
      </c>
      <c r="F314" s="1">
        <f t="shared" si="28"/>
        <v>26945</v>
      </c>
      <c r="G314" s="1">
        <f t="shared" si="29"/>
        <v>-2.6589999979478307E-3</v>
      </c>
      <c r="J314" s="1">
        <f t="shared" si="33"/>
        <v>-2.6589999979478307E-3</v>
      </c>
      <c r="K314" s="1"/>
      <c r="P314" s="3">
        <f t="shared" ca="1" si="34"/>
        <v>-8.5833459945753449E-4</v>
      </c>
      <c r="R314" s="2">
        <f t="shared" si="30"/>
        <v>36416.1005</v>
      </c>
    </row>
    <row r="315" spans="1:18" x14ac:dyDescent="0.2">
      <c r="A315" s="21" t="s">
        <v>480</v>
      </c>
      <c r="B315" s="54"/>
      <c r="C315" s="57">
        <v>51435.714</v>
      </c>
      <c r="D315" s="57"/>
      <c r="E315" s="1">
        <f t="shared" si="27"/>
        <v>26946.997965057406</v>
      </c>
      <c r="F315" s="1">
        <f t="shared" si="28"/>
        <v>26947</v>
      </c>
      <c r="G315" s="1">
        <f t="shared" si="29"/>
        <v>-1.1314000003039837E-3</v>
      </c>
      <c r="J315" s="1">
        <f t="shared" si="33"/>
        <v>-1.1314000003039837E-3</v>
      </c>
      <c r="K315" s="1"/>
      <c r="P315" s="3">
        <f t="shared" ca="1" si="34"/>
        <v>-8.5517965006146751E-4</v>
      </c>
      <c r="R315" s="2">
        <f t="shared" si="30"/>
        <v>36417.214</v>
      </c>
    </row>
    <row r="316" spans="1:18" x14ac:dyDescent="0.2">
      <c r="A316" s="21" t="s">
        <v>480</v>
      </c>
      <c r="B316" s="54"/>
      <c r="C316" s="57">
        <v>51439.608</v>
      </c>
      <c r="D316" s="57"/>
      <c r="E316" s="1">
        <f t="shared" si="27"/>
        <v>26954.00173601431</v>
      </c>
      <c r="F316" s="1">
        <f t="shared" si="28"/>
        <v>26954</v>
      </c>
      <c r="G316" s="1">
        <f t="shared" si="29"/>
        <v>9.6520000079181045E-4</v>
      </c>
      <c r="J316" s="1">
        <f t="shared" si="33"/>
        <v>9.6520000079181045E-4</v>
      </c>
      <c r="K316" s="1"/>
      <c r="P316" s="3">
        <f t="shared" ca="1" si="34"/>
        <v>-8.4413732717521922E-4</v>
      </c>
      <c r="R316" s="2">
        <f t="shared" si="30"/>
        <v>36421.108</v>
      </c>
    </row>
    <row r="317" spans="1:18" x14ac:dyDescent="0.2">
      <c r="A317" s="21" t="s">
        <v>480</v>
      </c>
      <c r="B317" s="54"/>
      <c r="C317" s="57">
        <v>51454.620999999999</v>
      </c>
      <c r="D317" s="57"/>
      <c r="E317" s="1">
        <f t="shared" si="27"/>
        <v>26981.00420478062</v>
      </c>
      <c r="F317" s="1">
        <f t="shared" si="28"/>
        <v>26981</v>
      </c>
      <c r="G317" s="1">
        <f t="shared" si="29"/>
        <v>2.3377999968943186E-3</v>
      </c>
      <c r="J317" s="1">
        <f t="shared" si="33"/>
        <v>2.3377999968943186E-3</v>
      </c>
      <c r="K317" s="1"/>
      <c r="P317" s="3">
        <f t="shared" ca="1" si="34"/>
        <v>-8.0154551032825955E-4</v>
      </c>
      <c r="R317" s="2">
        <f t="shared" si="30"/>
        <v>36436.120999999999</v>
      </c>
    </row>
    <row r="318" spans="1:18" x14ac:dyDescent="0.2">
      <c r="A318" s="21" t="s">
        <v>480</v>
      </c>
      <c r="B318" s="54"/>
      <c r="C318" s="57">
        <v>51455.735999999997</v>
      </c>
      <c r="D318" s="57"/>
      <c r="E318" s="1">
        <f t="shared" si="27"/>
        <v>26983.009650239514</v>
      </c>
      <c r="F318" s="1">
        <f t="shared" si="28"/>
        <v>26983</v>
      </c>
      <c r="G318" s="1">
        <f t="shared" si="29"/>
        <v>5.3654000003007241E-3</v>
      </c>
      <c r="J318" s="1">
        <f t="shared" si="33"/>
        <v>5.3654000003007241E-3</v>
      </c>
      <c r="K318" s="1"/>
      <c r="P318" s="3">
        <f t="shared" ca="1" si="34"/>
        <v>-7.9839056093218563E-4</v>
      </c>
      <c r="R318" s="2">
        <f t="shared" si="30"/>
        <v>36437.235999999997</v>
      </c>
    </row>
    <row r="319" spans="1:18" x14ac:dyDescent="0.2">
      <c r="A319" s="21" t="s">
        <v>480</v>
      </c>
      <c r="B319" s="54"/>
      <c r="C319" s="57">
        <v>51513.55</v>
      </c>
      <c r="D319" s="57"/>
      <c r="E319" s="1">
        <f t="shared" si="27"/>
        <v>27086.994245540631</v>
      </c>
      <c r="F319" s="1">
        <f t="shared" si="28"/>
        <v>27087</v>
      </c>
      <c r="G319" s="1">
        <f t="shared" si="29"/>
        <v>-3.1993999946280383E-3</v>
      </c>
      <c r="J319" s="1">
        <f t="shared" si="33"/>
        <v>-3.1993999946280383E-3</v>
      </c>
      <c r="K319" s="1"/>
      <c r="P319" s="3">
        <f t="shared" ca="1" si="34"/>
        <v>-6.3433319233650171E-4</v>
      </c>
      <c r="R319" s="2">
        <f t="shared" si="30"/>
        <v>36495.050000000003</v>
      </c>
    </row>
    <row r="320" spans="1:18" x14ac:dyDescent="0.2">
      <c r="A320" s="45" t="s">
        <v>563</v>
      </c>
      <c r="B320" s="53" t="s">
        <v>533</v>
      </c>
      <c r="C320" s="45">
        <v>51755.4228</v>
      </c>
      <c r="D320" s="45" t="s">
        <v>564</v>
      </c>
      <c r="E320" s="1">
        <f t="shared" si="27"/>
        <v>27522.028064725349</v>
      </c>
      <c r="F320" s="1">
        <f t="shared" si="28"/>
        <v>27522</v>
      </c>
      <c r="J320" s="1"/>
      <c r="K320" s="1"/>
      <c r="M320" s="48">
        <v>1.5603599997120909E-2</v>
      </c>
      <c r="P320" s="3">
        <f t="shared" ca="1" si="34"/>
        <v>5.1868301308925779E-5</v>
      </c>
      <c r="R320" s="2">
        <f t="shared" si="30"/>
        <v>36736.9228</v>
      </c>
    </row>
    <row r="321" spans="1:18" x14ac:dyDescent="0.2">
      <c r="A321" s="45" t="s">
        <v>563</v>
      </c>
      <c r="B321" s="53" t="s">
        <v>533</v>
      </c>
      <c r="C321" s="45">
        <v>51839.360200000003</v>
      </c>
      <c r="D321" s="45" t="s">
        <v>564</v>
      </c>
      <c r="E321" s="1">
        <f t="shared" si="27"/>
        <v>27672.998358592358</v>
      </c>
      <c r="F321" s="1">
        <f t="shared" si="28"/>
        <v>27673</v>
      </c>
      <c r="J321" s="1"/>
      <c r="K321" s="1"/>
      <c r="M321" s="48">
        <v>-9.1260000044712797E-4</v>
      </c>
      <c r="P321" s="3">
        <f t="shared" ca="1" si="34"/>
        <v>2.9006698071228076E-4</v>
      </c>
      <c r="R321" s="2">
        <f t="shared" si="30"/>
        <v>36820.860200000003</v>
      </c>
    </row>
    <row r="322" spans="1:18" x14ac:dyDescent="0.2">
      <c r="A322" s="50" t="s">
        <v>443</v>
      </c>
      <c r="B322" s="58"/>
      <c r="C322" s="59">
        <v>52136.812299999998</v>
      </c>
      <c r="D322" s="59">
        <v>5.9999999999999995E-4</v>
      </c>
      <c r="E322" s="1">
        <f t="shared" si="27"/>
        <v>28207.997428713155</v>
      </c>
      <c r="F322" s="1">
        <f t="shared" si="28"/>
        <v>28208</v>
      </c>
      <c r="G322" s="1">
        <f>C322-(C$7+C$8*F322)</f>
        <v>-1.429600000847131E-3</v>
      </c>
      <c r="J322" s="1"/>
      <c r="K322" s="1"/>
      <c r="O322" s="1">
        <f>G322</f>
        <v>-1.429600000847131E-3</v>
      </c>
      <c r="P322" s="3">
        <f t="shared" ca="1" si="34"/>
        <v>1.1340159441612513E-3</v>
      </c>
      <c r="R322" s="2">
        <f t="shared" si="30"/>
        <v>37118.312299999998</v>
      </c>
    </row>
    <row r="323" spans="1:18" x14ac:dyDescent="0.2">
      <c r="A323" s="38" t="s">
        <v>563</v>
      </c>
      <c r="B323" s="60" t="s">
        <v>533</v>
      </c>
      <c r="C323" s="38">
        <v>52231.3246</v>
      </c>
      <c r="D323" s="38" t="s">
        <v>564</v>
      </c>
      <c r="E323" s="1">
        <f t="shared" si="27"/>
        <v>28377.987798977745</v>
      </c>
      <c r="F323" s="1">
        <f t="shared" si="28"/>
        <v>28378</v>
      </c>
      <c r="J323" s="1"/>
      <c r="K323" s="1"/>
      <c r="M323" s="48">
        <v>-6.783600001654122E-3</v>
      </c>
      <c r="P323" s="3">
        <f t="shared" ca="1" si="34"/>
        <v>1.4021866428272772E-3</v>
      </c>
      <c r="R323" s="2">
        <f t="shared" si="30"/>
        <v>37212.8246</v>
      </c>
    </row>
    <row r="324" spans="1:18" x14ac:dyDescent="0.2">
      <c r="A324" s="38" t="s">
        <v>563</v>
      </c>
      <c r="B324" s="60" t="s">
        <v>533</v>
      </c>
      <c r="C324" s="38">
        <v>52231.3295</v>
      </c>
      <c r="D324" s="38" t="s">
        <v>564</v>
      </c>
      <c r="E324" s="1">
        <f t="shared" si="27"/>
        <v>28377.996612146129</v>
      </c>
      <c r="F324" s="1">
        <f t="shared" si="28"/>
        <v>28378</v>
      </c>
      <c r="J324" s="1"/>
      <c r="K324" s="1"/>
      <c r="M324" s="48">
        <v>-1.8836000017472543E-3</v>
      </c>
      <c r="P324" s="3">
        <f t="shared" ca="1" si="34"/>
        <v>1.4021866428272772E-3</v>
      </c>
      <c r="R324" s="2">
        <f t="shared" si="30"/>
        <v>37212.8295</v>
      </c>
    </row>
    <row r="325" spans="1:18" x14ac:dyDescent="0.2">
      <c r="A325" s="49" t="s">
        <v>487</v>
      </c>
      <c r="B325" s="58"/>
      <c r="C325" s="59">
        <v>52260.241999999998</v>
      </c>
      <c r="D325" s="59">
        <v>3.0000000000000001E-3</v>
      </c>
      <c r="E325" s="1">
        <f t="shared" si="27"/>
        <v>28429.998802128539</v>
      </c>
      <c r="F325" s="1">
        <f t="shared" si="28"/>
        <v>28430</v>
      </c>
      <c r="G325" s="1">
        <f>C325-(C$7+C$8*F325)</f>
        <v>-6.6599999991012737E-4</v>
      </c>
      <c r="J325" s="1"/>
      <c r="K325" s="1"/>
      <c r="N325" s="1">
        <f>+G325</f>
        <v>-6.6599999991012737E-4</v>
      </c>
      <c r="P325" s="3">
        <f t="shared" ca="1" si="34"/>
        <v>1.4842153271251227E-3</v>
      </c>
      <c r="R325" s="2">
        <f t="shared" si="30"/>
        <v>37241.741999999998</v>
      </c>
    </row>
    <row r="326" spans="1:18" x14ac:dyDescent="0.2">
      <c r="A326" s="49" t="s">
        <v>488</v>
      </c>
      <c r="B326" s="58" t="s">
        <v>533</v>
      </c>
      <c r="C326" s="59">
        <v>52476.523000000001</v>
      </c>
      <c r="D326" s="59">
        <v>5.0000000000000001E-3</v>
      </c>
      <c r="E326" s="1">
        <f t="shared" si="27"/>
        <v>28819.003061586784</v>
      </c>
      <c r="F326" s="1">
        <f t="shared" si="28"/>
        <v>28819</v>
      </c>
      <c r="G326" s="1">
        <f>C326-(C$7+C$8*F326)</f>
        <v>1.7022000029101036E-3</v>
      </c>
      <c r="J326" s="1"/>
      <c r="K326" s="1"/>
      <c r="N326" s="1">
        <f>+G326</f>
        <v>1.7022000029101036E-3</v>
      </c>
      <c r="P326" s="3">
        <f t="shared" ca="1" si="34"/>
        <v>2.0978529846609195E-3</v>
      </c>
      <c r="R326" s="2">
        <f t="shared" si="30"/>
        <v>37458.023000000001</v>
      </c>
    </row>
    <row r="327" spans="1:18" x14ac:dyDescent="0.2">
      <c r="A327" s="38" t="s">
        <v>563</v>
      </c>
      <c r="B327" s="60" t="s">
        <v>533</v>
      </c>
      <c r="C327" s="38">
        <v>52490.417500000003</v>
      </c>
      <c r="D327" s="38" t="s">
        <v>564</v>
      </c>
      <c r="E327" s="1">
        <f t="shared" si="27"/>
        <v>28843.993789773926</v>
      </c>
      <c r="F327" s="1">
        <f t="shared" si="28"/>
        <v>28844</v>
      </c>
      <c r="J327" s="1"/>
      <c r="K327" s="1"/>
      <c r="M327" s="48">
        <v>-3.4527999960118905E-3</v>
      </c>
      <c r="P327" s="3">
        <f t="shared" ca="1" si="34"/>
        <v>2.1372898521118053E-3</v>
      </c>
      <c r="R327" s="2">
        <f t="shared" si="30"/>
        <v>37471.917500000003</v>
      </c>
    </row>
    <row r="328" spans="1:18" x14ac:dyDescent="0.2">
      <c r="A328" s="38" t="s">
        <v>563</v>
      </c>
      <c r="B328" s="60" t="s">
        <v>533</v>
      </c>
      <c r="C328" s="38">
        <v>52490.422299999998</v>
      </c>
      <c r="D328" s="38" t="s">
        <v>564</v>
      </c>
      <c r="E328" s="1">
        <f t="shared" si="27"/>
        <v>28844.002423081722</v>
      </c>
      <c r="F328" s="1">
        <f t="shared" si="28"/>
        <v>28844</v>
      </c>
      <c r="J328" s="1"/>
      <c r="K328" s="1"/>
      <c r="M328" s="48">
        <v>1.3471999991452321E-3</v>
      </c>
      <c r="P328" s="3">
        <f t="shared" ca="1" si="34"/>
        <v>2.1372898521118053E-3</v>
      </c>
      <c r="R328" s="2">
        <f t="shared" si="30"/>
        <v>37471.922299999998</v>
      </c>
    </row>
    <row r="329" spans="1:18" x14ac:dyDescent="0.2">
      <c r="A329" s="38" t="s">
        <v>563</v>
      </c>
      <c r="B329" s="60" t="s">
        <v>533</v>
      </c>
      <c r="C329" s="38">
        <v>52490.423699999999</v>
      </c>
      <c r="D329" s="38" t="s">
        <v>564</v>
      </c>
      <c r="E329" s="1">
        <f t="shared" si="27"/>
        <v>28844.004941129831</v>
      </c>
      <c r="F329" s="1">
        <f t="shared" si="28"/>
        <v>28844</v>
      </c>
      <c r="J329" s="1"/>
      <c r="K329" s="1"/>
      <c r="M329" s="48">
        <v>2.7472000001580454E-3</v>
      </c>
      <c r="P329" s="3">
        <f t="shared" ca="1" si="34"/>
        <v>2.1372898521118053E-3</v>
      </c>
      <c r="R329" s="2">
        <f t="shared" si="30"/>
        <v>37471.923699999999</v>
      </c>
    </row>
    <row r="330" spans="1:18" x14ac:dyDescent="0.2">
      <c r="A330" s="38" t="s">
        <v>563</v>
      </c>
      <c r="B330" s="60" t="s">
        <v>533</v>
      </c>
      <c r="C330" s="38">
        <v>52490.4251</v>
      </c>
      <c r="D330" s="38" t="s">
        <v>564</v>
      </c>
      <c r="E330" s="1">
        <f t="shared" si="27"/>
        <v>28844.007459177945</v>
      </c>
      <c r="F330" s="1">
        <f t="shared" si="28"/>
        <v>28844</v>
      </c>
      <c r="J330" s="1"/>
      <c r="K330" s="1"/>
      <c r="M330" s="48">
        <v>4.1472000011708587E-3</v>
      </c>
      <c r="P330" s="3">
        <f t="shared" ca="1" si="34"/>
        <v>2.1372898521118053E-3</v>
      </c>
      <c r="R330" s="2">
        <f t="shared" si="30"/>
        <v>37471.9251</v>
      </c>
    </row>
    <row r="331" spans="1:18" x14ac:dyDescent="0.2">
      <c r="A331" s="26" t="s">
        <v>548</v>
      </c>
      <c r="B331" s="60" t="s">
        <v>533</v>
      </c>
      <c r="C331" s="38">
        <v>52568.26</v>
      </c>
      <c r="D331" s="38">
        <v>3.0000000000000001E-3</v>
      </c>
      <c r="E331" s="1">
        <f t="shared" si="27"/>
        <v>28984.001761194795</v>
      </c>
      <c r="F331" s="1">
        <f t="shared" si="28"/>
        <v>28984</v>
      </c>
      <c r="G331" s="1">
        <f>C331-(C$7+C$8*F331)</f>
        <v>9.7919999825535342E-4</v>
      </c>
      <c r="J331" s="1"/>
      <c r="K331" s="1">
        <f>+G331</f>
        <v>9.7919999825535342E-4</v>
      </c>
      <c r="P331" s="3">
        <f t="shared" ca="1" si="34"/>
        <v>2.3581363098367641E-3</v>
      </c>
      <c r="R331" s="2">
        <f t="shared" si="30"/>
        <v>37549.760000000002</v>
      </c>
    </row>
    <row r="332" spans="1:18" x14ac:dyDescent="0.2">
      <c r="A332" s="26" t="s">
        <v>534</v>
      </c>
      <c r="B332" s="60" t="s">
        <v>533</v>
      </c>
      <c r="C332" s="38">
        <v>52854.59</v>
      </c>
      <c r="D332" s="38">
        <v>2E-3</v>
      </c>
      <c r="E332" s="1">
        <f t="shared" si="27"/>
        <v>29498.996557828228</v>
      </c>
      <c r="F332" s="1">
        <f t="shared" si="28"/>
        <v>29499</v>
      </c>
      <c r="G332" s="1">
        <f>C332-(C$7+C$8*F332)</f>
        <v>-1.913800006150268E-3</v>
      </c>
      <c r="J332" s="1"/>
      <c r="K332" s="1">
        <f>+G332</f>
        <v>-1.913800006150268E-3</v>
      </c>
      <c r="P332" s="3">
        <f t="shared" ca="1" si="34"/>
        <v>3.1705357793250302E-3</v>
      </c>
      <c r="R332" s="2">
        <f t="shared" si="30"/>
        <v>37836.089999999997</v>
      </c>
    </row>
    <row r="333" spans="1:18" x14ac:dyDescent="0.2">
      <c r="A333" s="61" t="s">
        <v>566</v>
      </c>
      <c r="B333" s="62" t="s">
        <v>533</v>
      </c>
      <c r="C333" s="61">
        <v>53186.523999999998</v>
      </c>
      <c r="D333" s="61">
        <v>3.0000000000000001E-3</v>
      </c>
      <c r="E333" s="1">
        <f t="shared" si="27"/>
        <v>30096.0149730335</v>
      </c>
      <c r="F333" s="1">
        <f t="shared" si="28"/>
        <v>30096</v>
      </c>
      <c r="G333" s="1">
        <f>C333-(C$7+C$8*F333)</f>
        <v>8.3247999937157147E-3</v>
      </c>
      <c r="J333" s="1"/>
      <c r="K333" s="1"/>
      <c r="M333" s="1">
        <f>+G333</f>
        <v>8.3247999937157147E-3</v>
      </c>
      <c r="P333" s="3">
        <f t="shared" ca="1" si="34"/>
        <v>4.1122881740522019E-3</v>
      </c>
      <c r="R333" s="2">
        <f t="shared" si="30"/>
        <v>38168.023999999998</v>
      </c>
    </row>
    <row r="334" spans="1:18" x14ac:dyDescent="0.2">
      <c r="A334" s="38" t="s">
        <v>563</v>
      </c>
      <c r="B334" s="60" t="s">
        <v>533</v>
      </c>
      <c r="C334" s="38">
        <v>53240.441709999999</v>
      </c>
      <c r="D334" s="38" t="s">
        <v>564</v>
      </c>
      <c r="E334" s="1">
        <f t="shared" si="27"/>
        <v>30192.991678570437</v>
      </c>
      <c r="F334" s="1">
        <f t="shared" si="28"/>
        <v>30193</v>
      </c>
      <c r="J334" s="1"/>
      <c r="K334" s="1"/>
      <c r="M334" s="48">
        <v>-4.626599999028258E-3</v>
      </c>
      <c r="P334" s="3">
        <f t="shared" ca="1" si="34"/>
        <v>4.2653032197616375E-3</v>
      </c>
      <c r="R334" s="2">
        <f t="shared" si="30"/>
        <v>38221.941709999999</v>
      </c>
    </row>
    <row r="335" spans="1:18" x14ac:dyDescent="0.2">
      <c r="A335" s="26" t="s">
        <v>560</v>
      </c>
      <c r="B335" s="60" t="s">
        <v>533</v>
      </c>
      <c r="C335" s="38">
        <v>53251.570899999999</v>
      </c>
      <c r="D335" s="38">
        <v>2.0000000000000001E-4</v>
      </c>
      <c r="E335" s="1">
        <f t="shared" si="27"/>
        <v>30213.008704172873</v>
      </c>
      <c r="F335" s="1">
        <f t="shared" si="28"/>
        <v>30213</v>
      </c>
      <c r="G335" s="1">
        <f t="shared" ref="G335:G347" si="35">C335-(C$7+C$8*F335)</f>
        <v>4.8393999968538992E-3</v>
      </c>
      <c r="J335" s="1"/>
      <c r="K335" s="1">
        <f t="shared" ref="K335:K340" si="36">+G335</f>
        <v>4.8393999968538992E-3</v>
      </c>
      <c r="P335" s="3">
        <f t="shared" ca="1" si="34"/>
        <v>4.2968527137223489E-3</v>
      </c>
      <c r="R335" s="2">
        <f t="shared" si="30"/>
        <v>38233.070899999999</v>
      </c>
    </row>
    <row r="336" spans="1:18" x14ac:dyDescent="0.2">
      <c r="A336" s="26" t="s">
        <v>560</v>
      </c>
      <c r="B336" s="60" t="s">
        <v>533</v>
      </c>
      <c r="C336" s="38">
        <v>53253.790500000003</v>
      </c>
      <c r="D336" s="38">
        <v>6.9999999999999999E-4</v>
      </c>
      <c r="E336" s="1">
        <f t="shared" si="27"/>
        <v>30217.000889590432</v>
      </c>
      <c r="F336" s="1">
        <f t="shared" si="28"/>
        <v>30217</v>
      </c>
      <c r="G336" s="1">
        <f t="shared" si="35"/>
        <v>4.946000044583343E-4</v>
      </c>
      <c r="J336" s="1"/>
      <c r="K336">
        <f t="shared" si="36"/>
        <v>4.946000044583343E-4</v>
      </c>
      <c r="P336" s="3">
        <f t="shared" ca="1" si="34"/>
        <v>4.3031626125144898E-3</v>
      </c>
      <c r="R336" s="2">
        <f t="shared" si="30"/>
        <v>38235.290500000003</v>
      </c>
    </row>
    <row r="337" spans="1:18" x14ac:dyDescent="0.2">
      <c r="A337" s="26" t="s">
        <v>560</v>
      </c>
      <c r="B337" s="60" t="s">
        <v>533</v>
      </c>
      <c r="C337" s="38">
        <v>53258.796999999999</v>
      </c>
      <c r="D337" s="38">
        <v>5.0000000000000001E-4</v>
      </c>
      <c r="E337" s="1">
        <f t="shared" si="27"/>
        <v>30226.005609491745</v>
      </c>
      <c r="F337" s="1">
        <f t="shared" si="28"/>
        <v>30226</v>
      </c>
      <c r="G337" s="1">
        <f t="shared" si="35"/>
        <v>3.1187999993562698E-3</v>
      </c>
      <c r="J337" s="1"/>
      <c r="K337">
        <f t="shared" si="36"/>
        <v>3.1187999993562698E-3</v>
      </c>
      <c r="P337" s="3">
        <f t="shared" ca="1" si="34"/>
        <v>4.317359884796805E-3</v>
      </c>
      <c r="R337" s="2">
        <f t="shared" si="30"/>
        <v>38240.296999999999</v>
      </c>
    </row>
    <row r="338" spans="1:18" x14ac:dyDescent="0.2">
      <c r="A338" s="26" t="s">
        <v>560</v>
      </c>
      <c r="B338" s="60" t="s">
        <v>561</v>
      </c>
      <c r="C338" s="38">
        <v>53259.628199999999</v>
      </c>
      <c r="D338" s="38">
        <v>6.9999999999999999E-4</v>
      </c>
      <c r="E338" s="1">
        <f t="shared" si="27"/>
        <v>30227.500610626666</v>
      </c>
      <c r="F338" s="1">
        <f t="shared" si="28"/>
        <v>30227.5</v>
      </c>
      <c r="G338" s="1">
        <f t="shared" si="35"/>
        <v>3.395000021555461E-4</v>
      </c>
      <c r="J338" s="1"/>
      <c r="K338">
        <f t="shared" si="36"/>
        <v>3.395000021555461E-4</v>
      </c>
      <c r="P338" s="3">
        <f t="shared" ca="1" si="34"/>
        <v>4.3197260968438622E-3</v>
      </c>
      <c r="R338" s="2">
        <f t="shared" si="30"/>
        <v>38241.128199999999</v>
      </c>
    </row>
    <row r="339" spans="1:18" x14ac:dyDescent="0.2">
      <c r="A339" s="26" t="s">
        <v>560</v>
      </c>
      <c r="B339" s="60" t="s">
        <v>533</v>
      </c>
      <c r="C339" s="38">
        <v>53281.593999999997</v>
      </c>
      <c r="D339" s="38">
        <v>2.9999999999999997E-4</v>
      </c>
      <c r="E339" s="1">
        <f t="shared" si="27"/>
        <v>30267.008425748692</v>
      </c>
      <c r="F339" s="1">
        <f t="shared" si="28"/>
        <v>30267</v>
      </c>
      <c r="G339" s="1">
        <f t="shared" si="35"/>
        <v>4.684599996835459E-3</v>
      </c>
      <c r="J339" s="1"/>
      <c r="K339">
        <f t="shared" si="36"/>
        <v>4.684599996835459E-3</v>
      </c>
      <c r="P339" s="3">
        <f t="shared" ca="1" si="34"/>
        <v>4.3820363474162613E-3</v>
      </c>
      <c r="R339" s="2">
        <f t="shared" si="30"/>
        <v>38263.093999999997</v>
      </c>
    </row>
    <row r="340" spans="1:18" x14ac:dyDescent="0.2">
      <c r="A340" s="26" t="s">
        <v>560</v>
      </c>
      <c r="B340" s="60" t="s">
        <v>533</v>
      </c>
      <c r="C340" s="38">
        <v>53282.7088</v>
      </c>
      <c r="D340" s="38">
        <v>1.1000000000000001E-3</v>
      </c>
      <c r="E340" s="1">
        <f t="shared" si="27"/>
        <v>30269.013511486439</v>
      </c>
      <c r="F340" s="1">
        <f t="shared" si="28"/>
        <v>30269</v>
      </c>
      <c r="G340" s="1">
        <f t="shared" si="35"/>
        <v>7.5122000052942894E-3</v>
      </c>
      <c r="J340" s="1"/>
      <c r="K340">
        <f t="shared" si="36"/>
        <v>7.5122000052942894E-3</v>
      </c>
      <c r="P340" s="3">
        <f t="shared" ca="1" si="34"/>
        <v>4.3851912968123352E-3</v>
      </c>
      <c r="R340" s="2">
        <f t="shared" si="30"/>
        <v>38264.2088</v>
      </c>
    </row>
    <row r="341" spans="1:18" x14ac:dyDescent="0.2">
      <c r="A341" s="61" t="s">
        <v>566</v>
      </c>
      <c r="B341" s="62" t="s">
        <v>533</v>
      </c>
      <c r="C341" s="61">
        <v>53618.527000000002</v>
      </c>
      <c r="D341" s="61">
        <v>5.0000000000000001E-3</v>
      </c>
      <c r="E341" s="1">
        <f t="shared" ref="E341:E359" si="37">(C341-C$7)/C$8</f>
        <v>30873.018071311846</v>
      </c>
      <c r="F341" s="1">
        <f t="shared" ref="F341:F359" si="38">ROUND(2*E341,0)/2</f>
        <v>30873</v>
      </c>
      <c r="G341" s="1">
        <f t="shared" si="35"/>
        <v>1.0047400006442331E-2</v>
      </c>
      <c r="J341" s="1"/>
      <c r="M341" s="1">
        <f>+G341</f>
        <v>1.0047400006442331E-2</v>
      </c>
      <c r="P341" s="3">
        <f t="shared" ref="P341:P359" ca="1" si="39">+C$11+C$12*F341</f>
        <v>5.3379860144257482E-3</v>
      </c>
      <c r="R341" s="2">
        <f t="shared" ref="R341:R359" si="40">C341-15018.5</f>
        <v>38600.027000000002</v>
      </c>
    </row>
    <row r="342" spans="1:18" x14ac:dyDescent="0.2">
      <c r="A342" s="26" t="s">
        <v>556</v>
      </c>
      <c r="B342" s="63" t="s">
        <v>533</v>
      </c>
      <c r="C342" s="64">
        <v>53656.330900000001</v>
      </c>
      <c r="D342" s="64">
        <v>2.9999999999999997E-4</v>
      </c>
      <c r="E342" s="1">
        <f t="shared" si="37"/>
        <v>30941.012384839771</v>
      </c>
      <c r="F342" s="1">
        <f t="shared" si="38"/>
        <v>30941</v>
      </c>
      <c r="G342" s="1">
        <f t="shared" si="35"/>
        <v>6.8858000013278797E-3</v>
      </c>
      <c r="J342" s="1"/>
      <c r="K342">
        <f t="shared" ref="K342:K347" si="41">+G342</f>
        <v>6.8858000013278797E-3</v>
      </c>
      <c r="P342" s="3">
        <f t="shared" ca="1" si="39"/>
        <v>5.4452542938921641E-3</v>
      </c>
      <c r="R342" s="2">
        <f t="shared" si="40"/>
        <v>38637.830900000001</v>
      </c>
    </row>
    <row r="343" spans="1:18" x14ac:dyDescent="0.2">
      <c r="A343" s="26" t="s">
        <v>547</v>
      </c>
      <c r="B343" s="63"/>
      <c r="C343" s="38">
        <v>53681.3462</v>
      </c>
      <c r="D343" s="38">
        <v>2.0999999999999999E-3</v>
      </c>
      <c r="E343" s="1">
        <f t="shared" si="37"/>
        <v>30986.005048326741</v>
      </c>
      <c r="F343" s="1">
        <f t="shared" si="38"/>
        <v>30986</v>
      </c>
      <c r="G343" s="1">
        <f t="shared" si="35"/>
        <v>2.8067999955965206E-3</v>
      </c>
      <c r="J343" s="1"/>
      <c r="K343">
        <f t="shared" si="41"/>
        <v>2.8067999955965206E-3</v>
      </c>
      <c r="P343" s="3">
        <f t="shared" ca="1" si="39"/>
        <v>5.5162406553037543E-3</v>
      </c>
      <c r="R343" s="2">
        <f t="shared" si="40"/>
        <v>38662.8462</v>
      </c>
    </row>
    <row r="344" spans="1:18" x14ac:dyDescent="0.2">
      <c r="A344" s="38" t="s">
        <v>557</v>
      </c>
      <c r="B344" s="63"/>
      <c r="C344" s="38">
        <v>53931.544800000003</v>
      </c>
      <c r="D344" s="38">
        <v>1E-4</v>
      </c>
      <c r="E344" s="1">
        <f t="shared" si="37"/>
        <v>31436.013699620609</v>
      </c>
      <c r="F344" s="1">
        <f t="shared" si="38"/>
        <v>31436</v>
      </c>
      <c r="G344" s="1">
        <f t="shared" si="35"/>
        <v>7.616800008690916E-3</v>
      </c>
      <c r="J344" s="1"/>
      <c r="K344">
        <f t="shared" si="41"/>
        <v>7.616800008690916E-3</v>
      </c>
      <c r="P344" s="3">
        <f t="shared" ca="1" si="39"/>
        <v>6.2261042694197119E-3</v>
      </c>
      <c r="R344" s="2">
        <f t="shared" si="40"/>
        <v>38913.044800000003</v>
      </c>
    </row>
    <row r="345" spans="1:18" x14ac:dyDescent="0.2">
      <c r="A345" s="26" t="s">
        <v>560</v>
      </c>
      <c r="B345" s="60" t="s">
        <v>561</v>
      </c>
      <c r="C345" s="38">
        <v>53980.749000000003</v>
      </c>
      <c r="D345" s="38">
        <v>1E-3</v>
      </c>
      <c r="E345" s="1">
        <f t="shared" si="37"/>
        <v>31524.512658767435</v>
      </c>
      <c r="F345" s="1">
        <f t="shared" si="38"/>
        <v>31524.5</v>
      </c>
      <c r="G345" s="1">
        <f t="shared" si="35"/>
        <v>7.0381000041379593E-3</v>
      </c>
      <c r="J345" s="1"/>
      <c r="K345">
        <f t="shared" si="41"/>
        <v>7.0381000041379593E-3</v>
      </c>
      <c r="P345" s="3">
        <f t="shared" ca="1" si="39"/>
        <v>6.365710780195856E-3</v>
      </c>
      <c r="R345" s="2">
        <f t="shared" si="40"/>
        <v>38962.249000000003</v>
      </c>
    </row>
    <row r="346" spans="1:18" x14ac:dyDescent="0.2">
      <c r="A346" s="26" t="s">
        <v>560</v>
      </c>
      <c r="B346" s="60" t="s">
        <v>533</v>
      </c>
      <c r="C346" s="38">
        <v>53982.695599999999</v>
      </c>
      <c r="D346" s="38">
        <v>5.9999999999999995E-4</v>
      </c>
      <c r="E346" s="1">
        <f t="shared" si="37"/>
        <v>31528.013824803566</v>
      </c>
      <c r="F346" s="1">
        <f t="shared" si="38"/>
        <v>31528</v>
      </c>
      <c r="G346" s="1">
        <f t="shared" si="35"/>
        <v>7.6864000002387911E-3</v>
      </c>
      <c r="J346" s="1"/>
      <c r="K346">
        <f t="shared" si="41"/>
        <v>7.6864000002387911E-3</v>
      </c>
      <c r="P346" s="3">
        <f t="shared" ca="1" si="39"/>
        <v>6.3712319416389801E-3</v>
      </c>
      <c r="R346" s="2">
        <f t="shared" si="40"/>
        <v>38964.195599999999</v>
      </c>
    </row>
    <row r="347" spans="1:18" x14ac:dyDescent="0.2">
      <c r="A347" s="26" t="s">
        <v>555</v>
      </c>
      <c r="B347" s="63" t="s">
        <v>533</v>
      </c>
      <c r="C347" s="64">
        <v>53984.364699999998</v>
      </c>
      <c r="D347" s="64">
        <v>2.9999999999999997E-4</v>
      </c>
      <c r="E347" s="1">
        <f t="shared" si="37"/>
        <v>31531.015877732214</v>
      </c>
      <c r="F347" s="1">
        <f t="shared" si="38"/>
        <v>31531</v>
      </c>
      <c r="G347" s="1">
        <f t="shared" si="35"/>
        <v>8.8277999966521747E-3</v>
      </c>
      <c r="J347" s="1"/>
      <c r="K347">
        <f t="shared" si="41"/>
        <v>8.8277999966521747E-3</v>
      </c>
      <c r="M347"/>
      <c r="P347" s="3">
        <f t="shared" ca="1" si="39"/>
        <v>6.3759643657330806E-3</v>
      </c>
      <c r="R347" s="2">
        <f t="shared" si="40"/>
        <v>38965.864699999998</v>
      </c>
    </row>
    <row r="348" spans="1:18" x14ac:dyDescent="0.2">
      <c r="A348" s="26" t="s">
        <v>565</v>
      </c>
      <c r="B348" s="60" t="s">
        <v>533</v>
      </c>
      <c r="C348" s="38">
        <v>54763.301330000002</v>
      </c>
      <c r="D348" s="38">
        <v>2.9999999999999997E-4</v>
      </c>
      <c r="E348" s="1">
        <f t="shared" si="37"/>
        <v>32932.015812622689</v>
      </c>
      <c r="F348" s="1">
        <f t="shared" si="38"/>
        <v>32932</v>
      </c>
      <c r="J348" s="1"/>
      <c r="K348">
        <f>+M348</f>
        <v>8.7916000047698617E-3</v>
      </c>
      <c r="M348">
        <f>C348-(C$7+C$8*F348)</f>
        <v>8.7916000047698617E-3</v>
      </c>
      <c r="P348" s="3">
        <f t="shared" ca="1" si="39"/>
        <v>8.5860064176807652E-3</v>
      </c>
      <c r="R348" s="2">
        <f t="shared" si="40"/>
        <v>39744.801330000002</v>
      </c>
    </row>
    <row r="349" spans="1:18" x14ac:dyDescent="0.2">
      <c r="A349" s="61" t="s">
        <v>567</v>
      </c>
      <c r="B349" s="62" t="s">
        <v>533</v>
      </c>
      <c r="C349" s="61">
        <v>55864.713900000002</v>
      </c>
      <c r="D349" s="61">
        <v>2.0000000000000001E-4</v>
      </c>
      <c r="E349" s="1">
        <f t="shared" si="37"/>
        <v>34913.022841214406</v>
      </c>
      <c r="F349" s="1">
        <f t="shared" si="38"/>
        <v>34913</v>
      </c>
      <c r="G349" s="1">
        <f t="shared" ref="G349:G359" si="42">C349-(C$7+C$8*F349)</f>
        <v>1.2699400002020411E-2</v>
      </c>
      <c r="J349" s="1"/>
      <c r="K349">
        <f>+G349</f>
        <v>1.2699400002020411E-2</v>
      </c>
      <c r="P349" s="3">
        <f t="shared" ca="1" si="39"/>
        <v>1.1710983794489011E-2</v>
      </c>
      <c r="R349" s="2">
        <f t="shared" si="40"/>
        <v>40846.213900000002</v>
      </c>
    </row>
    <row r="350" spans="1:18" x14ac:dyDescent="0.2">
      <c r="A350" s="26" t="s">
        <v>575</v>
      </c>
      <c r="B350" s="60" t="s">
        <v>533</v>
      </c>
      <c r="C350" s="38">
        <v>54384.6757</v>
      </c>
      <c r="D350" s="38">
        <v>2.0000000000000001E-4</v>
      </c>
      <c r="E350" s="1">
        <f t="shared" si="37"/>
        <v>32251.01756122724</v>
      </c>
      <c r="F350" s="1">
        <f t="shared" si="38"/>
        <v>32251</v>
      </c>
      <c r="G350" s="1">
        <f t="shared" si="42"/>
        <v>9.7638000006554648E-3</v>
      </c>
      <c r="J350" s="1"/>
      <c r="M350">
        <f t="shared" ref="M350:M359" si="43">+G350</f>
        <v>9.7638000006554648E-3</v>
      </c>
      <c r="P350" s="3">
        <f t="shared" ca="1" si="39"/>
        <v>7.511746148318614E-3</v>
      </c>
      <c r="R350" s="2">
        <f t="shared" si="40"/>
        <v>39366.1757</v>
      </c>
    </row>
    <row r="351" spans="1:18" x14ac:dyDescent="0.2">
      <c r="A351" s="26" t="s">
        <v>574</v>
      </c>
      <c r="B351" s="60" t="s">
        <v>533</v>
      </c>
      <c r="C351" s="38">
        <v>54688.798300000002</v>
      </c>
      <c r="D351" s="38">
        <v>1E-4</v>
      </c>
      <c r="E351" s="1">
        <f t="shared" si="37"/>
        <v>32798.014231288478</v>
      </c>
      <c r="F351" s="1">
        <f t="shared" si="38"/>
        <v>32798</v>
      </c>
      <c r="G351" s="1">
        <f t="shared" si="42"/>
        <v>7.9124000039882958E-3</v>
      </c>
      <c r="J351" s="1"/>
      <c r="M351">
        <f t="shared" si="43"/>
        <v>7.9124000039882958E-3</v>
      </c>
      <c r="P351" s="3">
        <f t="shared" ca="1" si="39"/>
        <v>8.3746248081440142E-3</v>
      </c>
      <c r="R351" s="2">
        <f t="shared" si="40"/>
        <v>39670.298300000002</v>
      </c>
    </row>
    <row r="352" spans="1:18" x14ac:dyDescent="0.2">
      <c r="A352" s="26" t="s">
        <v>573</v>
      </c>
      <c r="B352" s="60" t="s">
        <v>533</v>
      </c>
      <c r="C352" s="38">
        <v>54771.642099999997</v>
      </c>
      <c r="D352" s="38">
        <v>1E-4</v>
      </c>
      <c r="E352" s="1">
        <f t="shared" si="37"/>
        <v>32947.017569860545</v>
      </c>
      <c r="F352" s="1">
        <f t="shared" si="38"/>
        <v>32947</v>
      </c>
      <c r="G352" s="1">
        <f t="shared" si="42"/>
        <v>9.7685999935492873E-3</v>
      </c>
      <c r="J352" s="1"/>
      <c r="M352">
        <f t="shared" si="43"/>
        <v>9.7685999935492873E-3</v>
      </c>
      <c r="P352" s="3">
        <f t="shared" ca="1" si="39"/>
        <v>8.6096685381512952E-3</v>
      </c>
      <c r="R352" s="2">
        <f t="shared" si="40"/>
        <v>39753.142099999997</v>
      </c>
    </row>
    <row r="353" spans="1:18" x14ac:dyDescent="0.2">
      <c r="A353" s="26" t="s">
        <v>572</v>
      </c>
      <c r="B353" s="60"/>
      <c r="C353" s="38">
        <v>55094.668899999997</v>
      </c>
      <c r="D353" s="38">
        <v>2.9999999999999997E-4</v>
      </c>
      <c r="E353" s="1">
        <f t="shared" si="37"/>
        <v>33528.015443548771</v>
      </c>
      <c r="F353" s="1">
        <f t="shared" si="38"/>
        <v>33528</v>
      </c>
      <c r="G353" s="1">
        <f t="shared" si="42"/>
        <v>8.586399992054794E-3</v>
      </c>
      <c r="J353" s="1"/>
      <c r="M353">
        <f t="shared" si="43"/>
        <v>8.586399992054794E-3</v>
      </c>
      <c r="P353" s="3">
        <f t="shared" ca="1" si="39"/>
        <v>9.5261813377098964E-3</v>
      </c>
      <c r="R353" s="2">
        <f t="shared" si="40"/>
        <v>40076.168899999997</v>
      </c>
    </row>
    <row r="354" spans="1:18" x14ac:dyDescent="0.2">
      <c r="A354" s="26" t="s">
        <v>571</v>
      </c>
      <c r="B354" s="60" t="s">
        <v>533</v>
      </c>
      <c r="C354" s="38">
        <v>55442.717700000001</v>
      </c>
      <c r="D354" s="38">
        <v>1E-4</v>
      </c>
      <c r="E354" s="1">
        <f t="shared" si="37"/>
        <v>34154.018031382795</v>
      </c>
      <c r="F354" s="1">
        <f t="shared" si="38"/>
        <v>34154</v>
      </c>
      <c r="G354" s="1">
        <f t="shared" si="42"/>
        <v>1.0025200004747603E-2</v>
      </c>
      <c r="J354" s="1"/>
      <c r="M354">
        <f t="shared" si="43"/>
        <v>1.0025200004747603E-2</v>
      </c>
      <c r="P354" s="3">
        <f t="shared" ca="1" si="39"/>
        <v>1.0513680498680095E-2</v>
      </c>
      <c r="R354" s="2">
        <f t="shared" si="40"/>
        <v>40424.217700000001</v>
      </c>
    </row>
    <row r="355" spans="1:18" x14ac:dyDescent="0.2">
      <c r="A355" s="26" t="s">
        <v>570</v>
      </c>
      <c r="B355" s="60" t="s">
        <v>533</v>
      </c>
      <c r="C355" s="38">
        <v>55907.524899999997</v>
      </c>
      <c r="D355" s="38">
        <v>1E-4</v>
      </c>
      <c r="E355" s="1">
        <f t="shared" si="37"/>
        <v>34990.022953807122</v>
      </c>
      <c r="F355" s="1">
        <f t="shared" si="38"/>
        <v>34990</v>
      </c>
      <c r="G355" s="1">
        <f t="shared" si="42"/>
        <v>1.2761999998474494E-2</v>
      </c>
      <c r="J355" s="1"/>
      <c r="M355">
        <f t="shared" si="43"/>
        <v>1.2761999998474494E-2</v>
      </c>
      <c r="P355" s="3">
        <f t="shared" ca="1" si="39"/>
        <v>1.1832449346237742E-2</v>
      </c>
      <c r="R355" s="2">
        <f t="shared" si="40"/>
        <v>40889.024899999997</v>
      </c>
    </row>
    <row r="356" spans="1:18" x14ac:dyDescent="0.2">
      <c r="A356" s="26" t="s">
        <v>576</v>
      </c>
      <c r="B356" s="60" t="s">
        <v>533</v>
      </c>
      <c r="C356" s="38">
        <v>55907.524899999997</v>
      </c>
      <c r="D356" s="38">
        <v>1E-4</v>
      </c>
      <c r="E356" s="1">
        <f t="shared" si="37"/>
        <v>34990.022953807122</v>
      </c>
      <c r="F356" s="1">
        <f t="shared" si="38"/>
        <v>34990</v>
      </c>
      <c r="G356" s="1">
        <f t="shared" si="42"/>
        <v>1.2761999998474494E-2</v>
      </c>
      <c r="J356" s="1"/>
      <c r="M356">
        <f t="shared" si="43"/>
        <v>1.2761999998474494E-2</v>
      </c>
      <c r="P356" s="3">
        <f t="shared" ca="1" si="39"/>
        <v>1.1832449346237742E-2</v>
      </c>
      <c r="R356" s="2">
        <f t="shared" si="40"/>
        <v>40889.024899999997</v>
      </c>
    </row>
    <row r="357" spans="1:18" x14ac:dyDescent="0.2">
      <c r="A357" s="26" t="s">
        <v>577</v>
      </c>
      <c r="B357" s="60" t="s">
        <v>533</v>
      </c>
      <c r="C357" s="38">
        <v>56481.857600000003</v>
      </c>
      <c r="D357" s="38">
        <v>2.0000000000000001E-4</v>
      </c>
      <c r="E357" s="1">
        <f t="shared" si="37"/>
        <v>36023.021074983524</v>
      </c>
      <c r="F357" s="1">
        <f t="shared" si="38"/>
        <v>36023</v>
      </c>
      <c r="G357" s="1">
        <f t="shared" si="42"/>
        <v>1.1717400004272349E-2</v>
      </c>
      <c r="J357" s="1"/>
      <c r="M357">
        <f t="shared" si="43"/>
        <v>1.1717400004272349E-2</v>
      </c>
      <c r="P357" s="3">
        <f t="shared" ca="1" si="39"/>
        <v>1.3461980709308367E-2</v>
      </c>
      <c r="R357" s="2">
        <f t="shared" si="40"/>
        <v>41463.357600000003</v>
      </c>
    </row>
    <row r="358" spans="1:18" x14ac:dyDescent="0.2">
      <c r="A358" s="26" t="s">
        <v>577</v>
      </c>
      <c r="B358" s="60" t="s">
        <v>533</v>
      </c>
      <c r="C358" s="38">
        <v>56564.7</v>
      </c>
      <c r="D358" s="38">
        <v>1E-4</v>
      </c>
      <c r="E358" s="1">
        <f t="shared" si="37"/>
        <v>36172.021895507474</v>
      </c>
      <c r="F358" s="1">
        <f t="shared" si="38"/>
        <v>36172</v>
      </c>
      <c r="G358" s="1">
        <f t="shared" si="42"/>
        <v>1.2173600000096485E-2</v>
      </c>
      <c r="J358" s="1"/>
      <c r="M358">
        <f t="shared" si="43"/>
        <v>1.2173600000096485E-2</v>
      </c>
      <c r="P358" s="3">
        <f t="shared" ca="1" si="39"/>
        <v>1.3697024439315655E-2</v>
      </c>
      <c r="R358" s="2">
        <f t="shared" si="40"/>
        <v>41546.199999999997</v>
      </c>
    </row>
    <row r="359" spans="1:18" x14ac:dyDescent="0.2">
      <c r="A359" s="67" t="s">
        <v>578</v>
      </c>
      <c r="B359" s="66" t="s">
        <v>533</v>
      </c>
      <c r="C359" s="65">
        <v>56898.848599999998</v>
      </c>
      <c r="D359" s="65">
        <v>1E-4</v>
      </c>
      <c r="E359" s="1">
        <f t="shared" si="37"/>
        <v>36773.023503101329</v>
      </c>
      <c r="F359" s="1">
        <f t="shared" si="38"/>
        <v>36773</v>
      </c>
      <c r="G359" s="1">
        <f t="shared" si="42"/>
        <v>1.3067399995634332E-2</v>
      </c>
      <c r="J359" s="1"/>
      <c r="M359">
        <f t="shared" si="43"/>
        <v>1.3067399995634332E-2</v>
      </c>
      <c r="P359" s="3">
        <f t="shared" ca="1" si="39"/>
        <v>1.4645086732834961E-2</v>
      </c>
      <c r="R359" s="2">
        <f t="shared" si="40"/>
        <v>41880.348599999998</v>
      </c>
    </row>
    <row r="360" spans="1:18" x14ac:dyDescent="0.2">
      <c r="A360" s="21"/>
      <c r="B360" s="54"/>
      <c r="C360" s="57"/>
      <c r="D360" s="57"/>
      <c r="J360" s="1"/>
      <c r="K360" s="1"/>
    </row>
    <row r="361" spans="1:18" x14ac:dyDescent="0.2">
      <c r="A361" s="21"/>
      <c r="B361" s="54"/>
      <c r="C361" s="57"/>
      <c r="D361" s="57"/>
      <c r="J361" s="1"/>
      <c r="K361" s="1"/>
    </row>
    <row r="362" spans="1:18" x14ac:dyDescent="0.2">
      <c r="A362" s="21"/>
      <c r="B362" s="54"/>
      <c r="C362" s="57"/>
      <c r="D362" s="57"/>
      <c r="J362" s="1"/>
      <c r="K362" s="1"/>
    </row>
    <row r="363" spans="1:18" x14ac:dyDescent="0.2">
      <c r="A363" s="21"/>
      <c r="B363" s="54"/>
      <c r="C363" s="57"/>
      <c r="D363" s="57"/>
      <c r="J363" s="1"/>
      <c r="K363" s="1"/>
    </row>
    <row r="364" spans="1:18" x14ac:dyDescent="0.2">
      <c r="A364" s="21"/>
      <c r="B364" s="54"/>
      <c r="C364" s="57"/>
      <c r="D364" s="57"/>
      <c r="J364" s="1"/>
      <c r="K364" s="1"/>
    </row>
    <row r="365" spans="1:18" x14ac:dyDescent="0.2">
      <c r="A365" s="21"/>
      <c r="B365" s="54"/>
      <c r="C365" s="57"/>
      <c r="D365" s="57"/>
      <c r="J365" s="1"/>
      <c r="K365" s="1"/>
    </row>
    <row r="366" spans="1:18" x14ac:dyDescent="0.2">
      <c r="A366" s="21"/>
      <c r="B366" s="54"/>
      <c r="C366" s="57"/>
      <c r="D366" s="57"/>
      <c r="J366" s="1"/>
      <c r="K366" s="1"/>
    </row>
    <row r="367" spans="1:18" x14ac:dyDescent="0.2">
      <c r="A367" s="21"/>
      <c r="B367" s="54"/>
      <c r="C367" s="57"/>
      <c r="D367" s="57"/>
      <c r="J367" s="1"/>
      <c r="K367" s="1"/>
    </row>
    <row r="368" spans="1:18" x14ac:dyDescent="0.2">
      <c r="A368" s="21"/>
      <c r="B368" s="54"/>
      <c r="C368" s="57"/>
      <c r="D368" s="57"/>
      <c r="J368" s="1"/>
      <c r="K368" s="1"/>
    </row>
    <row r="369" spans="1:11" x14ac:dyDescent="0.2">
      <c r="A369" s="21"/>
      <c r="B369" s="54"/>
      <c r="C369" s="57"/>
      <c r="D369" s="57"/>
      <c r="J369" s="1"/>
      <c r="K369" s="1"/>
    </row>
    <row r="370" spans="1:11" x14ac:dyDescent="0.2">
      <c r="A370" s="21"/>
      <c r="B370" s="54"/>
      <c r="C370" s="57"/>
      <c r="D370" s="57"/>
      <c r="J370" s="1"/>
      <c r="K370" s="1"/>
    </row>
    <row r="371" spans="1:11" x14ac:dyDescent="0.2">
      <c r="A371" s="21"/>
      <c r="B371" s="54"/>
      <c r="C371" s="57"/>
      <c r="D371" s="57"/>
      <c r="J371" s="1"/>
      <c r="K371" s="1"/>
    </row>
    <row r="372" spans="1:11" x14ac:dyDescent="0.2">
      <c r="A372" s="21"/>
      <c r="B372" s="54"/>
      <c r="C372" s="57"/>
      <c r="D372" s="57"/>
      <c r="J372" s="1"/>
      <c r="K372" s="1"/>
    </row>
    <row r="373" spans="1:11" x14ac:dyDescent="0.2">
      <c r="A373" s="21"/>
      <c r="B373" s="54"/>
      <c r="C373" s="57"/>
      <c r="D373" s="57"/>
      <c r="J373" s="1"/>
      <c r="K373" s="1"/>
    </row>
    <row r="374" spans="1:11" x14ac:dyDescent="0.2">
      <c r="A374" s="21"/>
      <c r="B374" s="54"/>
      <c r="C374" s="57"/>
      <c r="D374" s="57"/>
      <c r="J374" s="1"/>
      <c r="K374" s="1"/>
    </row>
    <row r="375" spans="1:11" x14ac:dyDescent="0.2">
      <c r="A375" s="21"/>
      <c r="B375" s="54"/>
      <c r="C375" s="57"/>
      <c r="D375" s="57"/>
      <c r="J375" s="1"/>
      <c r="K375" s="1"/>
    </row>
    <row r="376" spans="1:11" x14ac:dyDescent="0.2">
      <c r="A376" s="21"/>
      <c r="B376" s="54"/>
      <c r="C376" s="57"/>
      <c r="D376" s="57"/>
      <c r="J376" s="1"/>
      <c r="K376" s="1"/>
    </row>
    <row r="377" spans="1:11" x14ac:dyDescent="0.2">
      <c r="A377" s="21"/>
      <c r="B377" s="54"/>
      <c r="C377" s="57"/>
      <c r="D377" s="57"/>
      <c r="J377" s="1"/>
      <c r="K377" s="1"/>
    </row>
    <row r="378" spans="1:11" x14ac:dyDescent="0.2">
      <c r="A378" s="21"/>
      <c r="B378" s="54"/>
      <c r="C378" s="57"/>
      <c r="D378" s="57"/>
      <c r="J378" s="1"/>
      <c r="K378" s="1"/>
    </row>
    <row r="379" spans="1:11" x14ac:dyDescent="0.2">
      <c r="A379" s="21"/>
      <c r="B379" s="54"/>
      <c r="C379" s="57"/>
      <c r="D379" s="57"/>
      <c r="J379" s="1"/>
      <c r="K379" s="1"/>
    </row>
    <row r="380" spans="1:11" x14ac:dyDescent="0.2">
      <c r="A380" s="21"/>
      <c r="B380" s="54"/>
      <c r="C380" s="57"/>
      <c r="D380" s="57"/>
      <c r="J380" s="1"/>
      <c r="K380" s="1"/>
    </row>
    <row r="381" spans="1:11" x14ac:dyDescent="0.2">
      <c r="A381" s="21"/>
      <c r="B381" s="54"/>
      <c r="C381" s="57"/>
      <c r="D381" s="57"/>
      <c r="J381" s="1"/>
      <c r="K381" s="1"/>
    </row>
    <row r="382" spans="1:11" x14ac:dyDescent="0.2">
      <c r="A382" s="21"/>
      <c r="B382" s="54"/>
      <c r="C382" s="57"/>
      <c r="D382" s="57"/>
      <c r="J382" s="1"/>
      <c r="K382" s="1"/>
    </row>
    <row r="383" spans="1:11" x14ac:dyDescent="0.2">
      <c r="A383" s="21"/>
      <c r="B383" s="54"/>
      <c r="C383" s="57"/>
      <c r="D383" s="57"/>
      <c r="J383" s="1"/>
      <c r="K383" s="1"/>
    </row>
    <row r="384" spans="1:11" x14ac:dyDescent="0.2">
      <c r="A384" s="21"/>
      <c r="B384" s="54"/>
      <c r="C384" s="57"/>
      <c r="D384" s="57"/>
      <c r="J384" s="1"/>
      <c r="K384" s="1"/>
    </row>
    <row r="385" spans="1:11" x14ac:dyDescent="0.2">
      <c r="A385" s="21"/>
      <c r="B385" s="54"/>
      <c r="C385" s="57"/>
      <c r="D385" s="57"/>
      <c r="J385" s="1"/>
      <c r="K385" s="1"/>
    </row>
    <row r="386" spans="1:11" x14ac:dyDescent="0.2">
      <c r="A386" s="21"/>
      <c r="B386" s="54"/>
      <c r="C386" s="57"/>
      <c r="D386" s="57"/>
      <c r="J386" s="1"/>
      <c r="K386" s="1"/>
    </row>
    <row r="387" spans="1:11" x14ac:dyDescent="0.2">
      <c r="A387" s="21"/>
      <c r="B387" s="54"/>
      <c r="C387" s="57"/>
      <c r="D387" s="57"/>
      <c r="J387" s="1"/>
      <c r="K387" s="1"/>
    </row>
    <row r="388" spans="1:11" x14ac:dyDescent="0.2">
      <c r="A388" s="21"/>
      <c r="B388" s="54"/>
      <c r="C388" s="57"/>
      <c r="D388" s="57"/>
      <c r="J388" s="1"/>
      <c r="K388" s="1"/>
    </row>
    <row r="389" spans="1:11" x14ac:dyDescent="0.2">
      <c r="A389" s="21"/>
      <c r="B389" s="54"/>
      <c r="C389" s="57"/>
      <c r="D389" s="57"/>
      <c r="J389" s="1"/>
      <c r="K389" s="1"/>
    </row>
    <row r="390" spans="1:11" x14ac:dyDescent="0.2">
      <c r="A390" s="21"/>
      <c r="B390" s="54"/>
      <c r="C390" s="57"/>
      <c r="D390" s="57"/>
      <c r="J390" s="1"/>
      <c r="K390" s="1"/>
    </row>
    <row r="391" spans="1:11" x14ac:dyDescent="0.2">
      <c r="A391" s="21"/>
      <c r="B391" s="54"/>
      <c r="C391" s="57"/>
      <c r="D391" s="57"/>
      <c r="J391" s="1"/>
      <c r="K391" s="1"/>
    </row>
    <row r="392" spans="1:11" x14ac:dyDescent="0.2">
      <c r="A392" s="21"/>
      <c r="B392" s="54"/>
      <c r="C392" s="57"/>
      <c r="D392" s="57"/>
      <c r="J392" s="1"/>
      <c r="K392" s="1"/>
    </row>
    <row r="393" spans="1:11" x14ac:dyDescent="0.2">
      <c r="A393" s="21"/>
      <c r="B393" s="54"/>
      <c r="C393" s="57"/>
      <c r="D393" s="57"/>
      <c r="J393" s="1"/>
      <c r="K393" s="1"/>
    </row>
    <row r="394" spans="1:11" x14ac:dyDescent="0.2">
      <c r="A394" s="21"/>
      <c r="B394" s="54"/>
      <c r="C394" s="57"/>
      <c r="D394" s="57"/>
      <c r="J394" s="1"/>
      <c r="K394" s="1"/>
    </row>
    <row r="395" spans="1:11" x14ac:dyDescent="0.2">
      <c r="A395" s="21"/>
      <c r="B395" s="54"/>
      <c r="C395" s="57"/>
      <c r="D395" s="57"/>
      <c r="J395" s="1"/>
      <c r="K395" s="1"/>
    </row>
    <row r="396" spans="1:11" x14ac:dyDescent="0.2">
      <c r="A396" s="21"/>
      <c r="B396" s="54"/>
      <c r="C396" s="57"/>
      <c r="D396" s="57"/>
      <c r="J396" s="1"/>
      <c r="K396" s="1"/>
    </row>
    <row r="397" spans="1:11" x14ac:dyDescent="0.2">
      <c r="A397" s="21"/>
      <c r="B397" s="54"/>
      <c r="C397" s="57"/>
      <c r="D397" s="57"/>
      <c r="J397" s="1"/>
      <c r="K397" s="1"/>
    </row>
    <row r="398" spans="1:11" x14ac:dyDescent="0.2">
      <c r="A398" s="21"/>
      <c r="B398" s="54"/>
      <c r="C398" s="57"/>
      <c r="D398" s="57"/>
      <c r="J398" s="1"/>
      <c r="K398" s="1"/>
    </row>
    <row r="399" spans="1:11" x14ac:dyDescent="0.2">
      <c r="A399" s="21"/>
      <c r="B399" s="54"/>
      <c r="C399" s="57"/>
      <c r="D399" s="57"/>
      <c r="J399" s="1"/>
      <c r="K399" s="1"/>
    </row>
    <row r="400" spans="1:11" x14ac:dyDescent="0.2">
      <c r="A400" s="21"/>
      <c r="B400" s="54"/>
      <c r="C400" s="57"/>
      <c r="D400" s="57"/>
      <c r="J400" s="1"/>
      <c r="K400" s="1"/>
    </row>
    <row r="401" spans="1:11" x14ac:dyDescent="0.2">
      <c r="A401" s="21"/>
      <c r="B401" s="54"/>
      <c r="C401" s="57"/>
      <c r="D401" s="57"/>
      <c r="J401" s="1"/>
      <c r="K401" s="1"/>
    </row>
    <row r="402" spans="1:11" x14ac:dyDescent="0.2">
      <c r="A402" s="21"/>
      <c r="B402" s="54"/>
      <c r="C402" s="57"/>
      <c r="D402" s="57"/>
      <c r="J402" s="1"/>
      <c r="K402" s="1"/>
    </row>
    <row r="403" spans="1:11" x14ac:dyDescent="0.2">
      <c r="A403" s="21"/>
      <c r="B403" s="54"/>
      <c r="C403" s="57"/>
      <c r="D403" s="57"/>
      <c r="J403" s="1"/>
      <c r="K403" s="1"/>
    </row>
    <row r="404" spans="1:11" x14ac:dyDescent="0.2">
      <c r="A404" s="21"/>
      <c r="B404" s="54"/>
      <c r="C404" s="57"/>
      <c r="D404" s="57"/>
      <c r="J404" s="1"/>
      <c r="K404" s="1"/>
    </row>
    <row r="405" spans="1:11" x14ac:dyDescent="0.2">
      <c r="A405" s="21"/>
      <c r="B405" s="54"/>
      <c r="C405" s="57"/>
      <c r="D405" s="57"/>
      <c r="J405" s="1"/>
      <c r="K405" s="1"/>
    </row>
    <row r="406" spans="1:11" x14ac:dyDescent="0.2">
      <c r="A406" s="21"/>
      <c r="B406" s="54"/>
      <c r="C406" s="57"/>
      <c r="D406" s="57"/>
      <c r="J406" s="1"/>
      <c r="K406" s="1"/>
    </row>
    <row r="407" spans="1:11" x14ac:dyDescent="0.2">
      <c r="A407" s="21"/>
      <c r="B407" s="54"/>
      <c r="C407" s="57"/>
      <c r="D407" s="57"/>
      <c r="J407" s="1"/>
      <c r="K407" s="1"/>
    </row>
    <row r="408" spans="1:11" x14ac:dyDescent="0.2">
      <c r="A408" s="21"/>
      <c r="B408" s="54"/>
      <c r="C408" s="57"/>
      <c r="D408" s="57"/>
      <c r="J408" s="1"/>
      <c r="K408" s="1"/>
    </row>
    <row r="409" spans="1:11" x14ac:dyDescent="0.2">
      <c r="A409" s="21"/>
      <c r="B409" s="54"/>
      <c r="C409" s="57"/>
      <c r="D409" s="57"/>
      <c r="J409" s="1"/>
      <c r="K409" s="1"/>
    </row>
    <row r="410" spans="1:11" x14ac:dyDescent="0.2">
      <c r="A410" s="21"/>
      <c r="B410" s="54"/>
      <c r="C410" s="57"/>
      <c r="D410" s="57"/>
      <c r="J410" s="1"/>
      <c r="K410" s="1"/>
    </row>
    <row r="411" spans="1:11" x14ac:dyDescent="0.2">
      <c r="A411" s="21"/>
      <c r="B411" s="54"/>
      <c r="C411" s="57"/>
      <c r="D411" s="57"/>
      <c r="J411" s="1"/>
      <c r="K411" s="1"/>
    </row>
    <row r="412" spans="1:11" x14ac:dyDescent="0.2">
      <c r="A412" s="21"/>
      <c r="B412" s="54"/>
      <c r="C412" s="57"/>
      <c r="D412" s="57"/>
      <c r="J412" s="1"/>
      <c r="K412" s="1"/>
    </row>
    <row r="413" spans="1:11" x14ac:dyDescent="0.2">
      <c r="A413" s="21"/>
      <c r="B413" s="54"/>
      <c r="C413" s="57"/>
      <c r="D413" s="57"/>
      <c r="J413" s="1"/>
      <c r="K413" s="1"/>
    </row>
    <row r="414" spans="1:11" x14ac:dyDescent="0.2">
      <c r="A414" s="21"/>
      <c r="B414" s="54"/>
      <c r="C414" s="57"/>
      <c r="D414" s="57"/>
      <c r="J414" s="1"/>
      <c r="K414" s="1"/>
    </row>
    <row r="415" spans="1:11" x14ac:dyDescent="0.2">
      <c r="A415" s="21"/>
      <c r="B415" s="54"/>
      <c r="C415" s="57"/>
      <c r="D415" s="57"/>
      <c r="J415" s="1"/>
      <c r="K415" s="1"/>
    </row>
    <row r="416" spans="1:11" x14ac:dyDescent="0.2">
      <c r="A416" s="21"/>
      <c r="B416" s="54"/>
      <c r="C416" s="57"/>
      <c r="D416" s="57"/>
      <c r="J416" s="1"/>
      <c r="K416" s="1"/>
    </row>
    <row r="417" spans="1:11" x14ac:dyDescent="0.2">
      <c r="A417" s="21"/>
      <c r="B417" s="54"/>
      <c r="C417" s="57"/>
      <c r="D417" s="57"/>
      <c r="J417" s="1"/>
      <c r="K417" s="1"/>
    </row>
    <row r="418" spans="1:11" x14ac:dyDescent="0.2">
      <c r="A418" s="21"/>
      <c r="B418" s="54"/>
      <c r="C418" s="57"/>
      <c r="D418" s="57"/>
      <c r="J418" s="1"/>
      <c r="K418" s="1"/>
    </row>
    <row r="419" spans="1:11" x14ac:dyDescent="0.2">
      <c r="A419" s="21"/>
      <c r="B419" s="54"/>
      <c r="C419" s="57"/>
      <c r="D419" s="57"/>
      <c r="J419" s="1"/>
      <c r="K419" s="1"/>
    </row>
    <row r="420" spans="1:11" x14ac:dyDescent="0.2">
      <c r="A420" s="21"/>
      <c r="B420" s="54"/>
      <c r="C420" s="57"/>
      <c r="D420" s="57"/>
      <c r="J420" s="1"/>
      <c r="K420" s="1"/>
    </row>
    <row r="421" spans="1:11" x14ac:dyDescent="0.2">
      <c r="A421" s="21"/>
      <c r="B421" s="54"/>
      <c r="C421" s="57"/>
      <c r="D421" s="57"/>
    </row>
    <row r="422" spans="1:11" x14ac:dyDescent="0.2">
      <c r="A422" s="21"/>
      <c r="B422" s="54"/>
      <c r="C422" s="57"/>
      <c r="D422" s="57"/>
    </row>
    <row r="423" spans="1:11" x14ac:dyDescent="0.2">
      <c r="A423" s="21"/>
      <c r="B423" s="54"/>
      <c r="C423" s="57"/>
      <c r="D423" s="57"/>
    </row>
    <row r="424" spans="1:11" x14ac:dyDescent="0.2">
      <c r="A424" s="21"/>
      <c r="B424" s="54"/>
      <c r="C424" s="57"/>
      <c r="D424" s="57"/>
    </row>
    <row r="425" spans="1:11" x14ac:dyDescent="0.2">
      <c r="A425" s="21"/>
      <c r="B425" s="54"/>
      <c r="C425" s="57"/>
      <c r="D425" s="57"/>
    </row>
    <row r="426" spans="1:11" x14ac:dyDescent="0.2">
      <c r="A426" s="21"/>
      <c r="B426" s="54"/>
      <c r="C426" s="57"/>
      <c r="D426" s="57"/>
    </row>
    <row r="427" spans="1:11" x14ac:dyDescent="0.2">
      <c r="A427" s="21"/>
      <c r="B427" s="54"/>
      <c r="C427" s="57"/>
      <c r="D427" s="57"/>
    </row>
    <row r="428" spans="1:11" x14ac:dyDescent="0.2">
      <c r="A428" s="21"/>
      <c r="B428" s="54"/>
      <c r="C428" s="57"/>
      <c r="D428" s="57"/>
    </row>
    <row r="429" spans="1:11" x14ac:dyDescent="0.2">
      <c r="A429" s="21"/>
      <c r="B429" s="54"/>
      <c r="C429" s="57"/>
      <c r="D429" s="57"/>
    </row>
    <row r="430" spans="1:11" x14ac:dyDescent="0.2">
      <c r="A430" s="21"/>
      <c r="B430" s="54"/>
      <c r="C430" s="57"/>
      <c r="D430" s="57"/>
    </row>
    <row r="431" spans="1:11" x14ac:dyDescent="0.2">
      <c r="A431" s="21"/>
      <c r="B431" s="54"/>
      <c r="C431" s="57"/>
      <c r="D431" s="57"/>
    </row>
    <row r="432" spans="1:11" x14ac:dyDescent="0.2">
      <c r="A432" s="21"/>
      <c r="B432" s="54"/>
      <c r="C432" s="57"/>
      <c r="D432" s="57"/>
    </row>
    <row r="433" spans="1:4" x14ac:dyDescent="0.2">
      <c r="A433" s="21"/>
      <c r="B433" s="54"/>
      <c r="C433" s="57"/>
      <c r="D433" s="57"/>
    </row>
    <row r="434" spans="1:4" x14ac:dyDescent="0.2">
      <c r="A434" s="21"/>
      <c r="B434" s="54"/>
      <c r="C434" s="57"/>
      <c r="D434" s="57"/>
    </row>
    <row r="435" spans="1:4" x14ac:dyDescent="0.2">
      <c r="A435" s="21"/>
      <c r="B435" s="54"/>
      <c r="C435" s="57"/>
      <c r="D435" s="57"/>
    </row>
    <row r="436" spans="1:4" x14ac:dyDescent="0.2">
      <c r="A436" s="21"/>
      <c r="B436" s="54"/>
      <c r="C436" s="57"/>
      <c r="D436" s="57"/>
    </row>
    <row r="437" spans="1:4" x14ac:dyDescent="0.2">
      <c r="A437" s="21"/>
      <c r="B437" s="54"/>
      <c r="C437" s="57"/>
      <c r="D437" s="57"/>
    </row>
    <row r="438" spans="1:4" x14ac:dyDescent="0.2">
      <c r="A438" s="21"/>
      <c r="B438" s="54"/>
      <c r="C438" s="57"/>
      <c r="D438" s="57"/>
    </row>
    <row r="439" spans="1:4" x14ac:dyDescent="0.2">
      <c r="A439" s="21"/>
      <c r="B439" s="54"/>
      <c r="C439" s="57"/>
      <c r="D439" s="57"/>
    </row>
    <row r="440" spans="1:4" x14ac:dyDescent="0.2">
      <c r="A440" s="21"/>
      <c r="B440" s="54"/>
      <c r="C440" s="57"/>
      <c r="D440" s="57"/>
    </row>
    <row r="441" spans="1:4" x14ac:dyDescent="0.2">
      <c r="A441" s="21"/>
      <c r="B441" s="54"/>
      <c r="C441" s="57"/>
      <c r="D441" s="57"/>
    </row>
    <row r="442" spans="1:4" x14ac:dyDescent="0.2">
      <c r="A442" s="21"/>
      <c r="B442" s="54"/>
      <c r="C442" s="57"/>
      <c r="D442" s="57"/>
    </row>
    <row r="443" spans="1:4" x14ac:dyDescent="0.2">
      <c r="A443" s="21"/>
      <c r="B443" s="54"/>
      <c r="C443" s="57"/>
      <c r="D443" s="57"/>
    </row>
    <row r="444" spans="1:4" x14ac:dyDescent="0.2">
      <c r="A444" s="21"/>
      <c r="B444" s="54"/>
      <c r="C444" s="57"/>
      <c r="D444" s="57"/>
    </row>
    <row r="445" spans="1:4" x14ac:dyDescent="0.2">
      <c r="A445" s="21"/>
      <c r="B445" s="54"/>
      <c r="C445" s="57"/>
      <c r="D445" s="57"/>
    </row>
    <row r="446" spans="1:4" x14ac:dyDescent="0.2">
      <c r="A446" s="21"/>
      <c r="B446" s="54"/>
      <c r="C446" s="57"/>
      <c r="D446" s="57"/>
    </row>
    <row r="447" spans="1:4" x14ac:dyDescent="0.2">
      <c r="A447" s="21"/>
      <c r="B447" s="54"/>
      <c r="C447" s="57"/>
      <c r="D447" s="57"/>
    </row>
    <row r="448" spans="1:4" x14ac:dyDescent="0.2">
      <c r="A448" s="21"/>
      <c r="B448" s="54"/>
      <c r="C448" s="57"/>
      <c r="D448" s="57"/>
    </row>
    <row r="449" spans="1:4" x14ac:dyDescent="0.2">
      <c r="A449" s="21"/>
      <c r="B449" s="54"/>
      <c r="C449" s="57"/>
      <c r="D449" s="57"/>
    </row>
    <row r="450" spans="1:4" x14ac:dyDescent="0.2">
      <c r="A450" s="21"/>
      <c r="B450" s="54"/>
      <c r="C450" s="57"/>
      <c r="D450" s="57"/>
    </row>
    <row r="451" spans="1:4" x14ac:dyDescent="0.2">
      <c r="A451" s="21"/>
      <c r="B451" s="54"/>
      <c r="C451" s="57"/>
      <c r="D451" s="57"/>
    </row>
    <row r="452" spans="1:4" x14ac:dyDescent="0.2">
      <c r="A452" s="21"/>
      <c r="B452" s="54"/>
      <c r="C452" s="57"/>
      <c r="D452" s="57"/>
    </row>
    <row r="453" spans="1:4" x14ac:dyDescent="0.2">
      <c r="A453" s="21"/>
      <c r="B453" s="54"/>
      <c r="C453" s="57"/>
      <c r="D453" s="57"/>
    </row>
    <row r="454" spans="1:4" x14ac:dyDescent="0.2">
      <c r="A454" s="21"/>
      <c r="B454" s="54"/>
      <c r="C454" s="57"/>
      <c r="D454" s="57"/>
    </row>
    <row r="455" spans="1:4" x14ac:dyDescent="0.2">
      <c r="A455" s="21"/>
      <c r="B455" s="54"/>
      <c r="C455" s="57"/>
      <c r="D455" s="57"/>
    </row>
    <row r="456" spans="1:4" x14ac:dyDescent="0.2">
      <c r="A456" s="21"/>
      <c r="B456" s="54"/>
      <c r="C456" s="57"/>
      <c r="D456" s="57"/>
    </row>
    <row r="457" spans="1:4" x14ac:dyDescent="0.2">
      <c r="A457" s="21"/>
      <c r="B457" s="54"/>
      <c r="C457" s="57"/>
      <c r="D457" s="57"/>
    </row>
    <row r="458" spans="1:4" x14ac:dyDescent="0.2">
      <c r="A458" s="21"/>
      <c r="B458" s="54"/>
      <c r="C458" s="57"/>
      <c r="D458" s="57"/>
    </row>
    <row r="459" spans="1:4" x14ac:dyDescent="0.2">
      <c r="A459" s="21"/>
      <c r="B459" s="54"/>
      <c r="C459" s="57"/>
      <c r="D459" s="57"/>
    </row>
    <row r="460" spans="1:4" x14ac:dyDescent="0.2">
      <c r="A460" s="21"/>
      <c r="B460" s="54"/>
      <c r="C460" s="57"/>
      <c r="D460" s="57"/>
    </row>
    <row r="461" spans="1:4" x14ac:dyDescent="0.2">
      <c r="A461" s="21"/>
      <c r="B461" s="54"/>
      <c r="C461" s="57"/>
      <c r="D461" s="57"/>
    </row>
    <row r="462" spans="1:4" x14ac:dyDescent="0.2">
      <c r="A462" s="21"/>
      <c r="B462" s="54"/>
      <c r="C462" s="57"/>
      <c r="D462" s="57"/>
    </row>
    <row r="463" spans="1:4" x14ac:dyDescent="0.2">
      <c r="A463" s="21"/>
      <c r="B463" s="54"/>
      <c r="C463" s="57"/>
      <c r="D463" s="57"/>
    </row>
    <row r="464" spans="1:4" x14ac:dyDescent="0.2">
      <c r="A464" s="21"/>
      <c r="B464" s="54"/>
      <c r="C464" s="57"/>
      <c r="D464" s="57"/>
    </row>
    <row r="465" spans="1:4" x14ac:dyDescent="0.2">
      <c r="A465" s="21"/>
      <c r="B465" s="54"/>
      <c r="C465" s="57"/>
      <c r="D465" s="57"/>
    </row>
    <row r="466" spans="1:4" x14ac:dyDescent="0.2">
      <c r="A466" s="21"/>
      <c r="B466" s="54"/>
      <c r="C466" s="57"/>
      <c r="D466" s="57"/>
    </row>
    <row r="467" spans="1:4" x14ac:dyDescent="0.2">
      <c r="A467" s="21"/>
      <c r="B467" s="54"/>
      <c r="C467" s="57"/>
      <c r="D467" s="57"/>
    </row>
    <row r="468" spans="1:4" x14ac:dyDescent="0.2">
      <c r="A468" s="21"/>
      <c r="B468" s="54"/>
      <c r="C468" s="57"/>
      <c r="D468" s="57"/>
    </row>
    <row r="469" spans="1:4" x14ac:dyDescent="0.2">
      <c r="A469" s="21"/>
      <c r="B469" s="54"/>
      <c r="C469" s="57"/>
      <c r="D469" s="57"/>
    </row>
    <row r="470" spans="1:4" x14ac:dyDescent="0.2">
      <c r="A470" s="21"/>
      <c r="B470" s="54"/>
      <c r="C470" s="57"/>
      <c r="D470" s="57"/>
    </row>
    <row r="471" spans="1:4" x14ac:dyDescent="0.2">
      <c r="A471" s="21"/>
      <c r="B471" s="54"/>
      <c r="C471" s="57"/>
      <c r="D471" s="57"/>
    </row>
    <row r="472" spans="1:4" x14ac:dyDescent="0.2">
      <c r="A472" s="21"/>
      <c r="B472" s="54"/>
      <c r="C472" s="57"/>
      <c r="D472" s="57"/>
    </row>
    <row r="473" spans="1:4" x14ac:dyDescent="0.2">
      <c r="A473" s="21"/>
      <c r="B473" s="54"/>
      <c r="C473" s="57"/>
      <c r="D473" s="57"/>
    </row>
    <row r="474" spans="1:4" x14ac:dyDescent="0.2">
      <c r="A474" s="21"/>
      <c r="B474" s="54"/>
      <c r="C474" s="57"/>
      <c r="D474" s="57"/>
    </row>
    <row r="475" spans="1:4" x14ac:dyDescent="0.2">
      <c r="A475" s="21"/>
      <c r="B475" s="54"/>
      <c r="C475" s="57"/>
      <c r="D475" s="57"/>
    </row>
    <row r="476" spans="1:4" x14ac:dyDescent="0.2">
      <c r="A476" s="21"/>
      <c r="B476" s="54"/>
      <c r="C476" s="57"/>
      <c r="D476" s="57"/>
    </row>
    <row r="477" spans="1:4" x14ac:dyDescent="0.2">
      <c r="A477" s="21"/>
      <c r="B477" s="54"/>
      <c r="C477" s="57"/>
      <c r="D477" s="57"/>
    </row>
    <row r="478" spans="1:4" x14ac:dyDescent="0.2">
      <c r="A478" s="21"/>
      <c r="B478" s="54"/>
      <c r="C478" s="57"/>
      <c r="D478" s="57"/>
    </row>
    <row r="479" spans="1:4" x14ac:dyDescent="0.2">
      <c r="A479" s="21"/>
      <c r="B479" s="54"/>
      <c r="C479" s="57"/>
      <c r="D479" s="57"/>
    </row>
    <row r="480" spans="1:4" x14ac:dyDescent="0.2">
      <c r="A480" s="21"/>
      <c r="B480" s="54"/>
      <c r="C480" s="57"/>
      <c r="D480" s="57"/>
    </row>
    <row r="481" spans="1:4" x14ac:dyDescent="0.2">
      <c r="A481" s="21"/>
      <c r="B481" s="54"/>
      <c r="C481" s="57"/>
      <c r="D481" s="57"/>
    </row>
    <row r="482" spans="1:4" x14ac:dyDescent="0.2">
      <c r="A482" s="21"/>
      <c r="B482" s="54"/>
      <c r="C482" s="57"/>
      <c r="D482" s="57"/>
    </row>
    <row r="483" spans="1:4" x14ac:dyDescent="0.2">
      <c r="A483" s="21"/>
      <c r="B483" s="54"/>
      <c r="C483" s="57"/>
      <c r="D483" s="57"/>
    </row>
    <row r="484" spans="1:4" x14ac:dyDescent="0.2">
      <c r="A484" s="21"/>
      <c r="B484" s="54"/>
      <c r="C484" s="57"/>
      <c r="D484" s="57"/>
    </row>
    <row r="485" spans="1:4" x14ac:dyDescent="0.2">
      <c r="A485" s="21"/>
      <c r="B485" s="54"/>
      <c r="C485" s="57"/>
      <c r="D485" s="57"/>
    </row>
    <row r="486" spans="1:4" x14ac:dyDescent="0.2">
      <c r="A486" s="21"/>
      <c r="B486" s="54"/>
      <c r="C486" s="57"/>
      <c r="D486" s="57"/>
    </row>
    <row r="487" spans="1:4" x14ac:dyDescent="0.2">
      <c r="A487" s="21"/>
      <c r="B487" s="54"/>
      <c r="C487" s="57"/>
      <c r="D487" s="57"/>
    </row>
    <row r="488" spans="1:4" x14ac:dyDescent="0.2">
      <c r="A488" s="21"/>
      <c r="B488" s="54"/>
      <c r="C488" s="57"/>
      <c r="D488" s="57"/>
    </row>
    <row r="489" spans="1:4" x14ac:dyDescent="0.2">
      <c r="A489" s="21"/>
      <c r="B489" s="54"/>
      <c r="C489" s="57"/>
      <c r="D489" s="57"/>
    </row>
    <row r="490" spans="1:4" x14ac:dyDescent="0.2">
      <c r="A490" s="21"/>
      <c r="B490" s="54"/>
      <c r="C490" s="57"/>
      <c r="D490" s="57"/>
    </row>
    <row r="491" spans="1:4" x14ac:dyDescent="0.2">
      <c r="A491" s="21"/>
      <c r="B491" s="54"/>
      <c r="C491" s="57"/>
      <c r="D491" s="57"/>
    </row>
    <row r="492" spans="1:4" x14ac:dyDescent="0.2">
      <c r="A492" s="21"/>
      <c r="B492" s="54"/>
      <c r="C492" s="57"/>
      <c r="D492" s="57"/>
    </row>
    <row r="493" spans="1:4" x14ac:dyDescent="0.2">
      <c r="A493" s="21"/>
      <c r="B493" s="54"/>
      <c r="C493" s="57"/>
      <c r="D493" s="57"/>
    </row>
    <row r="494" spans="1:4" x14ac:dyDescent="0.2">
      <c r="A494" s="21"/>
      <c r="B494" s="54"/>
      <c r="C494" s="57"/>
      <c r="D494" s="57"/>
    </row>
    <row r="495" spans="1:4" x14ac:dyDescent="0.2">
      <c r="A495" s="21"/>
      <c r="B495" s="54"/>
      <c r="C495" s="57"/>
      <c r="D495" s="57"/>
    </row>
    <row r="496" spans="1:4" x14ac:dyDescent="0.2">
      <c r="A496" s="21"/>
      <c r="B496" s="54"/>
      <c r="C496" s="57"/>
      <c r="D496" s="57"/>
    </row>
    <row r="497" spans="1:4" x14ac:dyDescent="0.2">
      <c r="A497" s="21"/>
      <c r="B497" s="54"/>
      <c r="C497" s="57"/>
      <c r="D497" s="57"/>
    </row>
    <row r="498" spans="1:4" x14ac:dyDescent="0.2">
      <c r="A498" s="21"/>
      <c r="B498" s="54"/>
      <c r="C498" s="57"/>
      <c r="D498" s="57"/>
    </row>
    <row r="499" spans="1:4" x14ac:dyDescent="0.2">
      <c r="A499" s="21"/>
      <c r="B499" s="54"/>
      <c r="C499" s="57"/>
      <c r="D499" s="57"/>
    </row>
    <row r="500" spans="1:4" x14ac:dyDescent="0.2">
      <c r="A500" s="21"/>
      <c r="B500" s="54"/>
      <c r="C500" s="57"/>
      <c r="D500" s="57"/>
    </row>
    <row r="501" spans="1:4" x14ac:dyDescent="0.2">
      <c r="A501" s="21"/>
      <c r="B501" s="54"/>
      <c r="C501" s="57"/>
      <c r="D501" s="57"/>
    </row>
    <row r="502" spans="1:4" x14ac:dyDescent="0.2">
      <c r="A502" s="21"/>
      <c r="B502" s="54"/>
      <c r="C502" s="57"/>
      <c r="D502" s="57"/>
    </row>
    <row r="503" spans="1:4" x14ac:dyDescent="0.2">
      <c r="A503" s="21"/>
      <c r="B503" s="54"/>
      <c r="C503" s="57"/>
      <c r="D503" s="57"/>
    </row>
    <row r="504" spans="1:4" x14ac:dyDescent="0.2">
      <c r="A504" s="21"/>
      <c r="B504" s="54"/>
      <c r="C504" s="57"/>
      <c r="D504" s="57"/>
    </row>
    <row r="505" spans="1:4" x14ac:dyDescent="0.2">
      <c r="A505" s="21"/>
      <c r="B505" s="54"/>
      <c r="C505" s="57"/>
      <c r="D505" s="57"/>
    </row>
    <row r="506" spans="1:4" x14ac:dyDescent="0.2">
      <c r="A506" s="21"/>
      <c r="B506" s="54"/>
      <c r="C506" s="57"/>
      <c r="D506" s="57"/>
    </row>
    <row r="507" spans="1:4" x14ac:dyDescent="0.2">
      <c r="A507" s="21"/>
      <c r="B507" s="54"/>
      <c r="C507" s="57"/>
      <c r="D507" s="57"/>
    </row>
    <row r="508" spans="1:4" x14ac:dyDescent="0.2">
      <c r="A508" s="21"/>
      <c r="B508" s="54"/>
      <c r="C508" s="57"/>
      <c r="D508" s="57"/>
    </row>
    <row r="509" spans="1:4" x14ac:dyDescent="0.2">
      <c r="A509" s="21"/>
      <c r="B509" s="54"/>
      <c r="C509" s="57"/>
      <c r="D509" s="57"/>
    </row>
    <row r="510" spans="1:4" x14ac:dyDescent="0.2">
      <c r="A510" s="21"/>
      <c r="B510" s="54"/>
      <c r="C510" s="57"/>
      <c r="D510" s="57"/>
    </row>
    <row r="511" spans="1:4" x14ac:dyDescent="0.2">
      <c r="A511" s="21"/>
      <c r="B511" s="54"/>
      <c r="C511" s="57"/>
      <c r="D511" s="57"/>
    </row>
    <row r="512" spans="1:4" x14ac:dyDescent="0.2">
      <c r="A512" s="21"/>
      <c r="B512" s="54"/>
      <c r="C512" s="57"/>
      <c r="D512" s="57"/>
    </row>
    <row r="513" spans="1:4" x14ac:dyDescent="0.2">
      <c r="A513" s="21"/>
      <c r="B513" s="54"/>
      <c r="C513" s="57"/>
      <c r="D513" s="57"/>
    </row>
    <row r="514" spans="1:4" x14ac:dyDescent="0.2">
      <c r="A514" s="21"/>
      <c r="B514" s="54"/>
      <c r="C514" s="57"/>
      <c r="D514" s="57"/>
    </row>
    <row r="515" spans="1:4" x14ac:dyDescent="0.2">
      <c r="A515" s="21"/>
      <c r="B515" s="54"/>
      <c r="C515" s="57"/>
      <c r="D515" s="57"/>
    </row>
    <row r="516" spans="1:4" x14ac:dyDescent="0.2">
      <c r="A516" s="21"/>
      <c r="B516" s="54"/>
      <c r="C516" s="57"/>
      <c r="D516" s="57"/>
    </row>
    <row r="517" spans="1:4" x14ac:dyDescent="0.2">
      <c r="A517" s="21"/>
      <c r="B517" s="54"/>
      <c r="C517" s="57"/>
      <c r="D517" s="57"/>
    </row>
    <row r="518" spans="1:4" x14ac:dyDescent="0.2">
      <c r="A518" s="21"/>
      <c r="B518" s="54"/>
      <c r="C518" s="57"/>
      <c r="D518" s="57"/>
    </row>
    <row r="519" spans="1:4" x14ac:dyDescent="0.2">
      <c r="A519" s="21"/>
      <c r="B519" s="54"/>
      <c r="C519" s="57"/>
      <c r="D519" s="57"/>
    </row>
    <row r="520" spans="1:4" x14ac:dyDescent="0.2">
      <c r="A520" s="21"/>
      <c r="B520" s="54"/>
      <c r="C520" s="57"/>
      <c r="D520" s="57"/>
    </row>
    <row r="521" spans="1:4" x14ac:dyDescent="0.2">
      <c r="A521" s="21"/>
      <c r="B521" s="54"/>
      <c r="C521" s="57"/>
      <c r="D521" s="57"/>
    </row>
    <row r="522" spans="1:4" x14ac:dyDescent="0.2">
      <c r="A522" s="21"/>
      <c r="B522" s="54"/>
      <c r="C522" s="57"/>
      <c r="D522" s="57"/>
    </row>
    <row r="523" spans="1:4" x14ac:dyDescent="0.2">
      <c r="A523" s="21"/>
      <c r="B523" s="54"/>
      <c r="C523" s="57"/>
      <c r="D523" s="57"/>
    </row>
    <row r="524" spans="1:4" x14ac:dyDescent="0.2">
      <c r="A524" s="21"/>
      <c r="B524" s="54"/>
      <c r="C524" s="57"/>
      <c r="D524" s="57"/>
    </row>
    <row r="525" spans="1:4" x14ac:dyDescent="0.2">
      <c r="A525" s="21"/>
      <c r="B525" s="54"/>
      <c r="C525" s="57"/>
      <c r="D525" s="57"/>
    </row>
    <row r="526" spans="1:4" x14ac:dyDescent="0.2">
      <c r="A526" s="21"/>
      <c r="B526" s="54"/>
      <c r="C526" s="57"/>
      <c r="D526" s="57"/>
    </row>
    <row r="527" spans="1:4" x14ac:dyDescent="0.2">
      <c r="A527" s="21"/>
      <c r="B527" s="54"/>
      <c r="C527" s="57"/>
      <c r="D527" s="57"/>
    </row>
    <row r="528" spans="1:4" x14ac:dyDescent="0.2">
      <c r="A528" s="21"/>
      <c r="B528" s="54"/>
      <c r="C528" s="57"/>
      <c r="D528" s="57"/>
    </row>
    <row r="529" spans="1:4" x14ac:dyDescent="0.2">
      <c r="A529" s="21"/>
      <c r="B529" s="54"/>
      <c r="C529" s="57"/>
      <c r="D529" s="57"/>
    </row>
    <row r="530" spans="1:4" x14ac:dyDescent="0.2">
      <c r="A530" s="21"/>
      <c r="B530" s="54"/>
      <c r="C530" s="57"/>
      <c r="D530" s="57"/>
    </row>
    <row r="531" spans="1:4" x14ac:dyDescent="0.2">
      <c r="A531" s="21"/>
      <c r="B531" s="54"/>
      <c r="C531" s="57"/>
      <c r="D531" s="57"/>
    </row>
    <row r="532" spans="1:4" x14ac:dyDescent="0.2">
      <c r="A532" s="21"/>
      <c r="B532" s="54"/>
      <c r="C532" s="57"/>
      <c r="D532" s="57"/>
    </row>
    <row r="533" spans="1:4" x14ac:dyDescent="0.2">
      <c r="A533" s="21"/>
      <c r="B533" s="54"/>
      <c r="C533" s="57"/>
      <c r="D533" s="57"/>
    </row>
    <row r="534" spans="1:4" x14ac:dyDescent="0.2">
      <c r="A534" s="21"/>
      <c r="B534" s="54"/>
      <c r="C534" s="57"/>
      <c r="D534" s="57"/>
    </row>
    <row r="535" spans="1:4" x14ac:dyDescent="0.2">
      <c r="A535" s="21"/>
      <c r="B535" s="54"/>
      <c r="C535" s="57"/>
      <c r="D535" s="57"/>
    </row>
    <row r="536" spans="1:4" x14ac:dyDescent="0.2">
      <c r="A536" s="21"/>
      <c r="B536" s="54"/>
      <c r="C536" s="57"/>
      <c r="D536" s="57"/>
    </row>
    <row r="537" spans="1:4" x14ac:dyDescent="0.2">
      <c r="A537" s="21"/>
      <c r="B537" s="54"/>
      <c r="C537" s="57"/>
      <c r="D537" s="57"/>
    </row>
    <row r="538" spans="1:4" x14ac:dyDescent="0.2">
      <c r="A538" s="21"/>
      <c r="B538" s="54"/>
      <c r="C538" s="57"/>
      <c r="D538" s="57"/>
    </row>
    <row r="539" spans="1:4" x14ac:dyDescent="0.2">
      <c r="A539" s="21"/>
      <c r="B539" s="54"/>
      <c r="C539" s="57"/>
      <c r="D539" s="57"/>
    </row>
    <row r="540" spans="1:4" x14ac:dyDescent="0.2">
      <c r="A540" s="21"/>
      <c r="B540" s="54"/>
      <c r="C540" s="57"/>
      <c r="D540" s="57"/>
    </row>
    <row r="541" spans="1:4" x14ac:dyDescent="0.2">
      <c r="A541" s="21"/>
      <c r="B541" s="54"/>
      <c r="C541" s="57"/>
      <c r="D541" s="57"/>
    </row>
    <row r="542" spans="1:4" x14ac:dyDescent="0.2">
      <c r="A542" s="21"/>
      <c r="B542" s="54"/>
      <c r="C542" s="57"/>
      <c r="D542" s="57"/>
    </row>
    <row r="543" spans="1:4" x14ac:dyDescent="0.2">
      <c r="A543" s="21"/>
      <c r="C543" s="28"/>
      <c r="D543" s="28"/>
    </row>
    <row r="544" spans="1:4" x14ac:dyDescent="0.2">
      <c r="A544" s="21"/>
      <c r="C544" s="28"/>
      <c r="D544" s="28"/>
    </row>
    <row r="545" spans="1:4" x14ac:dyDescent="0.2">
      <c r="A545" s="21"/>
      <c r="C545" s="28"/>
      <c r="D545" s="28"/>
    </row>
    <row r="546" spans="1:4" x14ac:dyDescent="0.2">
      <c r="A546" s="21"/>
      <c r="C546" s="28"/>
      <c r="D546" s="28"/>
    </row>
    <row r="547" spans="1:4" x14ac:dyDescent="0.2">
      <c r="A547" s="21"/>
      <c r="C547" s="28"/>
      <c r="D547" s="28"/>
    </row>
    <row r="548" spans="1:4" x14ac:dyDescent="0.2">
      <c r="A548" s="21"/>
      <c r="C548" s="28"/>
      <c r="D548" s="28"/>
    </row>
    <row r="549" spans="1:4" x14ac:dyDescent="0.2">
      <c r="A549" s="21"/>
      <c r="C549" s="28"/>
      <c r="D549" s="28"/>
    </row>
    <row r="550" spans="1:4" x14ac:dyDescent="0.2">
      <c r="A550" s="21"/>
      <c r="C550" s="28"/>
      <c r="D550" s="28"/>
    </row>
    <row r="551" spans="1:4" x14ac:dyDescent="0.2">
      <c r="A551" s="21"/>
      <c r="C551" s="28"/>
      <c r="D551" s="28"/>
    </row>
    <row r="552" spans="1:4" x14ac:dyDescent="0.2">
      <c r="A552" s="21"/>
      <c r="C552" s="28"/>
      <c r="D552" s="28"/>
    </row>
    <row r="553" spans="1:4" x14ac:dyDescent="0.2">
      <c r="A553" s="21"/>
      <c r="C553" s="28"/>
      <c r="D553" s="28"/>
    </row>
    <row r="554" spans="1:4" x14ac:dyDescent="0.2">
      <c r="A554" s="21"/>
      <c r="C554" s="28"/>
      <c r="D554" s="28"/>
    </row>
    <row r="555" spans="1:4" x14ac:dyDescent="0.2">
      <c r="A555" s="21"/>
      <c r="C555" s="28"/>
      <c r="D555" s="28"/>
    </row>
    <row r="556" spans="1:4" x14ac:dyDescent="0.2">
      <c r="A556" s="21"/>
      <c r="C556" s="28"/>
      <c r="D556" s="28"/>
    </row>
    <row r="557" spans="1:4" x14ac:dyDescent="0.2">
      <c r="A557" s="21"/>
      <c r="C557" s="28"/>
      <c r="D557" s="28"/>
    </row>
    <row r="558" spans="1:4" x14ac:dyDescent="0.2">
      <c r="A558" s="21"/>
      <c r="C558" s="28"/>
      <c r="D558" s="28"/>
    </row>
    <row r="559" spans="1:4" x14ac:dyDescent="0.2">
      <c r="A559" s="21"/>
      <c r="C559" s="28"/>
      <c r="D559" s="28"/>
    </row>
    <row r="560" spans="1:4" x14ac:dyDescent="0.2">
      <c r="A560" s="21"/>
      <c r="C560" s="28"/>
      <c r="D560" s="28"/>
    </row>
    <row r="561" spans="1:4" x14ac:dyDescent="0.2">
      <c r="A561" s="21"/>
      <c r="C561" s="28"/>
      <c r="D561" s="28"/>
    </row>
    <row r="562" spans="1:4" x14ac:dyDescent="0.2">
      <c r="A562" s="21"/>
      <c r="C562" s="28"/>
      <c r="D562" s="28"/>
    </row>
    <row r="563" spans="1:4" x14ac:dyDescent="0.2">
      <c r="A563" s="21"/>
      <c r="C563" s="28"/>
      <c r="D563" s="28"/>
    </row>
    <row r="564" spans="1:4" x14ac:dyDescent="0.2">
      <c r="A564" s="21"/>
      <c r="C564" s="28"/>
      <c r="D564" s="28"/>
    </row>
    <row r="565" spans="1:4" x14ac:dyDescent="0.2">
      <c r="A565" s="21"/>
      <c r="C565" s="28"/>
      <c r="D565" s="28"/>
    </row>
    <row r="566" spans="1:4" x14ac:dyDescent="0.2">
      <c r="A566" s="21"/>
      <c r="C566" s="28"/>
      <c r="D566" s="28"/>
    </row>
    <row r="567" spans="1:4" x14ac:dyDescent="0.2">
      <c r="A567" s="21"/>
      <c r="C567" s="28"/>
      <c r="D567" s="28"/>
    </row>
    <row r="568" spans="1:4" x14ac:dyDescent="0.2">
      <c r="A568" s="21"/>
      <c r="C568" s="28"/>
      <c r="D568" s="28"/>
    </row>
    <row r="569" spans="1:4" x14ac:dyDescent="0.2">
      <c r="A569" s="21"/>
      <c r="C569" s="28"/>
      <c r="D569" s="28"/>
    </row>
    <row r="570" spans="1:4" x14ac:dyDescent="0.2">
      <c r="A570" s="21"/>
      <c r="C570" s="28"/>
      <c r="D570" s="28"/>
    </row>
    <row r="571" spans="1:4" x14ac:dyDescent="0.2">
      <c r="A571" s="21"/>
      <c r="C571" s="28"/>
      <c r="D571" s="28"/>
    </row>
    <row r="572" spans="1:4" x14ac:dyDescent="0.2">
      <c r="A572" s="21"/>
      <c r="C572" s="28"/>
      <c r="D572" s="28"/>
    </row>
    <row r="573" spans="1:4" x14ac:dyDescent="0.2">
      <c r="A573" s="21"/>
      <c r="C573" s="28"/>
      <c r="D573" s="28"/>
    </row>
    <row r="574" spans="1:4" x14ac:dyDescent="0.2">
      <c r="A574" s="21"/>
      <c r="C574" s="28"/>
      <c r="D574" s="28"/>
    </row>
    <row r="575" spans="1:4" x14ac:dyDescent="0.2">
      <c r="A575" s="21"/>
      <c r="C575" s="28"/>
      <c r="D575" s="28"/>
    </row>
    <row r="576" spans="1:4" x14ac:dyDescent="0.2">
      <c r="A576" s="21"/>
      <c r="C576" s="28"/>
      <c r="D576" s="28"/>
    </row>
    <row r="577" spans="1:4" x14ac:dyDescent="0.2">
      <c r="A577" s="21"/>
      <c r="C577" s="28"/>
      <c r="D577" s="28"/>
    </row>
    <row r="578" spans="1:4" x14ac:dyDescent="0.2">
      <c r="A578" s="21"/>
      <c r="C578" s="28"/>
      <c r="D578" s="28"/>
    </row>
    <row r="579" spans="1:4" x14ac:dyDescent="0.2">
      <c r="A579" s="21"/>
      <c r="C579" s="28"/>
      <c r="D579" s="28"/>
    </row>
    <row r="580" spans="1:4" x14ac:dyDescent="0.2">
      <c r="A580" s="21"/>
      <c r="C580" s="28"/>
      <c r="D580" s="28"/>
    </row>
    <row r="581" spans="1:4" x14ac:dyDescent="0.2">
      <c r="A581" s="21"/>
      <c r="C581" s="28"/>
      <c r="D581" s="28"/>
    </row>
    <row r="582" spans="1:4" x14ac:dyDescent="0.2">
      <c r="A582" s="21"/>
      <c r="C582" s="28"/>
      <c r="D582" s="28"/>
    </row>
    <row r="583" spans="1:4" x14ac:dyDescent="0.2">
      <c r="A583" s="21"/>
      <c r="C583" s="28"/>
      <c r="D583" s="28"/>
    </row>
    <row r="584" spans="1:4" x14ac:dyDescent="0.2">
      <c r="A584" s="21"/>
      <c r="C584" s="28"/>
      <c r="D584" s="28"/>
    </row>
    <row r="585" spans="1:4" x14ac:dyDescent="0.2">
      <c r="A585" s="21"/>
      <c r="C585" s="28"/>
      <c r="D585" s="28"/>
    </row>
    <row r="586" spans="1:4" x14ac:dyDescent="0.2">
      <c r="A586" s="21"/>
      <c r="C586" s="28"/>
      <c r="D586" s="28"/>
    </row>
    <row r="587" spans="1:4" x14ac:dyDescent="0.2">
      <c r="A587" s="21"/>
      <c r="C587" s="28"/>
      <c r="D587" s="28"/>
    </row>
    <row r="588" spans="1:4" x14ac:dyDescent="0.2">
      <c r="A588" s="21"/>
      <c r="C588" s="28"/>
      <c r="D588" s="28"/>
    </row>
    <row r="589" spans="1:4" x14ac:dyDescent="0.2">
      <c r="A589" s="21"/>
      <c r="C589" s="28"/>
      <c r="D589" s="28"/>
    </row>
    <row r="590" spans="1:4" x14ac:dyDescent="0.2">
      <c r="A590" s="21"/>
      <c r="C590" s="28"/>
      <c r="D590" s="28"/>
    </row>
    <row r="591" spans="1:4" x14ac:dyDescent="0.2">
      <c r="A591" s="21"/>
      <c r="C591" s="28"/>
      <c r="D591" s="28"/>
    </row>
    <row r="592" spans="1:4" x14ac:dyDescent="0.2">
      <c r="A592" s="21"/>
      <c r="C592" s="28"/>
      <c r="D592" s="28"/>
    </row>
    <row r="593" spans="1:4" x14ac:dyDescent="0.2">
      <c r="A593" s="21"/>
      <c r="C593" s="28"/>
      <c r="D593" s="28"/>
    </row>
    <row r="594" spans="1:4" x14ac:dyDescent="0.2">
      <c r="A594" s="21"/>
      <c r="C594" s="28"/>
      <c r="D594" s="28"/>
    </row>
    <row r="595" spans="1:4" x14ac:dyDescent="0.2">
      <c r="A595" s="21"/>
      <c r="C595" s="28"/>
      <c r="D595" s="28"/>
    </row>
    <row r="596" spans="1:4" x14ac:dyDescent="0.2">
      <c r="A596" s="21"/>
      <c r="C596" s="28"/>
      <c r="D596" s="28"/>
    </row>
    <row r="597" spans="1:4" x14ac:dyDescent="0.2">
      <c r="A597" s="21"/>
      <c r="C597" s="28"/>
      <c r="D597" s="28"/>
    </row>
    <row r="598" spans="1:4" x14ac:dyDescent="0.2">
      <c r="C598" s="28"/>
      <c r="D598" s="28"/>
    </row>
    <row r="599" spans="1:4" x14ac:dyDescent="0.2">
      <c r="C599" s="28"/>
      <c r="D599" s="28"/>
    </row>
    <row r="600" spans="1:4" x14ac:dyDescent="0.2">
      <c r="C600" s="28"/>
      <c r="D600" s="28"/>
    </row>
    <row r="601" spans="1:4" x14ac:dyDescent="0.2">
      <c r="C601" s="28"/>
      <c r="D601" s="28"/>
    </row>
    <row r="602" spans="1:4" x14ac:dyDescent="0.2">
      <c r="C602" s="28"/>
      <c r="D602" s="28"/>
    </row>
    <row r="603" spans="1:4" x14ac:dyDescent="0.2">
      <c r="C603" s="28"/>
      <c r="D603" s="28"/>
    </row>
    <row r="604" spans="1:4" x14ac:dyDescent="0.2">
      <c r="C604" s="28"/>
      <c r="D604" s="28"/>
    </row>
    <row r="605" spans="1:4" x14ac:dyDescent="0.2">
      <c r="C605" s="28"/>
      <c r="D605" s="28"/>
    </row>
    <row r="606" spans="1:4" x14ac:dyDescent="0.2">
      <c r="C606" s="28"/>
      <c r="D606" s="28"/>
    </row>
    <row r="607" spans="1:4" x14ac:dyDescent="0.2">
      <c r="C607" s="28"/>
      <c r="D607" s="28"/>
    </row>
    <row r="608" spans="1:4" x14ac:dyDescent="0.2">
      <c r="C608" s="28"/>
      <c r="D608" s="28"/>
    </row>
    <row r="609" spans="3:4" x14ac:dyDescent="0.2">
      <c r="C609" s="28"/>
      <c r="D609" s="28"/>
    </row>
    <row r="610" spans="3:4" x14ac:dyDescent="0.2">
      <c r="C610" s="28"/>
      <c r="D610" s="28"/>
    </row>
    <row r="611" spans="3:4" x14ac:dyDescent="0.2">
      <c r="C611" s="28"/>
      <c r="D611" s="28"/>
    </row>
    <row r="612" spans="3:4" x14ac:dyDescent="0.2">
      <c r="C612" s="28"/>
      <c r="D612" s="28"/>
    </row>
    <row r="613" spans="3:4" x14ac:dyDescent="0.2">
      <c r="C613" s="28"/>
      <c r="D613" s="28"/>
    </row>
    <row r="614" spans="3:4" x14ac:dyDescent="0.2">
      <c r="C614" s="28"/>
      <c r="D614" s="28"/>
    </row>
    <row r="615" spans="3:4" x14ac:dyDescent="0.2">
      <c r="C615" s="28"/>
      <c r="D615" s="28"/>
    </row>
    <row r="616" spans="3:4" x14ac:dyDescent="0.2">
      <c r="C616" s="28"/>
      <c r="D616" s="28"/>
    </row>
    <row r="617" spans="3:4" x14ac:dyDescent="0.2">
      <c r="C617" s="28"/>
      <c r="D617" s="28"/>
    </row>
    <row r="618" spans="3:4" x14ac:dyDescent="0.2">
      <c r="C618" s="28"/>
      <c r="D618" s="28"/>
    </row>
    <row r="619" spans="3:4" x14ac:dyDescent="0.2">
      <c r="C619" s="28"/>
      <c r="D619" s="28"/>
    </row>
    <row r="620" spans="3:4" x14ac:dyDescent="0.2">
      <c r="C620" s="28"/>
      <c r="D620" s="28"/>
    </row>
    <row r="621" spans="3:4" x14ac:dyDescent="0.2">
      <c r="C621" s="28"/>
      <c r="D621" s="28"/>
    </row>
    <row r="622" spans="3:4" x14ac:dyDescent="0.2">
      <c r="C622" s="28"/>
      <c r="D622" s="28"/>
    </row>
    <row r="623" spans="3:4" x14ac:dyDescent="0.2">
      <c r="C623" s="28"/>
      <c r="D623" s="28"/>
    </row>
    <row r="624" spans="3:4" x14ac:dyDescent="0.2">
      <c r="C624" s="28"/>
      <c r="D624" s="28"/>
    </row>
    <row r="625" spans="3:4" x14ac:dyDescent="0.2">
      <c r="C625" s="28"/>
      <c r="D625" s="28"/>
    </row>
    <row r="626" spans="3:4" x14ac:dyDescent="0.2">
      <c r="C626" s="28"/>
      <c r="D626" s="28"/>
    </row>
    <row r="627" spans="3:4" x14ac:dyDescent="0.2">
      <c r="C627" s="28"/>
      <c r="D627" s="28"/>
    </row>
    <row r="628" spans="3:4" x14ac:dyDescent="0.2">
      <c r="C628" s="28"/>
      <c r="D628" s="28"/>
    </row>
    <row r="629" spans="3:4" x14ac:dyDescent="0.2">
      <c r="C629" s="28"/>
      <c r="D629" s="28"/>
    </row>
    <row r="630" spans="3:4" x14ac:dyDescent="0.2">
      <c r="C630" s="28"/>
      <c r="D630" s="28"/>
    </row>
    <row r="631" spans="3:4" x14ac:dyDescent="0.2">
      <c r="C631" s="28"/>
      <c r="D631" s="28"/>
    </row>
    <row r="632" spans="3:4" x14ac:dyDescent="0.2">
      <c r="C632" s="28"/>
      <c r="D632" s="28"/>
    </row>
    <row r="633" spans="3:4" x14ac:dyDescent="0.2">
      <c r="C633" s="28"/>
      <c r="D633" s="28"/>
    </row>
    <row r="634" spans="3:4" x14ac:dyDescent="0.2">
      <c r="C634" s="28"/>
      <c r="D634" s="28"/>
    </row>
    <row r="635" spans="3:4" x14ac:dyDescent="0.2">
      <c r="C635" s="28"/>
      <c r="D635" s="28"/>
    </row>
    <row r="636" spans="3:4" x14ac:dyDescent="0.2">
      <c r="C636" s="28"/>
      <c r="D636" s="28"/>
    </row>
    <row r="637" spans="3:4" x14ac:dyDescent="0.2">
      <c r="C637" s="28"/>
      <c r="D637" s="28"/>
    </row>
    <row r="638" spans="3:4" x14ac:dyDescent="0.2">
      <c r="C638" s="28"/>
      <c r="D638" s="28"/>
    </row>
    <row r="639" spans="3:4" x14ac:dyDescent="0.2">
      <c r="C639" s="28"/>
      <c r="D639" s="28"/>
    </row>
    <row r="640" spans="3:4" x14ac:dyDescent="0.2">
      <c r="C640" s="28"/>
      <c r="D640" s="28"/>
    </row>
    <row r="641" spans="3:4" x14ac:dyDescent="0.2">
      <c r="C641" s="28"/>
      <c r="D641" s="28"/>
    </row>
    <row r="642" spans="3:4" x14ac:dyDescent="0.2">
      <c r="C642" s="28"/>
      <c r="D642" s="28"/>
    </row>
    <row r="643" spans="3:4" x14ac:dyDescent="0.2">
      <c r="C643" s="28"/>
      <c r="D643" s="28"/>
    </row>
    <row r="644" spans="3:4" x14ac:dyDescent="0.2">
      <c r="C644" s="28"/>
      <c r="D644" s="28"/>
    </row>
    <row r="645" spans="3:4" x14ac:dyDescent="0.2">
      <c r="C645" s="28"/>
      <c r="D645" s="28"/>
    </row>
    <row r="646" spans="3:4" x14ac:dyDescent="0.2">
      <c r="C646" s="28"/>
      <c r="D646" s="28"/>
    </row>
    <row r="647" spans="3:4" x14ac:dyDescent="0.2">
      <c r="C647" s="28"/>
      <c r="D647" s="28"/>
    </row>
    <row r="648" spans="3:4" x14ac:dyDescent="0.2">
      <c r="C648" s="28"/>
      <c r="D648" s="28"/>
    </row>
    <row r="649" spans="3:4" x14ac:dyDescent="0.2">
      <c r="C649" s="28"/>
      <c r="D649" s="28"/>
    </row>
    <row r="650" spans="3:4" x14ac:dyDescent="0.2">
      <c r="C650" s="28"/>
      <c r="D650" s="28"/>
    </row>
    <row r="651" spans="3:4" x14ac:dyDescent="0.2">
      <c r="C651" s="28"/>
      <c r="D651" s="28"/>
    </row>
    <row r="652" spans="3:4" x14ac:dyDescent="0.2">
      <c r="C652" s="28"/>
      <c r="D652" s="28"/>
    </row>
    <row r="653" spans="3:4" x14ac:dyDescent="0.2">
      <c r="C653" s="28"/>
      <c r="D653" s="28"/>
    </row>
    <row r="654" spans="3:4" x14ac:dyDescent="0.2">
      <c r="C654" s="28"/>
      <c r="D654" s="28"/>
    </row>
    <row r="655" spans="3:4" x14ac:dyDescent="0.2">
      <c r="C655" s="28"/>
      <c r="D655" s="28"/>
    </row>
    <row r="656" spans="3:4" x14ac:dyDescent="0.2">
      <c r="C656" s="28"/>
      <c r="D656" s="28"/>
    </row>
    <row r="657" spans="3:4" x14ac:dyDescent="0.2">
      <c r="C657" s="28"/>
      <c r="D657" s="28"/>
    </row>
    <row r="658" spans="3:4" x14ac:dyDescent="0.2">
      <c r="C658" s="28"/>
      <c r="D658" s="28"/>
    </row>
    <row r="659" spans="3:4" x14ac:dyDescent="0.2">
      <c r="C659" s="28"/>
      <c r="D659" s="28"/>
    </row>
    <row r="660" spans="3:4" x14ac:dyDescent="0.2">
      <c r="C660" s="28"/>
      <c r="D660" s="28"/>
    </row>
    <row r="661" spans="3:4" x14ac:dyDescent="0.2">
      <c r="C661" s="28"/>
      <c r="D661" s="28"/>
    </row>
    <row r="662" spans="3:4" x14ac:dyDescent="0.2">
      <c r="C662" s="28"/>
      <c r="D662" s="28"/>
    </row>
    <row r="663" spans="3:4" x14ac:dyDescent="0.2">
      <c r="C663" s="28"/>
      <c r="D663" s="28"/>
    </row>
    <row r="664" spans="3:4" x14ac:dyDescent="0.2">
      <c r="C664" s="28"/>
      <c r="D664" s="28"/>
    </row>
    <row r="665" spans="3:4" x14ac:dyDescent="0.2">
      <c r="C665" s="28"/>
      <c r="D665" s="28"/>
    </row>
    <row r="666" spans="3:4" x14ac:dyDescent="0.2">
      <c r="C666" s="28"/>
      <c r="D666" s="28"/>
    </row>
    <row r="667" spans="3:4" x14ac:dyDescent="0.2">
      <c r="C667" s="28"/>
      <c r="D667" s="28"/>
    </row>
    <row r="668" spans="3:4" x14ac:dyDescent="0.2">
      <c r="C668" s="28"/>
      <c r="D668" s="28"/>
    </row>
    <row r="669" spans="3:4" x14ac:dyDescent="0.2">
      <c r="C669" s="28"/>
      <c r="D669" s="28"/>
    </row>
    <row r="670" spans="3:4" x14ac:dyDescent="0.2">
      <c r="C670" s="28"/>
      <c r="D670" s="28"/>
    </row>
    <row r="671" spans="3:4" x14ac:dyDescent="0.2">
      <c r="C671" s="28"/>
      <c r="D671" s="28"/>
    </row>
    <row r="672" spans="3:4" x14ac:dyDescent="0.2">
      <c r="C672" s="28"/>
      <c r="D672" s="28"/>
    </row>
    <row r="673" spans="3:4" x14ac:dyDescent="0.2">
      <c r="C673" s="28"/>
      <c r="D673" s="28"/>
    </row>
    <row r="674" spans="3:4" x14ac:dyDescent="0.2">
      <c r="C674" s="28"/>
      <c r="D674" s="28"/>
    </row>
    <row r="675" spans="3:4" x14ac:dyDescent="0.2">
      <c r="C675" s="28"/>
      <c r="D675" s="28"/>
    </row>
    <row r="676" spans="3:4" x14ac:dyDescent="0.2">
      <c r="C676" s="28"/>
      <c r="D676" s="28"/>
    </row>
    <row r="677" spans="3:4" x14ac:dyDescent="0.2">
      <c r="C677" s="28"/>
      <c r="D677" s="28"/>
    </row>
    <row r="678" spans="3:4" x14ac:dyDescent="0.2">
      <c r="C678" s="28"/>
      <c r="D678" s="28"/>
    </row>
    <row r="679" spans="3:4" x14ac:dyDescent="0.2">
      <c r="C679" s="28"/>
      <c r="D679" s="28"/>
    </row>
    <row r="680" spans="3:4" x14ac:dyDescent="0.2">
      <c r="C680" s="28"/>
      <c r="D680" s="28"/>
    </row>
    <row r="681" spans="3:4" x14ac:dyDescent="0.2">
      <c r="C681" s="28"/>
      <c r="D681" s="28"/>
    </row>
    <row r="682" spans="3:4" x14ac:dyDescent="0.2">
      <c r="C682" s="28"/>
      <c r="D682" s="28"/>
    </row>
    <row r="683" spans="3:4" x14ac:dyDescent="0.2">
      <c r="C683" s="28"/>
      <c r="D683" s="28"/>
    </row>
    <row r="684" spans="3:4" x14ac:dyDescent="0.2">
      <c r="C684" s="28"/>
      <c r="D684" s="28"/>
    </row>
    <row r="685" spans="3:4" x14ac:dyDescent="0.2">
      <c r="C685" s="28"/>
      <c r="D685" s="28"/>
    </row>
    <row r="686" spans="3:4" x14ac:dyDescent="0.2">
      <c r="C686" s="28"/>
      <c r="D686" s="28"/>
    </row>
    <row r="687" spans="3:4" x14ac:dyDescent="0.2">
      <c r="C687" s="28"/>
      <c r="D687" s="28"/>
    </row>
    <row r="688" spans="3:4" x14ac:dyDescent="0.2">
      <c r="C688" s="28"/>
      <c r="D688" s="28"/>
    </row>
    <row r="689" spans="3:4" x14ac:dyDescent="0.2">
      <c r="C689" s="28"/>
      <c r="D689" s="28"/>
    </row>
    <row r="690" spans="3:4" x14ac:dyDescent="0.2">
      <c r="C690" s="28"/>
      <c r="D690" s="28"/>
    </row>
    <row r="691" spans="3:4" x14ac:dyDescent="0.2">
      <c r="C691" s="28"/>
      <c r="D691" s="28"/>
    </row>
    <row r="692" spans="3:4" x14ac:dyDescent="0.2">
      <c r="C692" s="28"/>
      <c r="D692" s="28"/>
    </row>
    <row r="693" spans="3:4" x14ac:dyDescent="0.2">
      <c r="C693" s="28"/>
      <c r="D693" s="28"/>
    </row>
    <row r="694" spans="3:4" x14ac:dyDescent="0.2">
      <c r="C694" s="28"/>
      <c r="D694" s="28"/>
    </row>
    <row r="695" spans="3:4" x14ac:dyDescent="0.2">
      <c r="C695" s="28"/>
      <c r="D695" s="28"/>
    </row>
    <row r="696" spans="3:4" x14ac:dyDescent="0.2">
      <c r="C696" s="28"/>
      <c r="D696" s="28"/>
    </row>
    <row r="697" spans="3:4" x14ac:dyDescent="0.2">
      <c r="C697" s="28"/>
      <c r="D697" s="28"/>
    </row>
    <row r="698" spans="3:4" x14ac:dyDescent="0.2">
      <c r="C698" s="28"/>
      <c r="D698" s="28"/>
    </row>
    <row r="699" spans="3:4" x14ac:dyDescent="0.2">
      <c r="C699" s="28"/>
      <c r="D699" s="28"/>
    </row>
    <row r="700" spans="3:4" x14ac:dyDescent="0.2">
      <c r="C700" s="28"/>
      <c r="D700" s="28"/>
    </row>
    <row r="701" spans="3:4" x14ac:dyDescent="0.2">
      <c r="C701" s="28"/>
      <c r="D701" s="28"/>
    </row>
    <row r="702" spans="3:4" x14ac:dyDescent="0.2">
      <c r="C702" s="28"/>
      <c r="D702" s="28"/>
    </row>
    <row r="703" spans="3:4" x14ac:dyDescent="0.2">
      <c r="C703" s="28"/>
      <c r="D703" s="28"/>
    </row>
    <row r="704" spans="3:4" x14ac:dyDescent="0.2">
      <c r="C704" s="28"/>
      <c r="D704" s="28"/>
    </row>
    <row r="705" spans="3:4" x14ac:dyDescent="0.2">
      <c r="C705" s="28"/>
      <c r="D705" s="28"/>
    </row>
    <row r="706" spans="3:4" x14ac:dyDescent="0.2">
      <c r="C706" s="28"/>
      <c r="D706" s="28"/>
    </row>
    <row r="707" spans="3:4" x14ac:dyDescent="0.2">
      <c r="C707" s="28"/>
      <c r="D707" s="28"/>
    </row>
    <row r="708" spans="3:4" x14ac:dyDescent="0.2">
      <c r="C708" s="28"/>
      <c r="D708" s="28"/>
    </row>
    <row r="709" spans="3:4" x14ac:dyDescent="0.2">
      <c r="C709" s="28"/>
      <c r="D709" s="28"/>
    </row>
    <row r="710" spans="3:4" x14ac:dyDescent="0.2">
      <c r="C710" s="28"/>
      <c r="D710" s="28"/>
    </row>
    <row r="711" spans="3:4" x14ac:dyDescent="0.2">
      <c r="C711" s="28"/>
      <c r="D711" s="28"/>
    </row>
    <row r="712" spans="3:4" x14ac:dyDescent="0.2">
      <c r="C712" s="28"/>
      <c r="D712" s="28"/>
    </row>
    <row r="713" spans="3:4" x14ac:dyDescent="0.2">
      <c r="C713" s="28"/>
      <c r="D713" s="28"/>
    </row>
    <row r="714" spans="3:4" x14ac:dyDescent="0.2">
      <c r="C714" s="28"/>
      <c r="D714" s="28"/>
    </row>
    <row r="715" spans="3:4" x14ac:dyDescent="0.2">
      <c r="C715" s="28"/>
      <c r="D715" s="28"/>
    </row>
    <row r="716" spans="3:4" x14ac:dyDescent="0.2">
      <c r="C716" s="28"/>
      <c r="D716" s="28"/>
    </row>
    <row r="717" spans="3:4" x14ac:dyDescent="0.2">
      <c r="C717" s="28"/>
      <c r="D717" s="28"/>
    </row>
    <row r="718" spans="3:4" x14ac:dyDescent="0.2">
      <c r="C718" s="28"/>
      <c r="D718" s="28"/>
    </row>
    <row r="719" spans="3:4" x14ac:dyDescent="0.2">
      <c r="C719" s="28"/>
      <c r="D719" s="28"/>
    </row>
    <row r="720" spans="3:4" x14ac:dyDescent="0.2">
      <c r="C720" s="28"/>
      <c r="D720" s="28"/>
    </row>
    <row r="721" spans="3:4" x14ac:dyDescent="0.2">
      <c r="C721" s="28"/>
      <c r="D721" s="28"/>
    </row>
    <row r="722" spans="3:4" x14ac:dyDescent="0.2">
      <c r="C722" s="28"/>
      <c r="D722" s="28"/>
    </row>
    <row r="723" spans="3:4" x14ac:dyDescent="0.2">
      <c r="C723" s="28"/>
      <c r="D723" s="28"/>
    </row>
    <row r="724" spans="3:4" x14ac:dyDescent="0.2">
      <c r="C724" s="28"/>
      <c r="D724" s="28"/>
    </row>
    <row r="725" spans="3:4" x14ac:dyDescent="0.2">
      <c r="C725" s="28"/>
      <c r="D725" s="28"/>
    </row>
    <row r="726" spans="3:4" x14ac:dyDescent="0.2">
      <c r="C726" s="28"/>
      <c r="D726" s="28"/>
    </row>
    <row r="727" spans="3:4" x14ac:dyDescent="0.2">
      <c r="C727" s="28"/>
      <c r="D727" s="28"/>
    </row>
    <row r="728" spans="3:4" x14ac:dyDescent="0.2">
      <c r="C728" s="28"/>
      <c r="D728" s="28"/>
    </row>
    <row r="729" spans="3:4" x14ac:dyDescent="0.2">
      <c r="C729" s="28"/>
      <c r="D729" s="28"/>
    </row>
    <row r="730" spans="3:4" x14ac:dyDescent="0.2">
      <c r="C730" s="28"/>
      <c r="D730" s="28"/>
    </row>
    <row r="731" spans="3:4" x14ac:dyDescent="0.2">
      <c r="C731" s="28"/>
      <c r="D731" s="28"/>
    </row>
    <row r="732" spans="3:4" x14ac:dyDescent="0.2">
      <c r="C732" s="28"/>
      <c r="D732" s="28"/>
    </row>
    <row r="733" spans="3:4" x14ac:dyDescent="0.2">
      <c r="C733" s="28"/>
      <c r="D733" s="28"/>
    </row>
    <row r="734" spans="3:4" x14ac:dyDescent="0.2">
      <c r="C734" s="28"/>
      <c r="D734" s="28"/>
    </row>
    <row r="735" spans="3:4" x14ac:dyDescent="0.2">
      <c r="C735" s="28"/>
      <c r="D735" s="28"/>
    </row>
    <row r="736" spans="3:4" x14ac:dyDescent="0.2">
      <c r="C736" s="28"/>
      <c r="D736" s="28"/>
    </row>
    <row r="737" spans="3:4" x14ac:dyDescent="0.2">
      <c r="C737" s="28"/>
      <c r="D737" s="28"/>
    </row>
    <row r="738" spans="3:4" x14ac:dyDescent="0.2">
      <c r="C738" s="28"/>
      <c r="D738" s="28"/>
    </row>
    <row r="739" spans="3:4" x14ac:dyDescent="0.2">
      <c r="C739" s="28"/>
      <c r="D739" s="28"/>
    </row>
    <row r="740" spans="3:4" x14ac:dyDescent="0.2">
      <c r="C740" s="28"/>
      <c r="D740" s="28"/>
    </row>
    <row r="741" spans="3:4" x14ac:dyDescent="0.2">
      <c r="C741" s="28"/>
      <c r="D741" s="28"/>
    </row>
    <row r="742" spans="3:4" x14ac:dyDescent="0.2">
      <c r="C742" s="28"/>
      <c r="D742" s="28"/>
    </row>
    <row r="743" spans="3:4" x14ac:dyDescent="0.2">
      <c r="C743" s="28"/>
      <c r="D743" s="28"/>
    </row>
    <row r="744" spans="3:4" x14ac:dyDescent="0.2">
      <c r="C744" s="28"/>
      <c r="D744" s="28"/>
    </row>
    <row r="745" spans="3:4" x14ac:dyDescent="0.2">
      <c r="C745" s="28"/>
      <c r="D745" s="28"/>
    </row>
    <row r="746" spans="3:4" x14ac:dyDescent="0.2">
      <c r="C746" s="28"/>
      <c r="D746" s="28"/>
    </row>
    <row r="747" spans="3:4" x14ac:dyDescent="0.2">
      <c r="C747" s="28"/>
      <c r="D747" s="28"/>
    </row>
    <row r="748" spans="3:4" x14ac:dyDescent="0.2">
      <c r="C748" s="28"/>
      <c r="D748" s="28"/>
    </row>
    <row r="749" spans="3:4" x14ac:dyDescent="0.2">
      <c r="C749" s="28"/>
      <c r="D749" s="28"/>
    </row>
    <row r="750" spans="3:4" x14ac:dyDescent="0.2">
      <c r="C750" s="28"/>
      <c r="D750" s="28"/>
    </row>
    <row r="751" spans="3:4" x14ac:dyDescent="0.2">
      <c r="C751" s="28"/>
      <c r="D751" s="28"/>
    </row>
    <row r="752" spans="3:4" x14ac:dyDescent="0.2">
      <c r="C752" s="28"/>
      <c r="D752" s="28"/>
    </row>
    <row r="753" spans="3:4" x14ac:dyDescent="0.2">
      <c r="C753" s="28"/>
      <c r="D753" s="28"/>
    </row>
    <row r="754" spans="3:4" x14ac:dyDescent="0.2">
      <c r="C754" s="28"/>
      <c r="D754" s="28"/>
    </row>
    <row r="755" spans="3:4" x14ac:dyDescent="0.2">
      <c r="C755" s="28"/>
      <c r="D755" s="28"/>
    </row>
    <row r="756" spans="3:4" x14ac:dyDescent="0.2">
      <c r="C756" s="28"/>
      <c r="D756" s="28"/>
    </row>
    <row r="757" spans="3:4" x14ac:dyDescent="0.2">
      <c r="C757" s="28"/>
      <c r="D757" s="28"/>
    </row>
    <row r="758" spans="3:4" x14ac:dyDescent="0.2">
      <c r="C758" s="28"/>
      <c r="D758" s="28"/>
    </row>
    <row r="759" spans="3:4" x14ac:dyDescent="0.2">
      <c r="C759" s="28"/>
      <c r="D759" s="28"/>
    </row>
    <row r="760" spans="3:4" x14ac:dyDescent="0.2">
      <c r="C760" s="28"/>
      <c r="D760" s="28"/>
    </row>
    <row r="761" spans="3:4" x14ac:dyDescent="0.2">
      <c r="C761" s="28"/>
      <c r="D761" s="28"/>
    </row>
    <row r="762" spans="3:4" x14ac:dyDescent="0.2">
      <c r="C762" s="28"/>
      <c r="D762" s="28"/>
    </row>
    <row r="763" spans="3:4" x14ac:dyDescent="0.2">
      <c r="C763" s="28"/>
      <c r="D763" s="28"/>
    </row>
    <row r="764" spans="3:4" x14ac:dyDescent="0.2">
      <c r="C764" s="28"/>
      <c r="D764" s="28"/>
    </row>
    <row r="765" spans="3:4" x14ac:dyDescent="0.2">
      <c r="C765" s="28"/>
      <c r="D765" s="28"/>
    </row>
    <row r="766" spans="3:4" x14ac:dyDescent="0.2">
      <c r="C766" s="28"/>
      <c r="D766" s="28"/>
    </row>
    <row r="767" spans="3:4" x14ac:dyDescent="0.2">
      <c r="C767" s="28"/>
      <c r="D767" s="28"/>
    </row>
    <row r="768" spans="3:4" x14ac:dyDescent="0.2">
      <c r="C768" s="28"/>
      <c r="D768" s="28"/>
    </row>
    <row r="769" spans="3:4" x14ac:dyDescent="0.2">
      <c r="C769" s="28"/>
      <c r="D769" s="28"/>
    </row>
    <row r="770" spans="3:4" x14ac:dyDescent="0.2">
      <c r="C770" s="28"/>
      <c r="D770" s="28"/>
    </row>
    <row r="771" spans="3:4" x14ac:dyDescent="0.2">
      <c r="C771" s="28"/>
      <c r="D771" s="28"/>
    </row>
    <row r="772" spans="3:4" x14ac:dyDescent="0.2">
      <c r="C772" s="28"/>
      <c r="D772" s="28"/>
    </row>
    <row r="773" spans="3:4" x14ac:dyDescent="0.2">
      <c r="C773" s="28"/>
      <c r="D773" s="28"/>
    </row>
    <row r="774" spans="3:4" x14ac:dyDescent="0.2">
      <c r="C774" s="28"/>
      <c r="D774" s="28"/>
    </row>
    <row r="775" spans="3:4" x14ac:dyDescent="0.2">
      <c r="C775" s="28"/>
      <c r="D775" s="28"/>
    </row>
    <row r="776" spans="3:4" x14ac:dyDescent="0.2">
      <c r="C776" s="28"/>
      <c r="D776" s="28"/>
    </row>
    <row r="777" spans="3:4" x14ac:dyDescent="0.2">
      <c r="C777" s="28"/>
      <c r="D777" s="28"/>
    </row>
    <row r="778" spans="3:4" x14ac:dyDescent="0.2">
      <c r="C778" s="28"/>
      <c r="D778" s="28"/>
    </row>
    <row r="779" spans="3:4" x14ac:dyDescent="0.2">
      <c r="C779" s="28"/>
      <c r="D779" s="28"/>
    </row>
    <row r="780" spans="3:4" x14ac:dyDescent="0.2">
      <c r="C780" s="28"/>
      <c r="D780" s="28"/>
    </row>
    <row r="781" spans="3:4" x14ac:dyDescent="0.2">
      <c r="C781" s="28"/>
      <c r="D781" s="28"/>
    </row>
    <row r="782" spans="3:4" x14ac:dyDescent="0.2">
      <c r="C782" s="28"/>
      <c r="D782" s="28"/>
    </row>
    <row r="783" spans="3:4" x14ac:dyDescent="0.2">
      <c r="C783" s="28"/>
      <c r="D783" s="28"/>
    </row>
    <row r="784" spans="3:4" x14ac:dyDescent="0.2">
      <c r="C784" s="28"/>
      <c r="D784" s="28"/>
    </row>
    <row r="785" spans="3:4" x14ac:dyDescent="0.2">
      <c r="C785" s="28"/>
      <c r="D785" s="28"/>
    </row>
    <row r="786" spans="3:4" x14ac:dyDescent="0.2">
      <c r="C786" s="28"/>
      <c r="D786" s="28"/>
    </row>
    <row r="787" spans="3:4" x14ac:dyDescent="0.2">
      <c r="C787" s="28"/>
      <c r="D787" s="28"/>
    </row>
    <row r="788" spans="3:4" x14ac:dyDescent="0.2">
      <c r="C788" s="28"/>
      <c r="D788" s="28"/>
    </row>
    <row r="789" spans="3:4" x14ac:dyDescent="0.2">
      <c r="C789" s="28"/>
      <c r="D789" s="28"/>
    </row>
    <row r="790" spans="3:4" x14ac:dyDescent="0.2">
      <c r="C790" s="28"/>
      <c r="D790" s="28"/>
    </row>
    <row r="791" spans="3:4" x14ac:dyDescent="0.2">
      <c r="C791" s="28"/>
      <c r="D791" s="28"/>
    </row>
    <row r="792" spans="3:4" x14ac:dyDescent="0.2">
      <c r="C792" s="28"/>
      <c r="D792" s="28"/>
    </row>
    <row r="793" spans="3:4" x14ac:dyDescent="0.2">
      <c r="C793" s="28"/>
      <c r="D793" s="28"/>
    </row>
    <row r="794" spans="3:4" x14ac:dyDescent="0.2">
      <c r="C794" s="28"/>
      <c r="D794" s="28"/>
    </row>
    <row r="795" spans="3:4" x14ac:dyDescent="0.2">
      <c r="C795" s="28"/>
      <c r="D795" s="28"/>
    </row>
    <row r="796" spans="3:4" x14ac:dyDescent="0.2">
      <c r="C796" s="28"/>
      <c r="D796" s="28"/>
    </row>
    <row r="797" spans="3:4" x14ac:dyDescent="0.2">
      <c r="C797" s="28"/>
      <c r="D797" s="28"/>
    </row>
    <row r="798" spans="3:4" x14ac:dyDescent="0.2">
      <c r="C798" s="28"/>
      <c r="D798" s="28"/>
    </row>
    <row r="799" spans="3:4" x14ac:dyDescent="0.2">
      <c r="C799" s="28"/>
      <c r="D799" s="28"/>
    </row>
    <row r="800" spans="3:4" x14ac:dyDescent="0.2">
      <c r="C800" s="28"/>
      <c r="D800" s="28"/>
    </row>
    <row r="801" spans="3:4" x14ac:dyDescent="0.2">
      <c r="C801" s="28"/>
      <c r="D801" s="28"/>
    </row>
    <row r="802" spans="3:4" x14ac:dyDescent="0.2">
      <c r="C802" s="28"/>
      <c r="D802" s="28"/>
    </row>
    <row r="803" spans="3:4" x14ac:dyDescent="0.2">
      <c r="C803" s="28"/>
      <c r="D803" s="28"/>
    </row>
    <row r="804" spans="3:4" x14ac:dyDescent="0.2">
      <c r="C804" s="28"/>
      <c r="D804" s="28"/>
    </row>
    <row r="805" spans="3:4" x14ac:dyDescent="0.2">
      <c r="C805" s="28"/>
      <c r="D805" s="28"/>
    </row>
    <row r="806" spans="3:4" x14ac:dyDescent="0.2">
      <c r="C806" s="28"/>
      <c r="D806" s="28"/>
    </row>
    <row r="807" spans="3:4" x14ac:dyDescent="0.2">
      <c r="C807" s="28"/>
      <c r="D807" s="28"/>
    </row>
    <row r="808" spans="3:4" x14ac:dyDescent="0.2">
      <c r="C808" s="28"/>
      <c r="D808" s="28"/>
    </row>
    <row r="809" spans="3:4" x14ac:dyDescent="0.2">
      <c r="C809" s="28"/>
      <c r="D809" s="28"/>
    </row>
    <row r="810" spans="3:4" x14ac:dyDescent="0.2">
      <c r="C810" s="28"/>
      <c r="D810" s="28"/>
    </row>
    <row r="811" spans="3:4" x14ac:dyDescent="0.2">
      <c r="C811" s="28"/>
      <c r="D811" s="28"/>
    </row>
    <row r="812" spans="3:4" x14ac:dyDescent="0.2">
      <c r="C812" s="28"/>
      <c r="D812" s="28"/>
    </row>
    <row r="813" spans="3:4" x14ac:dyDescent="0.2">
      <c r="C813" s="28"/>
      <c r="D813" s="28"/>
    </row>
    <row r="814" spans="3:4" x14ac:dyDescent="0.2">
      <c r="C814" s="28"/>
      <c r="D814" s="28"/>
    </row>
    <row r="815" spans="3:4" x14ac:dyDescent="0.2">
      <c r="C815" s="28"/>
      <c r="D815" s="28"/>
    </row>
    <row r="816" spans="3:4" x14ac:dyDescent="0.2">
      <c r="C816" s="28"/>
      <c r="D816" s="28"/>
    </row>
    <row r="817" spans="3:4" x14ac:dyDescent="0.2">
      <c r="C817" s="28"/>
      <c r="D817" s="28"/>
    </row>
    <row r="818" spans="3:4" x14ac:dyDescent="0.2">
      <c r="C818" s="28"/>
      <c r="D818" s="28"/>
    </row>
    <row r="819" spans="3:4" x14ac:dyDescent="0.2">
      <c r="C819" s="28"/>
      <c r="D819" s="28"/>
    </row>
    <row r="820" spans="3:4" x14ac:dyDescent="0.2">
      <c r="C820" s="28"/>
      <c r="D820" s="28"/>
    </row>
    <row r="821" spans="3:4" x14ac:dyDescent="0.2">
      <c r="C821" s="28"/>
      <c r="D821" s="28"/>
    </row>
    <row r="822" spans="3:4" x14ac:dyDescent="0.2">
      <c r="C822" s="28"/>
      <c r="D822" s="28"/>
    </row>
    <row r="823" spans="3:4" x14ac:dyDescent="0.2">
      <c r="C823" s="28"/>
      <c r="D823" s="28"/>
    </row>
    <row r="824" spans="3:4" x14ac:dyDescent="0.2">
      <c r="C824" s="28"/>
      <c r="D824" s="28"/>
    </row>
    <row r="825" spans="3:4" x14ac:dyDescent="0.2">
      <c r="C825" s="28"/>
      <c r="D825" s="28"/>
    </row>
    <row r="826" spans="3:4" x14ac:dyDescent="0.2">
      <c r="C826" s="28"/>
      <c r="D826" s="28"/>
    </row>
    <row r="827" spans="3:4" x14ac:dyDescent="0.2">
      <c r="C827" s="28"/>
      <c r="D827" s="28"/>
    </row>
    <row r="828" spans="3:4" x14ac:dyDescent="0.2">
      <c r="C828" s="28"/>
      <c r="D828" s="28"/>
    </row>
    <row r="829" spans="3:4" x14ac:dyDescent="0.2">
      <c r="C829" s="28"/>
      <c r="D829" s="28"/>
    </row>
    <row r="830" spans="3:4" x14ac:dyDescent="0.2">
      <c r="C830" s="28"/>
      <c r="D830" s="28"/>
    </row>
    <row r="831" spans="3:4" x14ac:dyDescent="0.2">
      <c r="C831" s="28"/>
      <c r="D831" s="28"/>
    </row>
    <row r="832" spans="3:4" x14ac:dyDescent="0.2">
      <c r="C832" s="28"/>
      <c r="D832" s="28"/>
    </row>
    <row r="833" spans="3:4" x14ac:dyDescent="0.2">
      <c r="C833" s="28"/>
      <c r="D833" s="28"/>
    </row>
    <row r="834" spans="3:4" x14ac:dyDescent="0.2">
      <c r="C834" s="28"/>
      <c r="D834" s="28"/>
    </row>
    <row r="835" spans="3:4" x14ac:dyDescent="0.2">
      <c r="C835" s="28"/>
      <c r="D835" s="28"/>
    </row>
    <row r="836" spans="3:4" x14ac:dyDescent="0.2">
      <c r="C836" s="28"/>
      <c r="D836" s="28"/>
    </row>
    <row r="837" spans="3:4" x14ac:dyDescent="0.2">
      <c r="C837" s="28"/>
      <c r="D837" s="28"/>
    </row>
    <row r="838" spans="3:4" x14ac:dyDescent="0.2">
      <c r="C838" s="28"/>
      <c r="D838" s="28"/>
    </row>
    <row r="839" spans="3:4" x14ac:dyDescent="0.2">
      <c r="C839" s="28"/>
      <c r="D839" s="28"/>
    </row>
    <row r="840" spans="3:4" x14ac:dyDescent="0.2">
      <c r="C840" s="28"/>
      <c r="D840" s="28"/>
    </row>
    <row r="841" spans="3:4" x14ac:dyDescent="0.2">
      <c r="C841" s="28"/>
      <c r="D841" s="28"/>
    </row>
    <row r="842" spans="3:4" x14ac:dyDescent="0.2">
      <c r="C842" s="28"/>
      <c r="D842" s="28"/>
    </row>
    <row r="843" spans="3:4" x14ac:dyDescent="0.2">
      <c r="C843" s="28"/>
      <c r="D843" s="28"/>
    </row>
    <row r="844" spans="3:4" x14ac:dyDescent="0.2">
      <c r="C844" s="28"/>
      <c r="D844" s="28"/>
    </row>
    <row r="845" spans="3:4" x14ac:dyDescent="0.2">
      <c r="C845" s="28"/>
      <c r="D845" s="28"/>
    </row>
    <row r="846" spans="3:4" x14ac:dyDescent="0.2">
      <c r="C846" s="28"/>
      <c r="D846" s="28"/>
    </row>
    <row r="847" spans="3:4" x14ac:dyDescent="0.2">
      <c r="C847" s="28"/>
      <c r="D847" s="28"/>
    </row>
    <row r="848" spans="3:4" x14ac:dyDescent="0.2">
      <c r="C848" s="28"/>
      <c r="D848" s="28"/>
    </row>
    <row r="849" spans="3:4" x14ac:dyDescent="0.2">
      <c r="C849" s="28"/>
      <c r="D849" s="28"/>
    </row>
    <row r="850" spans="3:4" x14ac:dyDescent="0.2">
      <c r="C850" s="28"/>
      <c r="D850" s="28"/>
    </row>
    <row r="851" spans="3:4" x14ac:dyDescent="0.2">
      <c r="C851" s="28"/>
      <c r="D851" s="28"/>
    </row>
    <row r="852" spans="3:4" x14ac:dyDescent="0.2">
      <c r="C852" s="28"/>
      <c r="D852" s="28"/>
    </row>
    <row r="853" spans="3:4" x14ac:dyDescent="0.2">
      <c r="C853" s="28"/>
      <c r="D853" s="28"/>
    </row>
    <row r="854" spans="3:4" x14ac:dyDescent="0.2">
      <c r="C854" s="28"/>
      <c r="D854" s="28"/>
    </row>
    <row r="855" spans="3:4" x14ac:dyDescent="0.2">
      <c r="C855" s="28"/>
      <c r="D855" s="28"/>
    </row>
    <row r="856" spans="3:4" x14ac:dyDescent="0.2">
      <c r="C856" s="28"/>
      <c r="D856" s="28"/>
    </row>
    <row r="857" spans="3:4" x14ac:dyDescent="0.2">
      <c r="C857" s="28"/>
      <c r="D857" s="28"/>
    </row>
    <row r="858" spans="3:4" x14ac:dyDescent="0.2">
      <c r="C858" s="28"/>
      <c r="D858" s="28"/>
    </row>
    <row r="859" spans="3:4" x14ac:dyDescent="0.2">
      <c r="C859" s="28"/>
      <c r="D859" s="28"/>
    </row>
    <row r="860" spans="3:4" x14ac:dyDescent="0.2">
      <c r="C860" s="28"/>
      <c r="D860" s="28"/>
    </row>
    <row r="861" spans="3:4" x14ac:dyDescent="0.2">
      <c r="C861" s="28"/>
      <c r="D861" s="28"/>
    </row>
    <row r="862" spans="3:4" x14ac:dyDescent="0.2">
      <c r="C862" s="28"/>
      <c r="D862" s="28"/>
    </row>
    <row r="863" spans="3:4" x14ac:dyDescent="0.2">
      <c r="C863" s="28"/>
      <c r="D863" s="28"/>
    </row>
    <row r="864" spans="3:4" x14ac:dyDescent="0.2">
      <c r="C864" s="28"/>
      <c r="D864" s="28"/>
    </row>
    <row r="865" spans="3:4" x14ac:dyDescent="0.2">
      <c r="C865" s="28"/>
      <c r="D865" s="28"/>
    </row>
    <row r="866" spans="3:4" x14ac:dyDescent="0.2">
      <c r="C866" s="28"/>
      <c r="D866" s="28"/>
    </row>
    <row r="867" spans="3:4" x14ac:dyDescent="0.2">
      <c r="C867" s="28"/>
      <c r="D867" s="28"/>
    </row>
    <row r="868" spans="3:4" x14ac:dyDescent="0.2">
      <c r="C868" s="28"/>
      <c r="D868" s="28"/>
    </row>
    <row r="869" spans="3:4" x14ac:dyDescent="0.2">
      <c r="C869" s="28"/>
      <c r="D869" s="28"/>
    </row>
    <row r="870" spans="3:4" x14ac:dyDescent="0.2">
      <c r="C870" s="28"/>
      <c r="D870" s="28"/>
    </row>
    <row r="871" spans="3:4" x14ac:dyDescent="0.2">
      <c r="C871" s="28"/>
      <c r="D871" s="28"/>
    </row>
    <row r="872" spans="3:4" x14ac:dyDescent="0.2">
      <c r="C872" s="28"/>
      <c r="D872" s="28"/>
    </row>
    <row r="873" spans="3:4" x14ac:dyDescent="0.2">
      <c r="C873" s="28"/>
      <c r="D873" s="28"/>
    </row>
    <row r="874" spans="3:4" x14ac:dyDescent="0.2">
      <c r="C874" s="28"/>
      <c r="D874" s="28"/>
    </row>
    <row r="875" spans="3:4" x14ac:dyDescent="0.2">
      <c r="C875" s="28"/>
      <c r="D875" s="28"/>
    </row>
    <row r="876" spans="3:4" x14ac:dyDescent="0.2">
      <c r="C876" s="28"/>
      <c r="D876" s="28"/>
    </row>
    <row r="877" spans="3:4" x14ac:dyDescent="0.2">
      <c r="C877" s="28"/>
      <c r="D877" s="28"/>
    </row>
    <row r="878" spans="3:4" x14ac:dyDescent="0.2">
      <c r="C878" s="28"/>
      <c r="D878" s="28"/>
    </row>
    <row r="879" spans="3:4" x14ac:dyDescent="0.2">
      <c r="C879" s="28"/>
      <c r="D879" s="28"/>
    </row>
    <row r="880" spans="3:4" x14ac:dyDescent="0.2">
      <c r="C880" s="28"/>
      <c r="D880" s="28"/>
    </row>
    <row r="881" spans="3:4" x14ac:dyDescent="0.2">
      <c r="C881" s="28"/>
      <c r="D881" s="28"/>
    </row>
    <row r="882" spans="3:4" x14ac:dyDescent="0.2">
      <c r="C882" s="28"/>
      <c r="D882" s="28"/>
    </row>
    <row r="883" spans="3:4" x14ac:dyDescent="0.2">
      <c r="C883" s="28"/>
      <c r="D883" s="28"/>
    </row>
    <row r="884" spans="3:4" x14ac:dyDescent="0.2">
      <c r="C884" s="28"/>
      <c r="D884" s="28"/>
    </row>
    <row r="885" spans="3:4" x14ac:dyDescent="0.2">
      <c r="C885" s="28"/>
      <c r="D885" s="28"/>
    </row>
    <row r="886" spans="3:4" x14ac:dyDescent="0.2">
      <c r="C886" s="28"/>
      <c r="D886" s="28"/>
    </row>
    <row r="887" spans="3:4" x14ac:dyDescent="0.2">
      <c r="C887" s="28"/>
      <c r="D887" s="28"/>
    </row>
    <row r="888" spans="3:4" x14ac:dyDescent="0.2">
      <c r="C888" s="28"/>
      <c r="D888" s="28"/>
    </row>
    <row r="889" spans="3:4" x14ac:dyDescent="0.2">
      <c r="C889" s="28"/>
      <c r="D889" s="28"/>
    </row>
    <row r="890" spans="3:4" x14ac:dyDescent="0.2">
      <c r="C890" s="28"/>
      <c r="D890" s="28"/>
    </row>
    <row r="891" spans="3:4" x14ac:dyDescent="0.2">
      <c r="C891" s="28"/>
      <c r="D891" s="28"/>
    </row>
    <row r="892" spans="3:4" x14ac:dyDescent="0.2">
      <c r="C892" s="28"/>
      <c r="D892" s="28"/>
    </row>
    <row r="893" spans="3:4" x14ac:dyDescent="0.2">
      <c r="C893" s="28"/>
      <c r="D893" s="28"/>
    </row>
    <row r="894" spans="3:4" x14ac:dyDescent="0.2">
      <c r="C894" s="28"/>
      <c r="D894" s="28"/>
    </row>
    <row r="895" spans="3:4" x14ac:dyDescent="0.2">
      <c r="C895" s="28"/>
      <c r="D895" s="28"/>
    </row>
    <row r="896" spans="3:4" x14ac:dyDescent="0.2">
      <c r="C896" s="28"/>
      <c r="D896" s="28"/>
    </row>
    <row r="897" spans="3:4" x14ac:dyDescent="0.2">
      <c r="C897" s="28"/>
      <c r="D897" s="28"/>
    </row>
    <row r="898" spans="3:4" x14ac:dyDescent="0.2">
      <c r="C898" s="28"/>
      <c r="D898" s="28"/>
    </row>
    <row r="899" spans="3:4" x14ac:dyDescent="0.2">
      <c r="C899" s="28"/>
      <c r="D899" s="28"/>
    </row>
    <row r="900" spans="3:4" x14ac:dyDescent="0.2">
      <c r="C900" s="28"/>
      <c r="D900" s="28"/>
    </row>
    <row r="901" spans="3:4" x14ac:dyDescent="0.2">
      <c r="C901" s="28"/>
      <c r="D901" s="28"/>
    </row>
    <row r="902" spans="3:4" x14ac:dyDescent="0.2">
      <c r="C902" s="28"/>
      <c r="D902" s="28"/>
    </row>
    <row r="903" spans="3:4" x14ac:dyDescent="0.2">
      <c r="C903" s="28"/>
      <c r="D903" s="28"/>
    </row>
    <row r="904" spans="3:4" x14ac:dyDescent="0.2">
      <c r="C904" s="28"/>
      <c r="D904" s="28"/>
    </row>
    <row r="905" spans="3:4" x14ac:dyDescent="0.2">
      <c r="C905" s="28"/>
      <c r="D905" s="28"/>
    </row>
    <row r="906" spans="3:4" x14ac:dyDescent="0.2">
      <c r="C906" s="28"/>
      <c r="D906" s="28"/>
    </row>
    <row r="907" spans="3:4" x14ac:dyDescent="0.2">
      <c r="C907" s="28"/>
      <c r="D907" s="28"/>
    </row>
    <row r="908" spans="3:4" x14ac:dyDescent="0.2">
      <c r="C908" s="28"/>
      <c r="D908" s="28"/>
    </row>
    <row r="909" spans="3:4" x14ac:dyDescent="0.2">
      <c r="C909" s="28"/>
      <c r="D909" s="28"/>
    </row>
    <row r="910" spans="3:4" x14ac:dyDescent="0.2">
      <c r="C910" s="28"/>
      <c r="D910" s="28"/>
    </row>
    <row r="911" spans="3:4" x14ac:dyDescent="0.2">
      <c r="C911" s="28"/>
      <c r="D911" s="28"/>
    </row>
    <row r="912" spans="3:4" x14ac:dyDescent="0.2">
      <c r="C912" s="28"/>
      <c r="D912" s="28"/>
    </row>
    <row r="913" spans="3:4" x14ac:dyDescent="0.2">
      <c r="C913" s="28"/>
      <c r="D913" s="28"/>
    </row>
    <row r="914" spans="3:4" x14ac:dyDescent="0.2">
      <c r="C914" s="28"/>
      <c r="D914" s="28"/>
    </row>
    <row r="915" spans="3:4" x14ac:dyDescent="0.2">
      <c r="C915" s="28"/>
      <c r="D915" s="28"/>
    </row>
    <row r="916" spans="3:4" x14ac:dyDescent="0.2">
      <c r="C916" s="28"/>
      <c r="D916" s="28"/>
    </row>
    <row r="917" spans="3:4" x14ac:dyDescent="0.2">
      <c r="C917" s="28"/>
      <c r="D917" s="28"/>
    </row>
    <row r="918" spans="3:4" x14ac:dyDescent="0.2">
      <c r="C918" s="28"/>
      <c r="D918" s="28"/>
    </row>
    <row r="919" spans="3:4" x14ac:dyDescent="0.2">
      <c r="C919" s="28"/>
      <c r="D919" s="28"/>
    </row>
    <row r="920" spans="3:4" x14ac:dyDescent="0.2">
      <c r="C920" s="28"/>
      <c r="D920" s="28"/>
    </row>
    <row r="921" spans="3:4" x14ac:dyDescent="0.2">
      <c r="C921" s="28"/>
      <c r="D921" s="28"/>
    </row>
    <row r="922" spans="3:4" x14ac:dyDescent="0.2">
      <c r="C922" s="28"/>
      <c r="D922" s="28"/>
    </row>
    <row r="923" spans="3:4" x14ac:dyDescent="0.2">
      <c r="C923" s="28"/>
      <c r="D923" s="28"/>
    </row>
    <row r="924" spans="3:4" x14ac:dyDescent="0.2">
      <c r="C924" s="28"/>
      <c r="D924" s="28"/>
    </row>
    <row r="925" spans="3:4" x14ac:dyDescent="0.2">
      <c r="C925" s="28"/>
      <c r="D925" s="28"/>
    </row>
    <row r="926" spans="3:4" x14ac:dyDescent="0.2">
      <c r="C926" s="28"/>
      <c r="D926" s="28"/>
    </row>
    <row r="927" spans="3:4" x14ac:dyDescent="0.2">
      <c r="C927" s="28"/>
      <c r="D927" s="28"/>
    </row>
    <row r="928" spans="3:4" x14ac:dyDescent="0.2">
      <c r="C928" s="28"/>
      <c r="D928" s="28"/>
    </row>
    <row r="929" spans="3:4" x14ac:dyDescent="0.2">
      <c r="C929" s="28"/>
      <c r="D929" s="28"/>
    </row>
    <row r="930" spans="3:4" x14ac:dyDescent="0.2">
      <c r="C930" s="28"/>
      <c r="D930" s="28"/>
    </row>
    <row r="931" spans="3:4" x14ac:dyDescent="0.2">
      <c r="C931" s="28"/>
      <c r="D931" s="28"/>
    </row>
    <row r="932" spans="3:4" x14ac:dyDescent="0.2">
      <c r="C932" s="28"/>
      <c r="D932" s="28"/>
    </row>
    <row r="933" spans="3:4" x14ac:dyDescent="0.2">
      <c r="C933" s="28"/>
      <c r="D933" s="28"/>
    </row>
    <row r="934" spans="3:4" x14ac:dyDescent="0.2">
      <c r="C934" s="28"/>
      <c r="D934" s="28"/>
    </row>
    <row r="935" spans="3:4" x14ac:dyDescent="0.2">
      <c r="C935" s="28"/>
      <c r="D935" s="28"/>
    </row>
    <row r="936" spans="3:4" x14ac:dyDescent="0.2">
      <c r="C936" s="28"/>
      <c r="D936" s="28"/>
    </row>
    <row r="937" spans="3:4" x14ac:dyDescent="0.2">
      <c r="C937" s="28"/>
      <c r="D937" s="28"/>
    </row>
    <row r="938" spans="3:4" x14ac:dyDescent="0.2">
      <c r="C938" s="28"/>
      <c r="D938" s="28"/>
    </row>
    <row r="939" spans="3:4" x14ac:dyDescent="0.2">
      <c r="C939" s="28"/>
      <c r="D939" s="28"/>
    </row>
    <row r="940" spans="3:4" x14ac:dyDescent="0.2">
      <c r="C940" s="28"/>
      <c r="D940" s="28"/>
    </row>
    <row r="941" spans="3:4" x14ac:dyDescent="0.2">
      <c r="C941" s="28"/>
      <c r="D941" s="28"/>
    </row>
    <row r="942" spans="3:4" x14ac:dyDescent="0.2">
      <c r="C942" s="28"/>
      <c r="D942" s="28"/>
    </row>
    <row r="943" spans="3:4" x14ac:dyDescent="0.2">
      <c r="C943" s="28"/>
      <c r="D943" s="28"/>
    </row>
    <row r="944" spans="3:4" x14ac:dyDescent="0.2">
      <c r="C944" s="28"/>
      <c r="D944" s="28"/>
    </row>
    <row r="945" spans="3:4" x14ac:dyDescent="0.2">
      <c r="C945" s="28"/>
      <c r="D945" s="28"/>
    </row>
    <row r="946" spans="3:4" x14ac:dyDescent="0.2">
      <c r="C946" s="28"/>
      <c r="D946" s="28"/>
    </row>
    <row r="947" spans="3:4" x14ac:dyDescent="0.2">
      <c r="C947" s="28"/>
      <c r="D947" s="28"/>
    </row>
    <row r="948" spans="3:4" x14ac:dyDescent="0.2">
      <c r="C948" s="28"/>
      <c r="D948" s="28"/>
    </row>
    <row r="949" spans="3:4" x14ac:dyDescent="0.2">
      <c r="C949" s="28"/>
      <c r="D949" s="28"/>
    </row>
    <row r="950" spans="3:4" x14ac:dyDescent="0.2">
      <c r="C950" s="28"/>
      <c r="D950" s="28"/>
    </row>
    <row r="951" spans="3:4" x14ac:dyDescent="0.2">
      <c r="C951" s="28"/>
      <c r="D951" s="28"/>
    </row>
    <row r="952" spans="3:4" x14ac:dyDescent="0.2">
      <c r="C952" s="28"/>
      <c r="D952" s="28"/>
    </row>
    <row r="953" spans="3:4" x14ac:dyDescent="0.2">
      <c r="C953" s="28"/>
      <c r="D953" s="28"/>
    </row>
    <row r="954" spans="3:4" x14ac:dyDescent="0.2">
      <c r="C954" s="28"/>
      <c r="D954" s="28"/>
    </row>
    <row r="955" spans="3:4" x14ac:dyDescent="0.2">
      <c r="C955" s="28"/>
      <c r="D955" s="28"/>
    </row>
    <row r="956" spans="3:4" x14ac:dyDescent="0.2">
      <c r="C956" s="28"/>
      <c r="D956" s="28"/>
    </row>
    <row r="957" spans="3:4" x14ac:dyDescent="0.2">
      <c r="C957" s="28"/>
      <c r="D957" s="28"/>
    </row>
    <row r="958" spans="3:4" x14ac:dyDescent="0.2">
      <c r="C958" s="28"/>
      <c r="D958" s="28"/>
    </row>
    <row r="959" spans="3:4" x14ac:dyDescent="0.2">
      <c r="C959" s="28"/>
      <c r="D959" s="28"/>
    </row>
    <row r="960" spans="3:4" x14ac:dyDescent="0.2">
      <c r="C960" s="28"/>
      <c r="D960" s="28"/>
    </row>
    <row r="961" spans="3:4" x14ac:dyDescent="0.2">
      <c r="C961" s="28"/>
      <c r="D961" s="28"/>
    </row>
    <row r="962" spans="3:4" x14ac:dyDescent="0.2">
      <c r="C962" s="28"/>
      <c r="D962" s="28"/>
    </row>
    <row r="963" spans="3:4" x14ac:dyDescent="0.2">
      <c r="C963" s="28"/>
      <c r="D963" s="28"/>
    </row>
    <row r="964" spans="3:4" x14ac:dyDescent="0.2">
      <c r="C964" s="28"/>
      <c r="D964" s="28"/>
    </row>
    <row r="965" spans="3:4" x14ac:dyDescent="0.2">
      <c r="C965" s="28"/>
      <c r="D965" s="28"/>
    </row>
    <row r="966" spans="3:4" x14ac:dyDescent="0.2">
      <c r="C966" s="28"/>
      <c r="D966" s="28"/>
    </row>
    <row r="967" spans="3:4" x14ac:dyDescent="0.2">
      <c r="C967" s="28"/>
      <c r="D967" s="28"/>
    </row>
    <row r="968" spans="3:4" x14ac:dyDescent="0.2">
      <c r="C968" s="28"/>
      <c r="D968" s="28"/>
    </row>
    <row r="969" spans="3:4" x14ac:dyDescent="0.2">
      <c r="C969" s="28"/>
      <c r="D969" s="28"/>
    </row>
    <row r="970" spans="3:4" x14ac:dyDescent="0.2">
      <c r="C970" s="28"/>
      <c r="D970" s="28"/>
    </row>
    <row r="971" spans="3:4" x14ac:dyDescent="0.2">
      <c r="C971" s="28"/>
      <c r="D971" s="28"/>
    </row>
    <row r="972" spans="3:4" x14ac:dyDescent="0.2">
      <c r="C972" s="28"/>
      <c r="D972" s="28"/>
    </row>
    <row r="973" spans="3:4" x14ac:dyDescent="0.2">
      <c r="C973" s="28"/>
      <c r="D973" s="28"/>
    </row>
    <row r="974" spans="3:4" x14ac:dyDescent="0.2">
      <c r="C974" s="28"/>
      <c r="D974" s="28"/>
    </row>
    <row r="975" spans="3:4" x14ac:dyDescent="0.2">
      <c r="C975" s="28"/>
      <c r="D975" s="28"/>
    </row>
    <row r="976" spans="3:4" x14ac:dyDescent="0.2">
      <c r="C976" s="28"/>
      <c r="D976" s="28"/>
    </row>
    <row r="977" spans="3:4" x14ac:dyDescent="0.2">
      <c r="C977" s="28"/>
      <c r="D977" s="28"/>
    </row>
    <row r="978" spans="3:4" x14ac:dyDescent="0.2">
      <c r="C978" s="28"/>
      <c r="D978" s="28"/>
    </row>
    <row r="979" spans="3:4" x14ac:dyDescent="0.2">
      <c r="C979" s="28"/>
      <c r="D979" s="28"/>
    </row>
    <row r="980" spans="3:4" x14ac:dyDescent="0.2">
      <c r="C980" s="28"/>
      <c r="D980" s="28"/>
    </row>
    <row r="981" spans="3:4" x14ac:dyDescent="0.2">
      <c r="C981" s="28"/>
      <c r="D981" s="28"/>
    </row>
    <row r="982" spans="3:4" x14ac:dyDescent="0.2">
      <c r="C982" s="28"/>
      <c r="D982" s="28"/>
    </row>
    <row r="983" spans="3:4" x14ac:dyDescent="0.2">
      <c r="C983" s="28"/>
      <c r="D983" s="28"/>
    </row>
    <row r="984" spans="3:4" x14ac:dyDescent="0.2">
      <c r="C984" s="28"/>
      <c r="D984" s="28"/>
    </row>
    <row r="985" spans="3:4" x14ac:dyDescent="0.2">
      <c r="C985" s="28"/>
      <c r="D985" s="28"/>
    </row>
    <row r="986" spans="3:4" x14ac:dyDescent="0.2">
      <c r="C986" s="28"/>
      <c r="D986" s="28"/>
    </row>
    <row r="987" spans="3:4" x14ac:dyDescent="0.2">
      <c r="C987" s="28"/>
      <c r="D987" s="28"/>
    </row>
    <row r="988" spans="3:4" x14ac:dyDescent="0.2">
      <c r="C988" s="28"/>
      <c r="D988" s="28"/>
    </row>
    <row r="989" spans="3:4" x14ac:dyDescent="0.2">
      <c r="C989" s="28"/>
      <c r="D989" s="28"/>
    </row>
    <row r="990" spans="3:4" x14ac:dyDescent="0.2">
      <c r="C990" s="28"/>
      <c r="D990" s="28"/>
    </row>
    <row r="991" spans="3:4" x14ac:dyDescent="0.2">
      <c r="C991" s="28"/>
      <c r="D991" s="28"/>
    </row>
    <row r="992" spans="3:4" x14ac:dyDescent="0.2">
      <c r="C992" s="28"/>
      <c r="D992" s="28"/>
    </row>
    <row r="993" spans="3:4" x14ac:dyDescent="0.2">
      <c r="C993" s="28"/>
      <c r="D993" s="28"/>
    </row>
    <row r="994" spans="3:4" x14ac:dyDescent="0.2">
      <c r="C994" s="28"/>
      <c r="D994" s="28"/>
    </row>
    <row r="995" spans="3:4" x14ac:dyDescent="0.2">
      <c r="C995" s="28"/>
      <c r="D995" s="28"/>
    </row>
    <row r="996" spans="3:4" x14ac:dyDescent="0.2">
      <c r="C996" s="28"/>
      <c r="D996" s="28"/>
    </row>
    <row r="997" spans="3:4" x14ac:dyDescent="0.2">
      <c r="C997" s="28"/>
      <c r="D997" s="28"/>
    </row>
    <row r="998" spans="3:4" x14ac:dyDescent="0.2">
      <c r="C998" s="28"/>
      <c r="D998" s="28"/>
    </row>
    <row r="999" spans="3:4" x14ac:dyDescent="0.2">
      <c r="C999" s="28"/>
      <c r="D999" s="28"/>
    </row>
    <row r="1000" spans="3:4" x14ac:dyDescent="0.2">
      <c r="C1000" s="28"/>
      <c r="D1000" s="28"/>
    </row>
    <row r="1001" spans="3:4" x14ac:dyDescent="0.2">
      <c r="C1001" s="28"/>
      <c r="D1001" s="28"/>
    </row>
    <row r="1002" spans="3:4" x14ac:dyDescent="0.2">
      <c r="C1002" s="28"/>
      <c r="D1002" s="28"/>
    </row>
    <row r="1003" spans="3:4" x14ac:dyDescent="0.2">
      <c r="C1003" s="28"/>
      <c r="D1003" s="28"/>
    </row>
    <row r="1004" spans="3:4" x14ac:dyDescent="0.2">
      <c r="C1004" s="28"/>
      <c r="D1004" s="28"/>
    </row>
    <row r="1005" spans="3:4" x14ac:dyDescent="0.2">
      <c r="C1005" s="28"/>
      <c r="D1005" s="28"/>
    </row>
    <row r="1006" spans="3:4" x14ac:dyDescent="0.2">
      <c r="C1006" s="28"/>
      <c r="D1006" s="28"/>
    </row>
    <row r="1007" spans="3:4" x14ac:dyDescent="0.2">
      <c r="C1007" s="28"/>
      <c r="D1007" s="28"/>
    </row>
    <row r="1008" spans="3:4" x14ac:dyDescent="0.2">
      <c r="C1008" s="28"/>
      <c r="D1008" s="28"/>
    </row>
    <row r="1009" spans="3:4" x14ac:dyDescent="0.2">
      <c r="C1009" s="28"/>
      <c r="D1009" s="28"/>
    </row>
    <row r="1010" spans="3:4" x14ac:dyDescent="0.2">
      <c r="C1010" s="28"/>
      <c r="D1010" s="28"/>
    </row>
    <row r="1011" spans="3:4" x14ac:dyDescent="0.2">
      <c r="C1011" s="28"/>
      <c r="D1011" s="28"/>
    </row>
    <row r="1012" spans="3:4" x14ac:dyDescent="0.2">
      <c r="C1012" s="28"/>
      <c r="D1012" s="28"/>
    </row>
    <row r="1013" spans="3:4" x14ac:dyDescent="0.2">
      <c r="C1013" s="28"/>
      <c r="D1013" s="28"/>
    </row>
    <row r="1014" spans="3:4" x14ac:dyDescent="0.2">
      <c r="C1014" s="28"/>
      <c r="D1014" s="28"/>
    </row>
    <row r="1015" spans="3:4" x14ac:dyDescent="0.2">
      <c r="C1015" s="28"/>
      <c r="D1015" s="28"/>
    </row>
    <row r="1016" spans="3:4" x14ac:dyDescent="0.2">
      <c r="C1016" s="28"/>
      <c r="D1016" s="28"/>
    </row>
    <row r="1017" spans="3:4" x14ac:dyDescent="0.2">
      <c r="C1017" s="28"/>
      <c r="D1017" s="28"/>
    </row>
    <row r="1018" spans="3:4" x14ac:dyDescent="0.2">
      <c r="C1018" s="28"/>
      <c r="D1018" s="28"/>
    </row>
    <row r="1019" spans="3:4" x14ac:dyDescent="0.2">
      <c r="C1019" s="28"/>
      <c r="D1019" s="28"/>
    </row>
    <row r="1020" spans="3:4" x14ac:dyDescent="0.2">
      <c r="C1020" s="28"/>
      <c r="D1020" s="28"/>
    </row>
    <row r="1021" spans="3:4" x14ac:dyDescent="0.2">
      <c r="C1021" s="28"/>
      <c r="D1021" s="28"/>
    </row>
    <row r="1022" spans="3:4" x14ac:dyDescent="0.2">
      <c r="C1022" s="28"/>
      <c r="D1022" s="28"/>
    </row>
    <row r="1023" spans="3:4" x14ac:dyDescent="0.2">
      <c r="C1023" s="28"/>
      <c r="D1023" s="28"/>
    </row>
    <row r="1024" spans="3:4" x14ac:dyDescent="0.2">
      <c r="C1024" s="28"/>
      <c r="D1024" s="28"/>
    </row>
    <row r="1025" spans="3:4" x14ac:dyDescent="0.2">
      <c r="C1025" s="28"/>
      <c r="D1025" s="28"/>
    </row>
    <row r="1026" spans="3:4" x14ac:dyDescent="0.2">
      <c r="C1026" s="28"/>
      <c r="D1026" s="28"/>
    </row>
    <row r="1027" spans="3:4" x14ac:dyDescent="0.2">
      <c r="C1027" s="28"/>
      <c r="D1027" s="28"/>
    </row>
    <row r="1028" spans="3:4" x14ac:dyDescent="0.2">
      <c r="C1028" s="28"/>
      <c r="D1028" s="28"/>
    </row>
    <row r="1029" spans="3:4" x14ac:dyDescent="0.2">
      <c r="C1029" s="28"/>
      <c r="D1029" s="28"/>
    </row>
    <row r="1030" spans="3:4" x14ac:dyDescent="0.2">
      <c r="C1030" s="28"/>
      <c r="D1030" s="28"/>
    </row>
    <row r="1031" spans="3:4" x14ac:dyDescent="0.2">
      <c r="C1031" s="28"/>
      <c r="D1031" s="28"/>
    </row>
    <row r="1032" spans="3:4" x14ac:dyDescent="0.2">
      <c r="C1032" s="28"/>
      <c r="D1032" s="28"/>
    </row>
    <row r="1033" spans="3:4" x14ac:dyDescent="0.2">
      <c r="C1033" s="28"/>
      <c r="D1033" s="28"/>
    </row>
    <row r="1034" spans="3:4" x14ac:dyDescent="0.2">
      <c r="C1034" s="28"/>
      <c r="D1034" s="28"/>
    </row>
    <row r="1035" spans="3:4" x14ac:dyDescent="0.2">
      <c r="C1035" s="28"/>
      <c r="D1035" s="28"/>
    </row>
    <row r="1036" spans="3:4" x14ac:dyDescent="0.2">
      <c r="C1036" s="28"/>
      <c r="D1036" s="28"/>
    </row>
    <row r="1037" spans="3:4" x14ac:dyDescent="0.2">
      <c r="C1037" s="28"/>
      <c r="D1037" s="28"/>
    </row>
    <row r="1038" spans="3:4" x14ac:dyDescent="0.2">
      <c r="C1038" s="28"/>
      <c r="D1038" s="28"/>
    </row>
    <row r="1039" spans="3:4" x14ac:dyDescent="0.2">
      <c r="C1039" s="28"/>
      <c r="D1039" s="28"/>
    </row>
    <row r="1040" spans="3:4" x14ac:dyDescent="0.2">
      <c r="C1040" s="28"/>
      <c r="D1040" s="28"/>
    </row>
    <row r="1041" spans="3:4" x14ac:dyDescent="0.2">
      <c r="C1041" s="28"/>
      <c r="D1041" s="28"/>
    </row>
    <row r="1042" spans="3:4" x14ac:dyDescent="0.2">
      <c r="C1042" s="28"/>
      <c r="D1042" s="28"/>
    </row>
    <row r="1043" spans="3:4" x14ac:dyDescent="0.2">
      <c r="C1043" s="28"/>
      <c r="D1043" s="28"/>
    </row>
    <row r="1044" spans="3:4" x14ac:dyDescent="0.2">
      <c r="C1044" s="28"/>
      <c r="D1044" s="28"/>
    </row>
    <row r="1045" spans="3:4" x14ac:dyDescent="0.2">
      <c r="C1045" s="28"/>
      <c r="D1045" s="28"/>
    </row>
    <row r="1046" spans="3:4" x14ac:dyDescent="0.2">
      <c r="C1046" s="28"/>
      <c r="D1046" s="28"/>
    </row>
    <row r="1047" spans="3:4" x14ac:dyDescent="0.2">
      <c r="C1047" s="28"/>
      <c r="D1047" s="28"/>
    </row>
    <row r="1048" spans="3:4" x14ac:dyDescent="0.2">
      <c r="C1048" s="28"/>
      <c r="D1048" s="28"/>
    </row>
    <row r="1049" spans="3:4" x14ac:dyDescent="0.2">
      <c r="C1049" s="28"/>
      <c r="D1049" s="28"/>
    </row>
    <row r="1050" spans="3:4" x14ac:dyDescent="0.2">
      <c r="C1050" s="28"/>
      <c r="D1050" s="28"/>
    </row>
    <row r="1051" spans="3:4" x14ac:dyDescent="0.2">
      <c r="C1051" s="28"/>
      <c r="D1051" s="28"/>
    </row>
    <row r="1052" spans="3:4" x14ac:dyDescent="0.2">
      <c r="C1052" s="28"/>
      <c r="D1052" s="28"/>
    </row>
    <row r="1053" spans="3:4" x14ac:dyDescent="0.2">
      <c r="C1053" s="28"/>
      <c r="D1053" s="28"/>
    </row>
    <row r="1054" spans="3:4" x14ac:dyDescent="0.2">
      <c r="C1054" s="28"/>
      <c r="D1054" s="28"/>
    </row>
    <row r="1055" spans="3:4" x14ac:dyDescent="0.2">
      <c r="C1055" s="28"/>
      <c r="D1055" s="28"/>
    </row>
    <row r="1056" spans="3:4" x14ac:dyDescent="0.2">
      <c r="C1056" s="28"/>
      <c r="D1056" s="28"/>
    </row>
    <row r="1057" spans="3:4" x14ac:dyDescent="0.2">
      <c r="C1057" s="28"/>
      <c r="D1057" s="28"/>
    </row>
    <row r="1058" spans="3:4" x14ac:dyDescent="0.2">
      <c r="C1058" s="28"/>
      <c r="D1058" s="28"/>
    </row>
    <row r="1059" spans="3:4" x14ac:dyDescent="0.2">
      <c r="C1059" s="28"/>
      <c r="D1059" s="28"/>
    </row>
    <row r="1060" spans="3:4" x14ac:dyDescent="0.2">
      <c r="C1060" s="28"/>
      <c r="D1060" s="28"/>
    </row>
    <row r="1061" spans="3:4" x14ac:dyDescent="0.2">
      <c r="C1061" s="28"/>
      <c r="D1061" s="28"/>
    </row>
    <row r="1062" spans="3:4" x14ac:dyDescent="0.2">
      <c r="C1062" s="28"/>
      <c r="D1062" s="28"/>
    </row>
    <row r="1063" spans="3:4" x14ac:dyDescent="0.2">
      <c r="C1063" s="28"/>
      <c r="D1063" s="28"/>
    </row>
    <row r="1064" spans="3:4" x14ac:dyDescent="0.2">
      <c r="C1064" s="28"/>
      <c r="D1064" s="28"/>
    </row>
    <row r="1065" spans="3:4" x14ac:dyDescent="0.2">
      <c r="C1065" s="28"/>
      <c r="D1065" s="28"/>
    </row>
    <row r="1066" spans="3:4" x14ac:dyDescent="0.2">
      <c r="C1066" s="28"/>
      <c r="D1066" s="28"/>
    </row>
    <row r="1067" spans="3:4" x14ac:dyDescent="0.2">
      <c r="C1067" s="28"/>
      <c r="D1067" s="28"/>
    </row>
    <row r="1068" spans="3:4" x14ac:dyDescent="0.2">
      <c r="C1068" s="28"/>
      <c r="D1068" s="28"/>
    </row>
    <row r="1069" spans="3:4" x14ac:dyDescent="0.2">
      <c r="C1069" s="28"/>
      <c r="D1069" s="28"/>
    </row>
    <row r="1070" spans="3:4" x14ac:dyDescent="0.2">
      <c r="C1070" s="28"/>
      <c r="D1070" s="28"/>
    </row>
    <row r="1071" spans="3:4" x14ac:dyDescent="0.2">
      <c r="C1071" s="28"/>
      <c r="D1071" s="28"/>
    </row>
    <row r="1072" spans="3:4" x14ac:dyDescent="0.2">
      <c r="C1072" s="28"/>
      <c r="D1072" s="28"/>
    </row>
    <row r="1073" spans="3:4" x14ac:dyDescent="0.2">
      <c r="C1073" s="28"/>
      <c r="D1073" s="28"/>
    </row>
    <row r="1074" spans="3:4" x14ac:dyDescent="0.2">
      <c r="C1074" s="28"/>
      <c r="D1074" s="28"/>
    </row>
    <row r="1075" spans="3:4" x14ac:dyDescent="0.2">
      <c r="C1075" s="28"/>
      <c r="D1075" s="28"/>
    </row>
    <row r="1076" spans="3:4" x14ac:dyDescent="0.2">
      <c r="C1076" s="28"/>
      <c r="D1076" s="28"/>
    </row>
    <row r="1077" spans="3:4" x14ac:dyDescent="0.2">
      <c r="C1077" s="28"/>
      <c r="D1077" s="28"/>
    </row>
    <row r="1078" spans="3:4" x14ac:dyDescent="0.2">
      <c r="C1078" s="28"/>
      <c r="D1078" s="28"/>
    </row>
    <row r="1079" spans="3:4" x14ac:dyDescent="0.2">
      <c r="C1079" s="28"/>
      <c r="D1079" s="28"/>
    </row>
    <row r="1080" spans="3:4" x14ac:dyDescent="0.2">
      <c r="C1080" s="28"/>
      <c r="D1080" s="28"/>
    </row>
    <row r="1081" spans="3:4" x14ac:dyDescent="0.2">
      <c r="C1081" s="28"/>
      <c r="D1081" s="28"/>
    </row>
    <row r="1082" spans="3:4" x14ac:dyDescent="0.2">
      <c r="C1082" s="28"/>
      <c r="D1082" s="28"/>
    </row>
    <row r="1083" spans="3:4" x14ac:dyDescent="0.2">
      <c r="C1083" s="28"/>
      <c r="D1083" s="28"/>
    </row>
    <row r="1084" spans="3:4" x14ac:dyDescent="0.2">
      <c r="C1084" s="28"/>
      <c r="D1084" s="28"/>
    </row>
    <row r="1085" spans="3:4" x14ac:dyDescent="0.2">
      <c r="C1085" s="28"/>
      <c r="D1085" s="28"/>
    </row>
    <row r="1086" spans="3:4" x14ac:dyDescent="0.2">
      <c r="C1086" s="28"/>
      <c r="D1086" s="28"/>
    </row>
    <row r="1087" spans="3:4" x14ac:dyDescent="0.2">
      <c r="C1087" s="28"/>
      <c r="D1087" s="28"/>
    </row>
    <row r="1088" spans="3:4" x14ac:dyDescent="0.2">
      <c r="C1088" s="28"/>
      <c r="D1088" s="28"/>
    </row>
    <row r="1089" spans="3:4" x14ac:dyDescent="0.2">
      <c r="C1089" s="28"/>
      <c r="D1089" s="28"/>
    </row>
    <row r="1090" spans="3:4" x14ac:dyDescent="0.2">
      <c r="C1090" s="28"/>
      <c r="D1090" s="28"/>
    </row>
    <row r="1091" spans="3:4" x14ac:dyDescent="0.2">
      <c r="C1091" s="28"/>
      <c r="D1091" s="28"/>
    </row>
    <row r="1092" spans="3:4" x14ac:dyDescent="0.2">
      <c r="C1092" s="28"/>
      <c r="D1092" s="28"/>
    </row>
    <row r="1093" spans="3:4" x14ac:dyDescent="0.2">
      <c r="C1093" s="28"/>
      <c r="D1093" s="28"/>
    </row>
    <row r="1094" spans="3:4" x14ac:dyDescent="0.2">
      <c r="C1094" s="28"/>
      <c r="D1094" s="28"/>
    </row>
    <row r="1095" spans="3:4" x14ac:dyDescent="0.2">
      <c r="C1095" s="28"/>
      <c r="D1095" s="28"/>
    </row>
    <row r="1096" spans="3:4" x14ac:dyDescent="0.2">
      <c r="C1096" s="28"/>
      <c r="D1096" s="28"/>
    </row>
    <row r="1097" spans="3:4" x14ac:dyDescent="0.2">
      <c r="C1097" s="28"/>
      <c r="D1097" s="28"/>
    </row>
    <row r="1098" spans="3:4" x14ac:dyDescent="0.2">
      <c r="C1098" s="28"/>
      <c r="D1098" s="28"/>
    </row>
    <row r="1099" spans="3:4" x14ac:dyDescent="0.2">
      <c r="C1099" s="28"/>
      <c r="D1099" s="28"/>
    </row>
    <row r="1100" spans="3:4" x14ac:dyDescent="0.2">
      <c r="C1100" s="28"/>
      <c r="D1100" s="28"/>
    </row>
    <row r="1101" spans="3:4" x14ac:dyDescent="0.2">
      <c r="C1101" s="28"/>
      <c r="D1101" s="28"/>
    </row>
    <row r="1102" spans="3:4" x14ac:dyDescent="0.2">
      <c r="C1102" s="28"/>
      <c r="D1102" s="28"/>
    </row>
    <row r="1103" spans="3:4" x14ac:dyDescent="0.2">
      <c r="C1103" s="28"/>
      <c r="D1103" s="28"/>
    </row>
    <row r="1104" spans="3:4" x14ac:dyDescent="0.2">
      <c r="C1104" s="28"/>
      <c r="D1104" s="28"/>
    </row>
    <row r="1105" spans="3:4" x14ac:dyDescent="0.2">
      <c r="C1105" s="28"/>
      <c r="D1105" s="28"/>
    </row>
    <row r="1106" spans="3:4" x14ac:dyDescent="0.2">
      <c r="C1106" s="28"/>
      <c r="D1106" s="28"/>
    </row>
    <row r="1107" spans="3:4" x14ac:dyDescent="0.2">
      <c r="C1107" s="28"/>
      <c r="D1107" s="28"/>
    </row>
    <row r="1108" spans="3:4" x14ac:dyDescent="0.2">
      <c r="C1108" s="28"/>
      <c r="D1108" s="28"/>
    </row>
    <row r="1109" spans="3:4" x14ac:dyDescent="0.2">
      <c r="C1109" s="28"/>
      <c r="D1109" s="28"/>
    </row>
    <row r="1110" spans="3:4" x14ac:dyDescent="0.2">
      <c r="C1110" s="28"/>
      <c r="D1110" s="28"/>
    </row>
    <row r="1111" spans="3:4" x14ac:dyDescent="0.2">
      <c r="C1111" s="28"/>
      <c r="D1111" s="28"/>
    </row>
    <row r="1112" spans="3:4" x14ac:dyDescent="0.2">
      <c r="C1112" s="28"/>
      <c r="D1112" s="28"/>
    </row>
    <row r="1113" spans="3:4" x14ac:dyDescent="0.2">
      <c r="C1113" s="28"/>
      <c r="D1113" s="28"/>
    </row>
    <row r="1114" spans="3:4" x14ac:dyDescent="0.2">
      <c r="C1114" s="28"/>
      <c r="D1114" s="28"/>
    </row>
    <row r="1115" spans="3:4" x14ac:dyDescent="0.2">
      <c r="C1115" s="28"/>
      <c r="D1115" s="28"/>
    </row>
    <row r="1116" spans="3:4" x14ac:dyDescent="0.2">
      <c r="C1116" s="28"/>
      <c r="D1116" s="28"/>
    </row>
    <row r="1117" spans="3:4" x14ac:dyDescent="0.2">
      <c r="C1117" s="28"/>
      <c r="D1117" s="28"/>
    </row>
    <row r="1118" spans="3:4" x14ac:dyDescent="0.2">
      <c r="C1118" s="28"/>
      <c r="D1118" s="28"/>
    </row>
    <row r="1119" spans="3:4" x14ac:dyDescent="0.2">
      <c r="C1119" s="28"/>
      <c r="D1119" s="28"/>
    </row>
    <row r="1120" spans="3:4" x14ac:dyDescent="0.2">
      <c r="C1120" s="28"/>
      <c r="D1120" s="28"/>
    </row>
    <row r="1121" spans="3:4" x14ac:dyDescent="0.2">
      <c r="C1121" s="28"/>
      <c r="D1121" s="28"/>
    </row>
    <row r="1122" spans="3:4" x14ac:dyDescent="0.2">
      <c r="C1122" s="28"/>
      <c r="D1122" s="28"/>
    </row>
    <row r="1123" spans="3:4" x14ac:dyDescent="0.2">
      <c r="C1123" s="28"/>
      <c r="D1123" s="28"/>
    </row>
    <row r="1124" spans="3:4" x14ac:dyDescent="0.2">
      <c r="C1124" s="28"/>
      <c r="D1124" s="28"/>
    </row>
    <row r="1125" spans="3:4" x14ac:dyDescent="0.2">
      <c r="C1125" s="28"/>
      <c r="D1125" s="28"/>
    </row>
    <row r="1126" spans="3:4" x14ac:dyDescent="0.2">
      <c r="C1126" s="28"/>
      <c r="D1126" s="28"/>
    </row>
    <row r="1127" spans="3:4" x14ac:dyDescent="0.2">
      <c r="C1127" s="28"/>
      <c r="D1127" s="28"/>
    </row>
    <row r="1128" spans="3:4" x14ac:dyDescent="0.2">
      <c r="C1128" s="28"/>
      <c r="D1128" s="28"/>
    </row>
    <row r="1129" spans="3:4" x14ac:dyDescent="0.2">
      <c r="C1129" s="28"/>
      <c r="D1129" s="28"/>
    </row>
    <row r="1130" spans="3:4" x14ac:dyDescent="0.2">
      <c r="C1130" s="28"/>
      <c r="D1130" s="28"/>
    </row>
    <row r="1131" spans="3:4" x14ac:dyDescent="0.2">
      <c r="C1131" s="28"/>
      <c r="D1131" s="28"/>
    </row>
    <row r="1132" spans="3:4" x14ac:dyDescent="0.2">
      <c r="C1132" s="28"/>
      <c r="D1132" s="28"/>
    </row>
    <row r="1133" spans="3:4" x14ac:dyDescent="0.2">
      <c r="C1133" s="28"/>
      <c r="D1133" s="28"/>
    </row>
    <row r="1134" spans="3:4" x14ac:dyDescent="0.2">
      <c r="C1134" s="28"/>
      <c r="D1134" s="28"/>
    </row>
    <row r="1135" spans="3:4" x14ac:dyDescent="0.2">
      <c r="C1135" s="28"/>
      <c r="D1135" s="28"/>
    </row>
    <row r="1136" spans="3:4" x14ac:dyDescent="0.2">
      <c r="C1136" s="28"/>
      <c r="D1136" s="28"/>
    </row>
    <row r="1137" spans="3:4" x14ac:dyDescent="0.2">
      <c r="C1137" s="28"/>
      <c r="D1137" s="28"/>
    </row>
    <row r="1138" spans="3:4" x14ac:dyDescent="0.2">
      <c r="C1138" s="28"/>
      <c r="D1138" s="28"/>
    </row>
    <row r="1139" spans="3:4" x14ac:dyDescent="0.2">
      <c r="C1139" s="28"/>
      <c r="D1139" s="28"/>
    </row>
    <row r="1140" spans="3:4" x14ac:dyDescent="0.2">
      <c r="C1140" s="28"/>
      <c r="D1140" s="28"/>
    </row>
    <row r="1141" spans="3:4" x14ac:dyDescent="0.2">
      <c r="C1141" s="28"/>
      <c r="D1141" s="28"/>
    </row>
    <row r="1142" spans="3:4" x14ac:dyDescent="0.2">
      <c r="C1142" s="28"/>
      <c r="D1142" s="28"/>
    </row>
    <row r="1143" spans="3:4" x14ac:dyDescent="0.2">
      <c r="C1143" s="28"/>
      <c r="D1143" s="28"/>
    </row>
    <row r="1144" spans="3:4" x14ac:dyDescent="0.2">
      <c r="C1144" s="28"/>
      <c r="D1144" s="28"/>
    </row>
    <row r="1145" spans="3:4" x14ac:dyDescent="0.2">
      <c r="C1145" s="28"/>
      <c r="D1145" s="28"/>
    </row>
    <row r="1146" spans="3:4" x14ac:dyDescent="0.2">
      <c r="C1146" s="28"/>
      <c r="D1146" s="28"/>
    </row>
    <row r="1147" spans="3:4" x14ac:dyDescent="0.2">
      <c r="C1147" s="28"/>
      <c r="D1147" s="28"/>
    </row>
    <row r="1148" spans="3:4" x14ac:dyDescent="0.2">
      <c r="C1148" s="28"/>
      <c r="D1148" s="28"/>
    </row>
    <row r="1149" spans="3:4" x14ac:dyDescent="0.2">
      <c r="C1149" s="28"/>
      <c r="D1149" s="28"/>
    </row>
    <row r="1150" spans="3:4" x14ac:dyDescent="0.2">
      <c r="C1150" s="28"/>
      <c r="D1150" s="28"/>
    </row>
    <row r="1151" spans="3:4" x14ac:dyDescent="0.2">
      <c r="C1151" s="28"/>
      <c r="D1151" s="28"/>
    </row>
    <row r="1152" spans="3:4" x14ac:dyDescent="0.2">
      <c r="C1152" s="28"/>
      <c r="D1152" s="28"/>
    </row>
    <row r="1153" spans="3:4" x14ac:dyDescent="0.2">
      <c r="C1153" s="28"/>
      <c r="D1153" s="28"/>
    </row>
    <row r="1154" spans="3:4" x14ac:dyDescent="0.2">
      <c r="C1154" s="28"/>
      <c r="D1154" s="28"/>
    </row>
    <row r="1155" spans="3:4" x14ac:dyDescent="0.2">
      <c r="C1155" s="28"/>
      <c r="D1155" s="28"/>
    </row>
    <row r="1156" spans="3:4" x14ac:dyDescent="0.2">
      <c r="C1156" s="28"/>
      <c r="D1156" s="28"/>
    </row>
    <row r="1157" spans="3:4" x14ac:dyDescent="0.2">
      <c r="C1157" s="28"/>
      <c r="D1157" s="28"/>
    </row>
    <row r="1158" spans="3:4" x14ac:dyDescent="0.2">
      <c r="C1158" s="28"/>
      <c r="D1158" s="28"/>
    </row>
    <row r="1159" spans="3:4" x14ac:dyDescent="0.2">
      <c r="C1159" s="28"/>
      <c r="D1159" s="28"/>
    </row>
    <row r="1160" spans="3:4" x14ac:dyDescent="0.2">
      <c r="C1160" s="28"/>
      <c r="D1160" s="28"/>
    </row>
    <row r="1161" spans="3:4" x14ac:dyDescent="0.2">
      <c r="C1161" s="28"/>
      <c r="D1161" s="28"/>
    </row>
    <row r="1162" spans="3:4" x14ac:dyDescent="0.2">
      <c r="C1162" s="28"/>
      <c r="D1162" s="28"/>
    </row>
    <row r="1163" spans="3:4" x14ac:dyDescent="0.2">
      <c r="C1163" s="28"/>
      <c r="D1163" s="28"/>
    </row>
    <row r="1164" spans="3:4" x14ac:dyDescent="0.2">
      <c r="C1164" s="28"/>
      <c r="D1164" s="28"/>
    </row>
    <row r="1165" spans="3:4" x14ac:dyDescent="0.2">
      <c r="C1165" s="28"/>
      <c r="D1165" s="28"/>
    </row>
    <row r="1166" spans="3:4" x14ac:dyDescent="0.2">
      <c r="C1166" s="28"/>
      <c r="D1166" s="28"/>
    </row>
    <row r="1167" spans="3:4" x14ac:dyDescent="0.2">
      <c r="C1167" s="28"/>
      <c r="D1167" s="28"/>
    </row>
    <row r="1168" spans="3:4" x14ac:dyDescent="0.2">
      <c r="C1168" s="28"/>
      <c r="D1168" s="28"/>
    </row>
    <row r="1169" spans="3:4" x14ac:dyDescent="0.2">
      <c r="C1169" s="28"/>
      <c r="D1169" s="28"/>
    </row>
    <row r="1170" spans="3:4" x14ac:dyDescent="0.2">
      <c r="C1170" s="28"/>
      <c r="D1170" s="28"/>
    </row>
    <row r="1171" spans="3:4" x14ac:dyDescent="0.2">
      <c r="C1171" s="28"/>
      <c r="D1171" s="28"/>
    </row>
    <row r="1172" spans="3:4" x14ac:dyDescent="0.2">
      <c r="C1172" s="28"/>
      <c r="D1172" s="28"/>
    </row>
    <row r="1173" spans="3:4" x14ac:dyDescent="0.2">
      <c r="C1173" s="28"/>
      <c r="D1173" s="28"/>
    </row>
    <row r="1174" spans="3:4" x14ac:dyDescent="0.2">
      <c r="C1174" s="28"/>
      <c r="D1174" s="28"/>
    </row>
    <row r="1175" spans="3:4" x14ac:dyDescent="0.2">
      <c r="C1175" s="28"/>
      <c r="D1175" s="28"/>
    </row>
    <row r="1176" spans="3:4" x14ac:dyDescent="0.2">
      <c r="C1176" s="28"/>
      <c r="D1176" s="28"/>
    </row>
    <row r="1177" spans="3:4" x14ac:dyDescent="0.2">
      <c r="C1177" s="28"/>
      <c r="D1177" s="28"/>
    </row>
    <row r="1178" spans="3:4" x14ac:dyDescent="0.2">
      <c r="C1178" s="28"/>
      <c r="D1178" s="28"/>
    </row>
    <row r="1179" spans="3:4" x14ac:dyDescent="0.2">
      <c r="C1179" s="28"/>
      <c r="D1179" s="28"/>
    </row>
    <row r="1180" spans="3:4" x14ac:dyDescent="0.2">
      <c r="C1180" s="28"/>
      <c r="D1180" s="28"/>
    </row>
    <row r="1181" spans="3:4" x14ac:dyDescent="0.2">
      <c r="C1181" s="28"/>
      <c r="D1181" s="28"/>
    </row>
    <row r="1182" spans="3:4" x14ac:dyDescent="0.2">
      <c r="C1182" s="28"/>
      <c r="D1182" s="28"/>
    </row>
    <row r="1183" spans="3:4" x14ac:dyDescent="0.2">
      <c r="C1183" s="28"/>
      <c r="D1183" s="28"/>
    </row>
    <row r="1184" spans="3:4" x14ac:dyDescent="0.2">
      <c r="C1184" s="28"/>
      <c r="D1184" s="28"/>
    </row>
    <row r="1185" spans="3:4" x14ac:dyDescent="0.2">
      <c r="C1185" s="28"/>
      <c r="D1185" s="28"/>
    </row>
    <row r="1186" spans="3:4" x14ac:dyDescent="0.2">
      <c r="C1186" s="28"/>
      <c r="D1186" s="28"/>
    </row>
    <row r="1187" spans="3:4" x14ac:dyDescent="0.2">
      <c r="C1187" s="28"/>
      <c r="D1187" s="28"/>
    </row>
    <row r="1188" spans="3:4" x14ac:dyDescent="0.2">
      <c r="C1188" s="28"/>
      <c r="D1188" s="28"/>
    </row>
    <row r="1189" spans="3:4" x14ac:dyDescent="0.2">
      <c r="C1189" s="28"/>
      <c r="D1189" s="28"/>
    </row>
    <row r="1190" spans="3:4" x14ac:dyDescent="0.2">
      <c r="C1190" s="28"/>
      <c r="D1190" s="28"/>
    </row>
    <row r="1191" spans="3:4" x14ac:dyDescent="0.2">
      <c r="C1191" s="28"/>
      <c r="D1191" s="28"/>
    </row>
    <row r="1192" spans="3:4" x14ac:dyDescent="0.2">
      <c r="C1192" s="28"/>
      <c r="D1192" s="28"/>
    </row>
    <row r="1193" spans="3:4" x14ac:dyDescent="0.2">
      <c r="C1193" s="28"/>
      <c r="D1193" s="28"/>
    </row>
    <row r="1194" spans="3:4" x14ac:dyDescent="0.2">
      <c r="C1194" s="28"/>
      <c r="D1194" s="28"/>
    </row>
    <row r="1195" spans="3:4" x14ac:dyDescent="0.2">
      <c r="C1195" s="28"/>
      <c r="D1195" s="28"/>
    </row>
    <row r="1196" spans="3:4" x14ac:dyDescent="0.2">
      <c r="C1196" s="28"/>
      <c r="D1196" s="28"/>
    </row>
    <row r="1197" spans="3:4" x14ac:dyDescent="0.2">
      <c r="C1197" s="28"/>
      <c r="D1197" s="28"/>
    </row>
    <row r="1198" spans="3:4" x14ac:dyDescent="0.2">
      <c r="C1198" s="28"/>
      <c r="D1198" s="28"/>
    </row>
    <row r="1199" spans="3:4" x14ac:dyDescent="0.2">
      <c r="C1199" s="28"/>
      <c r="D1199" s="28"/>
    </row>
    <row r="1200" spans="3:4" x14ac:dyDescent="0.2">
      <c r="C1200" s="28"/>
      <c r="D1200" s="28"/>
    </row>
    <row r="1201" spans="3:4" x14ac:dyDescent="0.2">
      <c r="C1201" s="28"/>
      <c r="D1201" s="28"/>
    </row>
    <row r="1202" spans="3:4" x14ac:dyDescent="0.2">
      <c r="C1202" s="28"/>
      <c r="D1202" s="28"/>
    </row>
    <row r="1203" spans="3:4" x14ac:dyDescent="0.2">
      <c r="C1203" s="28"/>
      <c r="D1203" s="28"/>
    </row>
    <row r="1204" spans="3:4" x14ac:dyDescent="0.2">
      <c r="C1204" s="28"/>
      <c r="D1204" s="28"/>
    </row>
    <row r="1205" spans="3:4" x14ac:dyDescent="0.2">
      <c r="C1205" s="28"/>
      <c r="D1205" s="28"/>
    </row>
    <row r="1206" spans="3:4" x14ac:dyDescent="0.2">
      <c r="C1206" s="28"/>
      <c r="D1206" s="28"/>
    </row>
    <row r="1207" spans="3:4" x14ac:dyDescent="0.2">
      <c r="C1207" s="28"/>
      <c r="D1207" s="28"/>
    </row>
    <row r="1208" spans="3:4" x14ac:dyDescent="0.2">
      <c r="C1208" s="28"/>
      <c r="D1208" s="28"/>
    </row>
    <row r="1209" spans="3:4" x14ac:dyDescent="0.2">
      <c r="C1209" s="28"/>
      <c r="D1209" s="28"/>
    </row>
    <row r="1210" spans="3:4" x14ac:dyDescent="0.2">
      <c r="C1210" s="28"/>
      <c r="D1210" s="28"/>
    </row>
    <row r="1211" spans="3:4" x14ac:dyDescent="0.2">
      <c r="C1211" s="28"/>
      <c r="D1211" s="28"/>
    </row>
    <row r="1212" spans="3:4" x14ac:dyDescent="0.2">
      <c r="C1212" s="28"/>
      <c r="D1212" s="28"/>
    </row>
    <row r="1213" spans="3:4" x14ac:dyDescent="0.2">
      <c r="C1213" s="28"/>
      <c r="D1213" s="28"/>
    </row>
    <row r="1214" spans="3:4" x14ac:dyDescent="0.2">
      <c r="C1214" s="28"/>
      <c r="D1214" s="28"/>
    </row>
    <row r="1215" spans="3:4" x14ac:dyDescent="0.2">
      <c r="C1215" s="28"/>
      <c r="D1215" s="28"/>
    </row>
    <row r="1216" spans="3:4" x14ac:dyDescent="0.2">
      <c r="C1216" s="28"/>
      <c r="D1216" s="28"/>
    </row>
    <row r="1217" spans="3:4" x14ac:dyDescent="0.2">
      <c r="C1217" s="28"/>
      <c r="D1217" s="28"/>
    </row>
    <row r="1218" spans="3:4" x14ac:dyDescent="0.2">
      <c r="C1218" s="28"/>
      <c r="D1218" s="28"/>
    </row>
    <row r="1219" spans="3:4" x14ac:dyDescent="0.2">
      <c r="C1219" s="28"/>
      <c r="D1219" s="28"/>
    </row>
    <row r="1220" spans="3:4" x14ac:dyDescent="0.2">
      <c r="C1220" s="28"/>
      <c r="D1220" s="28"/>
    </row>
    <row r="1221" spans="3:4" x14ac:dyDescent="0.2">
      <c r="C1221" s="28"/>
      <c r="D1221" s="28"/>
    </row>
    <row r="1222" spans="3:4" x14ac:dyDescent="0.2">
      <c r="C1222" s="28"/>
      <c r="D1222" s="28"/>
    </row>
    <row r="1223" spans="3:4" x14ac:dyDescent="0.2">
      <c r="C1223" s="28"/>
      <c r="D1223" s="28"/>
    </row>
    <row r="1224" spans="3:4" x14ac:dyDescent="0.2">
      <c r="C1224" s="28"/>
      <c r="D1224" s="28"/>
    </row>
    <row r="1225" spans="3:4" x14ac:dyDescent="0.2">
      <c r="C1225" s="28"/>
      <c r="D1225" s="28"/>
    </row>
    <row r="1226" spans="3:4" x14ac:dyDescent="0.2">
      <c r="C1226" s="28"/>
      <c r="D1226" s="28"/>
    </row>
    <row r="1227" spans="3:4" x14ac:dyDescent="0.2">
      <c r="C1227" s="28"/>
      <c r="D1227" s="28"/>
    </row>
    <row r="1228" spans="3:4" x14ac:dyDescent="0.2">
      <c r="C1228" s="28"/>
      <c r="D1228" s="28"/>
    </row>
    <row r="1229" spans="3:4" x14ac:dyDescent="0.2">
      <c r="C1229" s="28"/>
      <c r="D1229" s="28"/>
    </row>
    <row r="1230" spans="3:4" x14ac:dyDescent="0.2">
      <c r="C1230" s="28"/>
      <c r="D1230" s="28"/>
    </row>
    <row r="1231" spans="3:4" x14ac:dyDescent="0.2">
      <c r="C1231" s="28"/>
      <c r="D1231" s="28"/>
    </row>
    <row r="1232" spans="3:4" x14ac:dyDescent="0.2">
      <c r="C1232" s="28"/>
      <c r="D1232" s="28"/>
    </row>
    <row r="1233" spans="3:4" x14ac:dyDescent="0.2">
      <c r="C1233" s="28"/>
      <c r="D1233" s="28"/>
    </row>
    <row r="1234" spans="3:4" x14ac:dyDescent="0.2">
      <c r="C1234" s="28"/>
      <c r="D1234" s="28"/>
    </row>
    <row r="1235" spans="3:4" x14ac:dyDescent="0.2">
      <c r="C1235" s="28"/>
      <c r="D1235" s="28"/>
    </row>
    <row r="1236" spans="3:4" x14ac:dyDescent="0.2">
      <c r="C1236" s="28"/>
      <c r="D1236" s="28"/>
    </row>
    <row r="1237" spans="3:4" x14ac:dyDescent="0.2">
      <c r="C1237" s="28"/>
      <c r="D1237" s="28"/>
    </row>
    <row r="1238" spans="3:4" x14ac:dyDescent="0.2">
      <c r="C1238" s="28"/>
      <c r="D1238" s="28"/>
    </row>
    <row r="1239" spans="3:4" x14ac:dyDescent="0.2">
      <c r="C1239" s="28"/>
      <c r="D1239" s="28"/>
    </row>
    <row r="1240" spans="3:4" x14ac:dyDescent="0.2">
      <c r="C1240" s="28"/>
      <c r="D1240" s="28"/>
    </row>
    <row r="1241" spans="3:4" x14ac:dyDescent="0.2">
      <c r="C1241" s="28"/>
      <c r="D1241" s="28"/>
    </row>
    <row r="1242" spans="3:4" x14ac:dyDescent="0.2">
      <c r="C1242" s="28"/>
      <c r="D1242" s="28"/>
    </row>
    <row r="1243" spans="3:4" x14ac:dyDescent="0.2">
      <c r="C1243" s="28"/>
      <c r="D1243" s="28"/>
    </row>
    <row r="1244" spans="3:4" x14ac:dyDescent="0.2">
      <c r="C1244" s="28"/>
      <c r="D1244" s="28"/>
    </row>
    <row r="1245" spans="3:4" x14ac:dyDescent="0.2">
      <c r="C1245" s="28"/>
      <c r="D1245" s="28"/>
    </row>
    <row r="1246" spans="3:4" x14ac:dyDescent="0.2">
      <c r="C1246" s="28"/>
      <c r="D1246" s="28"/>
    </row>
    <row r="1247" spans="3:4" x14ac:dyDescent="0.2">
      <c r="C1247" s="28"/>
      <c r="D1247" s="28"/>
    </row>
    <row r="1248" spans="3:4" x14ac:dyDescent="0.2">
      <c r="C1248" s="28"/>
      <c r="D1248" s="28"/>
    </row>
    <row r="1249" spans="3:4" x14ac:dyDescent="0.2">
      <c r="C1249" s="28"/>
      <c r="D1249" s="28"/>
    </row>
    <row r="1250" spans="3:4" x14ac:dyDescent="0.2">
      <c r="C1250" s="28"/>
      <c r="D1250" s="28"/>
    </row>
    <row r="1251" spans="3:4" x14ac:dyDescent="0.2">
      <c r="C1251" s="28"/>
      <c r="D1251" s="28"/>
    </row>
    <row r="1252" spans="3:4" x14ac:dyDescent="0.2">
      <c r="C1252" s="28"/>
      <c r="D1252" s="28"/>
    </row>
    <row r="1253" spans="3:4" x14ac:dyDescent="0.2">
      <c r="C1253" s="28"/>
      <c r="D1253" s="28"/>
    </row>
    <row r="1254" spans="3:4" x14ac:dyDescent="0.2">
      <c r="C1254" s="28"/>
      <c r="D1254" s="28"/>
    </row>
    <row r="1255" spans="3:4" x14ac:dyDescent="0.2">
      <c r="C1255" s="28"/>
      <c r="D1255" s="28"/>
    </row>
    <row r="1256" spans="3:4" x14ac:dyDescent="0.2">
      <c r="C1256" s="28"/>
      <c r="D1256" s="28"/>
    </row>
    <row r="1257" spans="3:4" x14ac:dyDescent="0.2">
      <c r="C1257" s="28"/>
      <c r="D1257" s="28"/>
    </row>
    <row r="1258" spans="3:4" x14ac:dyDescent="0.2">
      <c r="C1258" s="28"/>
      <c r="D1258" s="28"/>
    </row>
    <row r="1259" spans="3:4" x14ac:dyDescent="0.2">
      <c r="C1259" s="28"/>
      <c r="D1259" s="28"/>
    </row>
    <row r="1260" spans="3:4" x14ac:dyDescent="0.2">
      <c r="C1260" s="28"/>
      <c r="D1260" s="28"/>
    </row>
    <row r="1261" spans="3:4" x14ac:dyDescent="0.2">
      <c r="C1261" s="28"/>
      <c r="D1261" s="28"/>
    </row>
    <row r="1262" spans="3:4" x14ac:dyDescent="0.2">
      <c r="C1262" s="28"/>
      <c r="D1262" s="28"/>
    </row>
    <row r="1263" spans="3:4" x14ac:dyDescent="0.2">
      <c r="C1263" s="28"/>
      <c r="D1263" s="28"/>
    </row>
    <row r="1264" spans="3:4" x14ac:dyDescent="0.2">
      <c r="C1264" s="28"/>
      <c r="D1264" s="28"/>
    </row>
    <row r="1265" spans="3:4" x14ac:dyDescent="0.2">
      <c r="C1265" s="28"/>
      <c r="D1265" s="28"/>
    </row>
    <row r="1266" spans="3:4" x14ac:dyDescent="0.2">
      <c r="C1266" s="28"/>
      <c r="D1266" s="28"/>
    </row>
    <row r="1267" spans="3:4" x14ac:dyDescent="0.2">
      <c r="C1267" s="28"/>
      <c r="D1267" s="28"/>
    </row>
    <row r="1268" spans="3:4" x14ac:dyDescent="0.2">
      <c r="C1268" s="28"/>
      <c r="D1268" s="28"/>
    </row>
    <row r="1269" spans="3:4" x14ac:dyDescent="0.2">
      <c r="C1269" s="28"/>
      <c r="D1269" s="28"/>
    </row>
    <row r="1270" spans="3:4" x14ac:dyDescent="0.2">
      <c r="C1270" s="28"/>
      <c r="D1270" s="28"/>
    </row>
    <row r="1271" spans="3:4" x14ac:dyDescent="0.2">
      <c r="C1271" s="28"/>
      <c r="D1271" s="28"/>
    </row>
    <row r="1272" spans="3:4" x14ac:dyDescent="0.2">
      <c r="C1272" s="28"/>
      <c r="D1272" s="28"/>
    </row>
    <row r="1273" spans="3:4" x14ac:dyDescent="0.2">
      <c r="C1273" s="28"/>
      <c r="D1273" s="28"/>
    </row>
    <row r="1274" spans="3:4" x14ac:dyDescent="0.2">
      <c r="C1274" s="28"/>
      <c r="D1274" s="28"/>
    </row>
    <row r="1275" spans="3:4" x14ac:dyDescent="0.2">
      <c r="C1275" s="28"/>
      <c r="D1275" s="28"/>
    </row>
    <row r="1276" spans="3:4" x14ac:dyDescent="0.2">
      <c r="C1276" s="28"/>
      <c r="D1276" s="28"/>
    </row>
    <row r="1277" spans="3:4" x14ac:dyDescent="0.2">
      <c r="C1277" s="28"/>
      <c r="D1277" s="28"/>
    </row>
    <row r="1278" spans="3:4" x14ac:dyDescent="0.2">
      <c r="C1278" s="28"/>
      <c r="D1278" s="28"/>
    </row>
    <row r="1279" spans="3:4" x14ac:dyDescent="0.2">
      <c r="C1279" s="28"/>
      <c r="D1279" s="28"/>
    </row>
    <row r="1280" spans="3:4" x14ac:dyDescent="0.2">
      <c r="C1280" s="28"/>
      <c r="D1280" s="28"/>
    </row>
    <row r="1281" spans="3:4" x14ac:dyDescent="0.2">
      <c r="C1281" s="28"/>
      <c r="D1281" s="28"/>
    </row>
    <row r="1282" spans="3:4" x14ac:dyDescent="0.2">
      <c r="C1282" s="28"/>
      <c r="D1282" s="28"/>
    </row>
    <row r="1283" spans="3:4" x14ac:dyDescent="0.2">
      <c r="C1283" s="28"/>
      <c r="D1283" s="28"/>
    </row>
    <row r="1284" spans="3:4" x14ac:dyDescent="0.2">
      <c r="C1284" s="28"/>
      <c r="D1284" s="28"/>
    </row>
    <row r="1285" spans="3:4" x14ac:dyDescent="0.2">
      <c r="C1285" s="28"/>
      <c r="D1285" s="28"/>
    </row>
    <row r="1286" spans="3:4" x14ac:dyDescent="0.2">
      <c r="C1286" s="28"/>
      <c r="D1286" s="28"/>
    </row>
    <row r="1287" spans="3:4" x14ac:dyDescent="0.2">
      <c r="C1287" s="28"/>
      <c r="D1287" s="28"/>
    </row>
    <row r="1288" spans="3:4" x14ac:dyDescent="0.2">
      <c r="C1288" s="28"/>
      <c r="D1288" s="28"/>
    </row>
    <row r="1289" spans="3:4" x14ac:dyDescent="0.2">
      <c r="C1289" s="28"/>
      <c r="D1289" s="28"/>
    </row>
    <row r="1290" spans="3:4" x14ac:dyDescent="0.2">
      <c r="C1290" s="28"/>
      <c r="D1290" s="28"/>
    </row>
    <row r="1291" spans="3:4" x14ac:dyDescent="0.2">
      <c r="C1291" s="28"/>
      <c r="D1291" s="28"/>
    </row>
    <row r="1292" spans="3:4" x14ac:dyDescent="0.2">
      <c r="C1292" s="28"/>
      <c r="D1292" s="28"/>
    </row>
    <row r="1293" spans="3:4" x14ac:dyDescent="0.2">
      <c r="C1293" s="28"/>
      <c r="D1293" s="28"/>
    </row>
    <row r="1294" spans="3:4" x14ac:dyDescent="0.2">
      <c r="C1294" s="28"/>
      <c r="D1294" s="28"/>
    </row>
    <row r="1295" spans="3:4" x14ac:dyDescent="0.2">
      <c r="C1295" s="28"/>
      <c r="D1295" s="28"/>
    </row>
    <row r="1296" spans="3:4" x14ac:dyDescent="0.2">
      <c r="C1296" s="28"/>
      <c r="D1296" s="28"/>
    </row>
    <row r="1297" spans="3:4" x14ac:dyDescent="0.2">
      <c r="C1297" s="28"/>
      <c r="D1297" s="28"/>
    </row>
    <row r="1298" spans="3:4" x14ac:dyDescent="0.2">
      <c r="C1298" s="28"/>
      <c r="D1298" s="28"/>
    </row>
    <row r="1299" spans="3:4" x14ac:dyDescent="0.2">
      <c r="C1299" s="28"/>
      <c r="D1299" s="28"/>
    </row>
    <row r="1300" spans="3:4" x14ac:dyDescent="0.2">
      <c r="C1300" s="28"/>
      <c r="D1300" s="28"/>
    </row>
    <row r="1301" spans="3:4" x14ac:dyDescent="0.2">
      <c r="C1301" s="28"/>
      <c r="D1301" s="28"/>
    </row>
    <row r="1302" spans="3:4" x14ac:dyDescent="0.2">
      <c r="C1302" s="28"/>
      <c r="D1302" s="28"/>
    </row>
    <row r="1303" spans="3:4" x14ac:dyDescent="0.2">
      <c r="C1303" s="28"/>
      <c r="D1303" s="28"/>
    </row>
    <row r="1304" spans="3:4" x14ac:dyDescent="0.2">
      <c r="C1304" s="28"/>
      <c r="D1304" s="28"/>
    </row>
    <row r="1305" spans="3:4" x14ac:dyDescent="0.2">
      <c r="C1305" s="28"/>
      <c r="D1305" s="28"/>
    </row>
    <row r="1306" spans="3:4" x14ac:dyDescent="0.2">
      <c r="C1306" s="28"/>
      <c r="D1306" s="28"/>
    </row>
    <row r="1307" spans="3:4" x14ac:dyDescent="0.2">
      <c r="C1307" s="28"/>
      <c r="D1307" s="28"/>
    </row>
    <row r="1308" spans="3:4" x14ac:dyDescent="0.2">
      <c r="C1308" s="28"/>
      <c r="D1308" s="28"/>
    </row>
    <row r="1309" spans="3:4" x14ac:dyDescent="0.2">
      <c r="C1309" s="28"/>
      <c r="D1309" s="28"/>
    </row>
    <row r="1310" spans="3:4" x14ac:dyDescent="0.2">
      <c r="C1310" s="28"/>
      <c r="D1310" s="28"/>
    </row>
    <row r="1311" spans="3:4" x14ac:dyDescent="0.2">
      <c r="C1311" s="28"/>
      <c r="D1311" s="28"/>
    </row>
    <row r="1312" spans="3:4" x14ac:dyDescent="0.2">
      <c r="C1312" s="28"/>
      <c r="D1312" s="28"/>
    </row>
    <row r="1313" spans="3:4" x14ac:dyDescent="0.2">
      <c r="C1313" s="28"/>
      <c r="D1313" s="28"/>
    </row>
    <row r="1314" spans="3:4" x14ac:dyDescent="0.2">
      <c r="C1314" s="28"/>
      <c r="D1314" s="28"/>
    </row>
    <row r="1315" spans="3:4" x14ac:dyDescent="0.2">
      <c r="C1315" s="28"/>
      <c r="D1315" s="28"/>
    </row>
    <row r="1316" spans="3:4" x14ac:dyDescent="0.2">
      <c r="C1316" s="28"/>
      <c r="D1316" s="28"/>
    </row>
    <row r="1317" spans="3:4" x14ac:dyDescent="0.2">
      <c r="C1317" s="28"/>
      <c r="D1317" s="28"/>
    </row>
    <row r="1318" spans="3:4" x14ac:dyDescent="0.2">
      <c r="C1318" s="28"/>
      <c r="D1318" s="28"/>
    </row>
    <row r="1319" spans="3:4" x14ac:dyDescent="0.2">
      <c r="C1319" s="28"/>
      <c r="D1319" s="28"/>
    </row>
    <row r="1320" spans="3:4" x14ac:dyDescent="0.2">
      <c r="C1320" s="28"/>
      <c r="D1320" s="28"/>
    </row>
    <row r="1321" spans="3:4" x14ac:dyDescent="0.2">
      <c r="C1321" s="28"/>
      <c r="D1321" s="28"/>
    </row>
    <row r="1322" spans="3:4" x14ac:dyDescent="0.2">
      <c r="C1322" s="28"/>
      <c r="D1322" s="28"/>
    </row>
    <row r="1323" spans="3:4" x14ac:dyDescent="0.2">
      <c r="C1323" s="28"/>
      <c r="D1323" s="28"/>
    </row>
    <row r="1324" spans="3:4" x14ac:dyDescent="0.2">
      <c r="C1324" s="28"/>
      <c r="D1324" s="28"/>
    </row>
    <row r="1325" spans="3:4" x14ac:dyDescent="0.2">
      <c r="C1325" s="28"/>
      <c r="D1325" s="28"/>
    </row>
    <row r="1326" spans="3:4" x14ac:dyDescent="0.2">
      <c r="C1326" s="28"/>
      <c r="D1326" s="28"/>
    </row>
    <row r="1327" spans="3:4" x14ac:dyDescent="0.2">
      <c r="C1327" s="28"/>
      <c r="D1327" s="28"/>
    </row>
    <row r="1328" spans="3:4" x14ac:dyDescent="0.2">
      <c r="C1328" s="28"/>
      <c r="D1328" s="28"/>
    </row>
    <row r="1329" spans="3:4" x14ac:dyDescent="0.2">
      <c r="C1329" s="28"/>
      <c r="D1329" s="28"/>
    </row>
    <row r="1330" spans="3:4" x14ac:dyDescent="0.2">
      <c r="C1330" s="28"/>
      <c r="D1330" s="28"/>
    </row>
    <row r="1331" spans="3:4" x14ac:dyDescent="0.2">
      <c r="C1331" s="28"/>
      <c r="D1331" s="28"/>
    </row>
    <row r="1332" spans="3:4" x14ac:dyDescent="0.2">
      <c r="C1332" s="28"/>
      <c r="D1332" s="28"/>
    </row>
    <row r="1333" spans="3:4" x14ac:dyDescent="0.2">
      <c r="C1333" s="28"/>
      <c r="D1333" s="28"/>
    </row>
    <row r="1334" spans="3:4" x14ac:dyDescent="0.2">
      <c r="C1334" s="28"/>
      <c r="D1334" s="28"/>
    </row>
    <row r="1335" spans="3:4" x14ac:dyDescent="0.2">
      <c r="C1335" s="28"/>
      <c r="D1335" s="28"/>
    </row>
    <row r="1336" spans="3:4" x14ac:dyDescent="0.2">
      <c r="C1336" s="28"/>
      <c r="D1336" s="28"/>
    </row>
    <row r="1337" spans="3:4" x14ac:dyDescent="0.2">
      <c r="C1337" s="28"/>
      <c r="D1337" s="28"/>
    </row>
    <row r="1338" spans="3:4" x14ac:dyDescent="0.2">
      <c r="C1338" s="28"/>
      <c r="D1338" s="28"/>
    </row>
    <row r="1339" spans="3:4" x14ac:dyDescent="0.2">
      <c r="C1339" s="28"/>
      <c r="D1339" s="28"/>
    </row>
    <row r="1340" spans="3:4" x14ac:dyDescent="0.2">
      <c r="C1340" s="28"/>
      <c r="D1340" s="28"/>
    </row>
    <row r="1341" spans="3:4" x14ac:dyDescent="0.2">
      <c r="C1341" s="28"/>
      <c r="D1341" s="28"/>
    </row>
    <row r="1342" spans="3:4" x14ac:dyDescent="0.2">
      <c r="C1342" s="28"/>
      <c r="D1342" s="28"/>
    </row>
    <row r="1343" spans="3:4" x14ac:dyDescent="0.2">
      <c r="C1343" s="28"/>
      <c r="D1343" s="28"/>
    </row>
    <row r="1344" spans="3:4" x14ac:dyDescent="0.2">
      <c r="C1344" s="28"/>
      <c r="D1344" s="28"/>
    </row>
    <row r="1345" spans="3:4" x14ac:dyDescent="0.2">
      <c r="C1345" s="28"/>
      <c r="D1345" s="28"/>
    </row>
    <row r="1346" spans="3:4" x14ac:dyDescent="0.2">
      <c r="C1346" s="28"/>
      <c r="D1346" s="28"/>
    </row>
    <row r="1347" spans="3:4" x14ac:dyDescent="0.2">
      <c r="C1347" s="28"/>
      <c r="D1347" s="28"/>
    </row>
    <row r="1348" spans="3:4" x14ac:dyDescent="0.2">
      <c r="C1348" s="28"/>
      <c r="D1348" s="28"/>
    </row>
    <row r="1349" spans="3:4" x14ac:dyDescent="0.2">
      <c r="C1349" s="28"/>
      <c r="D1349" s="28"/>
    </row>
    <row r="1350" spans="3:4" x14ac:dyDescent="0.2">
      <c r="C1350" s="28"/>
      <c r="D1350" s="28"/>
    </row>
    <row r="1351" spans="3:4" x14ac:dyDescent="0.2">
      <c r="C1351" s="28"/>
      <c r="D1351" s="28"/>
    </row>
    <row r="1352" spans="3:4" x14ac:dyDescent="0.2">
      <c r="C1352" s="28"/>
      <c r="D1352" s="28"/>
    </row>
    <row r="1353" spans="3:4" x14ac:dyDescent="0.2">
      <c r="C1353" s="28"/>
      <c r="D1353" s="28"/>
    </row>
    <row r="1354" spans="3:4" x14ac:dyDescent="0.2">
      <c r="C1354" s="28"/>
      <c r="D1354" s="28"/>
    </row>
    <row r="1355" spans="3:4" x14ac:dyDescent="0.2">
      <c r="C1355" s="28"/>
      <c r="D1355" s="28"/>
    </row>
    <row r="1356" spans="3:4" x14ac:dyDescent="0.2">
      <c r="C1356" s="28"/>
      <c r="D1356" s="28"/>
    </row>
    <row r="1357" spans="3:4" x14ac:dyDescent="0.2">
      <c r="C1357" s="28"/>
      <c r="D1357" s="28"/>
    </row>
    <row r="1358" spans="3:4" x14ac:dyDescent="0.2">
      <c r="C1358" s="28"/>
      <c r="D1358" s="28"/>
    </row>
    <row r="1359" spans="3:4" x14ac:dyDescent="0.2">
      <c r="C1359" s="28"/>
      <c r="D1359" s="28"/>
    </row>
    <row r="1360" spans="3:4" x14ac:dyDescent="0.2">
      <c r="C1360" s="28"/>
      <c r="D1360" s="28"/>
    </row>
    <row r="1361" spans="3:4" x14ac:dyDescent="0.2">
      <c r="C1361" s="28"/>
      <c r="D1361" s="28"/>
    </row>
    <row r="1362" spans="3:4" x14ac:dyDescent="0.2">
      <c r="C1362" s="28"/>
      <c r="D1362" s="28"/>
    </row>
    <row r="1363" spans="3:4" x14ac:dyDescent="0.2">
      <c r="C1363" s="28"/>
      <c r="D1363" s="28"/>
    </row>
    <row r="1364" spans="3:4" x14ac:dyDescent="0.2">
      <c r="C1364" s="28"/>
      <c r="D1364" s="28"/>
    </row>
    <row r="1365" spans="3:4" x14ac:dyDescent="0.2">
      <c r="C1365" s="28"/>
      <c r="D1365" s="28"/>
    </row>
    <row r="1366" spans="3:4" x14ac:dyDescent="0.2">
      <c r="C1366" s="28"/>
      <c r="D1366" s="28"/>
    </row>
    <row r="1367" spans="3:4" x14ac:dyDescent="0.2">
      <c r="C1367" s="28"/>
      <c r="D1367" s="28"/>
    </row>
    <row r="1368" spans="3:4" x14ac:dyDescent="0.2">
      <c r="C1368" s="28"/>
      <c r="D1368" s="28"/>
    </row>
    <row r="1369" spans="3:4" x14ac:dyDescent="0.2">
      <c r="C1369" s="28"/>
      <c r="D1369" s="28"/>
    </row>
    <row r="1370" spans="3:4" x14ac:dyDescent="0.2">
      <c r="C1370" s="28"/>
      <c r="D1370" s="28"/>
    </row>
    <row r="1371" spans="3:4" x14ac:dyDescent="0.2">
      <c r="C1371" s="28"/>
      <c r="D1371" s="28"/>
    </row>
    <row r="1372" spans="3:4" x14ac:dyDescent="0.2">
      <c r="C1372" s="28"/>
      <c r="D1372" s="28"/>
    </row>
    <row r="1373" spans="3:4" x14ac:dyDescent="0.2">
      <c r="C1373" s="28"/>
      <c r="D1373" s="28"/>
    </row>
    <row r="1374" spans="3:4" x14ac:dyDescent="0.2">
      <c r="C1374" s="28"/>
      <c r="D1374" s="28"/>
    </row>
    <row r="1375" spans="3:4" x14ac:dyDescent="0.2">
      <c r="C1375" s="28"/>
      <c r="D1375" s="28"/>
    </row>
    <row r="1376" spans="3:4" x14ac:dyDescent="0.2">
      <c r="C1376" s="28"/>
      <c r="D1376" s="28"/>
    </row>
    <row r="1377" spans="3:4" x14ac:dyDescent="0.2">
      <c r="C1377" s="28"/>
      <c r="D1377" s="28"/>
    </row>
    <row r="1378" spans="3:4" x14ac:dyDescent="0.2">
      <c r="C1378" s="28"/>
      <c r="D1378" s="28"/>
    </row>
    <row r="1379" spans="3:4" x14ac:dyDescent="0.2">
      <c r="C1379" s="28"/>
      <c r="D1379" s="28"/>
    </row>
    <row r="1380" spans="3:4" x14ac:dyDescent="0.2">
      <c r="C1380" s="28"/>
      <c r="D1380" s="28"/>
    </row>
    <row r="1381" spans="3:4" x14ac:dyDescent="0.2">
      <c r="C1381" s="28"/>
      <c r="D1381" s="28"/>
    </row>
    <row r="1382" spans="3:4" x14ac:dyDescent="0.2">
      <c r="C1382" s="28"/>
      <c r="D1382" s="28"/>
    </row>
    <row r="1383" spans="3:4" x14ac:dyDescent="0.2">
      <c r="C1383" s="28"/>
      <c r="D1383" s="28"/>
    </row>
    <row r="1384" spans="3:4" x14ac:dyDescent="0.2">
      <c r="C1384" s="28"/>
      <c r="D1384" s="28"/>
    </row>
    <row r="1385" spans="3:4" x14ac:dyDescent="0.2">
      <c r="C1385" s="28"/>
      <c r="D1385" s="28"/>
    </row>
    <row r="1386" spans="3:4" x14ac:dyDescent="0.2">
      <c r="C1386" s="28"/>
      <c r="D1386" s="28"/>
    </row>
    <row r="1387" spans="3:4" x14ac:dyDescent="0.2">
      <c r="C1387" s="28"/>
      <c r="D1387" s="28"/>
    </row>
    <row r="1388" spans="3:4" x14ac:dyDescent="0.2">
      <c r="C1388" s="28"/>
      <c r="D1388" s="28"/>
    </row>
    <row r="1389" spans="3:4" x14ac:dyDescent="0.2">
      <c r="C1389" s="28"/>
      <c r="D1389" s="28"/>
    </row>
    <row r="1390" spans="3:4" x14ac:dyDescent="0.2">
      <c r="C1390" s="28"/>
      <c r="D1390" s="28"/>
    </row>
    <row r="1391" spans="3:4" x14ac:dyDescent="0.2">
      <c r="C1391" s="28"/>
      <c r="D1391" s="28"/>
    </row>
    <row r="1392" spans="3:4" x14ac:dyDescent="0.2">
      <c r="C1392" s="28"/>
      <c r="D1392" s="28"/>
    </row>
    <row r="1393" spans="3:4" x14ac:dyDescent="0.2">
      <c r="C1393" s="28"/>
      <c r="D1393" s="28"/>
    </row>
    <row r="1394" spans="3:4" x14ac:dyDescent="0.2">
      <c r="C1394" s="28"/>
      <c r="D1394" s="28"/>
    </row>
    <row r="1395" spans="3:4" x14ac:dyDescent="0.2">
      <c r="C1395" s="28"/>
      <c r="D1395" s="28"/>
    </row>
    <row r="1396" spans="3:4" x14ac:dyDescent="0.2">
      <c r="C1396" s="28"/>
      <c r="D1396" s="28"/>
    </row>
    <row r="1397" spans="3:4" x14ac:dyDescent="0.2">
      <c r="C1397" s="28"/>
      <c r="D1397" s="28"/>
    </row>
    <row r="1398" spans="3:4" x14ac:dyDescent="0.2">
      <c r="C1398" s="28"/>
      <c r="D1398" s="28"/>
    </row>
    <row r="1399" spans="3:4" x14ac:dyDescent="0.2">
      <c r="C1399" s="28"/>
      <c r="D1399" s="28"/>
    </row>
    <row r="1400" spans="3:4" x14ac:dyDescent="0.2">
      <c r="C1400" s="28"/>
      <c r="D1400" s="28"/>
    </row>
    <row r="1401" spans="3:4" x14ac:dyDescent="0.2">
      <c r="C1401" s="28"/>
      <c r="D1401" s="28"/>
    </row>
    <row r="1402" spans="3:4" x14ac:dyDescent="0.2">
      <c r="C1402" s="28"/>
      <c r="D1402" s="28"/>
    </row>
    <row r="1403" spans="3:4" x14ac:dyDescent="0.2">
      <c r="C1403" s="28"/>
      <c r="D1403" s="28"/>
    </row>
    <row r="1404" spans="3:4" x14ac:dyDescent="0.2">
      <c r="C1404" s="28"/>
      <c r="D1404" s="28"/>
    </row>
    <row r="1405" spans="3:4" x14ac:dyDescent="0.2">
      <c r="C1405" s="28"/>
      <c r="D1405" s="28"/>
    </row>
    <row r="1406" spans="3:4" x14ac:dyDescent="0.2">
      <c r="C1406" s="28"/>
      <c r="D1406" s="28"/>
    </row>
    <row r="1407" spans="3:4" x14ac:dyDescent="0.2">
      <c r="C1407" s="28"/>
      <c r="D1407" s="28"/>
    </row>
    <row r="1408" spans="3:4" x14ac:dyDescent="0.2">
      <c r="C1408" s="28"/>
      <c r="D1408" s="28"/>
    </row>
    <row r="1409" spans="3:4" x14ac:dyDescent="0.2">
      <c r="C1409" s="28"/>
      <c r="D1409" s="28"/>
    </row>
    <row r="1410" spans="3:4" x14ac:dyDescent="0.2">
      <c r="C1410" s="28"/>
      <c r="D1410" s="28"/>
    </row>
    <row r="1411" spans="3:4" x14ac:dyDescent="0.2">
      <c r="C1411" s="28"/>
      <c r="D1411" s="28"/>
    </row>
    <row r="1412" spans="3:4" x14ac:dyDescent="0.2">
      <c r="C1412" s="28"/>
      <c r="D1412" s="28"/>
    </row>
    <row r="1413" spans="3:4" x14ac:dyDescent="0.2">
      <c r="C1413" s="28"/>
      <c r="D1413" s="28"/>
    </row>
    <row r="1414" spans="3:4" x14ac:dyDescent="0.2">
      <c r="C1414" s="28"/>
      <c r="D1414" s="28"/>
    </row>
    <row r="1415" spans="3:4" x14ac:dyDescent="0.2">
      <c r="C1415" s="28"/>
      <c r="D1415" s="28"/>
    </row>
    <row r="1416" spans="3:4" x14ac:dyDescent="0.2">
      <c r="C1416" s="28"/>
      <c r="D1416" s="28"/>
    </row>
    <row r="1417" spans="3:4" x14ac:dyDescent="0.2">
      <c r="C1417" s="28"/>
      <c r="D1417" s="28"/>
    </row>
    <row r="1418" spans="3:4" x14ac:dyDescent="0.2">
      <c r="C1418" s="28"/>
      <c r="D1418" s="28"/>
    </row>
    <row r="1419" spans="3:4" x14ac:dyDescent="0.2">
      <c r="C1419" s="28"/>
      <c r="D1419" s="28"/>
    </row>
    <row r="1420" spans="3:4" x14ac:dyDescent="0.2">
      <c r="C1420" s="28"/>
      <c r="D1420" s="28"/>
    </row>
    <row r="1421" spans="3:4" x14ac:dyDescent="0.2">
      <c r="C1421" s="28"/>
      <c r="D1421" s="28"/>
    </row>
    <row r="1422" spans="3:4" x14ac:dyDescent="0.2">
      <c r="C1422" s="28"/>
      <c r="D1422" s="28"/>
    </row>
    <row r="1423" spans="3:4" x14ac:dyDescent="0.2">
      <c r="C1423" s="28"/>
      <c r="D1423" s="28"/>
    </row>
    <row r="1424" spans="3:4" x14ac:dyDescent="0.2">
      <c r="C1424" s="28"/>
      <c r="D1424" s="28"/>
    </row>
    <row r="1425" spans="3:4" x14ac:dyDescent="0.2">
      <c r="C1425" s="28"/>
      <c r="D1425" s="28"/>
    </row>
    <row r="1426" spans="3:4" x14ac:dyDescent="0.2">
      <c r="C1426" s="28"/>
      <c r="D1426" s="28"/>
    </row>
    <row r="1427" spans="3:4" x14ac:dyDescent="0.2">
      <c r="C1427" s="28"/>
      <c r="D1427" s="28"/>
    </row>
    <row r="1428" spans="3:4" x14ac:dyDescent="0.2">
      <c r="C1428" s="28"/>
      <c r="D1428" s="28"/>
    </row>
    <row r="1429" spans="3:4" x14ac:dyDescent="0.2">
      <c r="C1429" s="28"/>
      <c r="D1429" s="28"/>
    </row>
    <row r="1430" spans="3:4" x14ac:dyDescent="0.2">
      <c r="C1430" s="28"/>
      <c r="D1430" s="28"/>
    </row>
    <row r="1431" spans="3:4" x14ac:dyDescent="0.2">
      <c r="C1431" s="28"/>
      <c r="D1431" s="28"/>
    </row>
    <row r="1432" spans="3:4" x14ac:dyDescent="0.2">
      <c r="C1432" s="28"/>
      <c r="D1432" s="28"/>
    </row>
    <row r="1433" spans="3:4" x14ac:dyDescent="0.2">
      <c r="C1433" s="28"/>
      <c r="D1433" s="28"/>
    </row>
    <row r="1434" spans="3:4" x14ac:dyDescent="0.2">
      <c r="C1434" s="28"/>
      <c r="D1434" s="28"/>
    </row>
    <row r="1435" spans="3:4" x14ac:dyDescent="0.2">
      <c r="C1435" s="28"/>
      <c r="D1435" s="28"/>
    </row>
    <row r="1436" spans="3:4" x14ac:dyDescent="0.2">
      <c r="C1436" s="28"/>
      <c r="D1436" s="28"/>
    </row>
    <row r="1437" spans="3:4" x14ac:dyDescent="0.2">
      <c r="C1437" s="28"/>
      <c r="D1437" s="28"/>
    </row>
    <row r="1438" spans="3:4" x14ac:dyDescent="0.2">
      <c r="C1438" s="28"/>
      <c r="D1438" s="28"/>
    </row>
    <row r="1439" spans="3:4" x14ac:dyDescent="0.2">
      <c r="C1439" s="28"/>
      <c r="D1439" s="28"/>
    </row>
    <row r="1440" spans="3:4" x14ac:dyDescent="0.2">
      <c r="C1440" s="28"/>
      <c r="D1440" s="28"/>
    </row>
    <row r="1441" spans="3:4" x14ac:dyDescent="0.2">
      <c r="C1441" s="28"/>
      <c r="D1441" s="28"/>
    </row>
    <row r="1442" spans="3:4" x14ac:dyDescent="0.2">
      <c r="C1442" s="28"/>
      <c r="D1442" s="28"/>
    </row>
    <row r="1443" spans="3:4" x14ac:dyDescent="0.2">
      <c r="C1443" s="28"/>
      <c r="D1443" s="28"/>
    </row>
    <row r="1444" spans="3:4" x14ac:dyDescent="0.2">
      <c r="C1444" s="28"/>
      <c r="D1444" s="28"/>
    </row>
    <row r="1445" spans="3:4" x14ac:dyDescent="0.2">
      <c r="C1445" s="28"/>
      <c r="D1445" s="28"/>
    </row>
    <row r="1446" spans="3:4" x14ac:dyDescent="0.2">
      <c r="C1446" s="28"/>
      <c r="D1446" s="28"/>
    </row>
    <row r="1447" spans="3:4" x14ac:dyDescent="0.2">
      <c r="C1447" s="28"/>
      <c r="D1447" s="28"/>
    </row>
    <row r="1448" spans="3:4" x14ac:dyDescent="0.2">
      <c r="C1448" s="28"/>
      <c r="D1448" s="28"/>
    </row>
    <row r="1449" spans="3:4" x14ac:dyDescent="0.2">
      <c r="C1449" s="28"/>
      <c r="D1449" s="28"/>
    </row>
    <row r="1450" spans="3:4" x14ac:dyDescent="0.2">
      <c r="C1450" s="28"/>
      <c r="D1450" s="28"/>
    </row>
    <row r="1451" spans="3:4" x14ac:dyDescent="0.2">
      <c r="C1451" s="28"/>
      <c r="D1451" s="28"/>
    </row>
    <row r="1452" spans="3:4" x14ac:dyDescent="0.2">
      <c r="C1452" s="28"/>
      <c r="D1452" s="28"/>
    </row>
    <row r="1453" spans="3:4" x14ac:dyDescent="0.2">
      <c r="C1453" s="28"/>
      <c r="D1453" s="28"/>
    </row>
    <row r="1454" spans="3:4" x14ac:dyDescent="0.2">
      <c r="C1454" s="28"/>
      <c r="D1454" s="28"/>
    </row>
    <row r="1455" spans="3:4" x14ac:dyDescent="0.2">
      <c r="C1455" s="28"/>
      <c r="D1455" s="28"/>
    </row>
    <row r="1456" spans="3:4" x14ac:dyDescent="0.2">
      <c r="C1456" s="28"/>
      <c r="D1456" s="28"/>
    </row>
    <row r="1457" spans="3:4" x14ac:dyDescent="0.2">
      <c r="C1457" s="28"/>
      <c r="D1457" s="28"/>
    </row>
    <row r="1458" spans="3:4" x14ac:dyDescent="0.2">
      <c r="C1458" s="28"/>
      <c r="D1458" s="28"/>
    </row>
    <row r="1459" spans="3:4" x14ac:dyDescent="0.2">
      <c r="C1459" s="28"/>
      <c r="D1459" s="28"/>
    </row>
    <row r="1460" spans="3:4" x14ac:dyDescent="0.2">
      <c r="C1460" s="28"/>
      <c r="D1460" s="28"/>
    </row>
    <row r="1461" spans="3:4" x14ac:dyDescent="0.2">
      <c r="C1461" s="28"/>
      <c r="D1461" s="28"/>
    </row>
    <row r="1462" spans="3:4" x14ac:dyDescent="0.2">
      <c r="C1462" s="28"/>
      <c r="D1462" s="28"/>
    </row>
    <row r="1463" spans="3:4" x14ac:dyDescent="0.2">
      <c r="C1463" s="28"/>
      <c r="D1463" s="28"/>
    </row>
    <row r="1464" spans="3:4" x14ac:dyDescent="0.2">
      <c r="C1464" s="28"/>
      <c r="D1464" s="28"/>
    </row>
    <row r="1465" spans="3:4" x14ac:dyDescent="0.2">
      <c r="C1465" s="28"/>
      <c r="D1465" s="28"/>
    </row>
    <row r="1466" spans="3:4" x14ac:dyDescent="0.2">
      <c r="C1466" s="28"/>
      <c r="D1466" s="28"/>
    </row>
    <row r="1467" spans="3:4" x14ac:dyDescent="0.2">
      <c r="C1467" s="28"/>
      <c r="D1467" s="28"/>
    </row>
    <row r="1468" spans="3:4" x14ac:dyDescent="0.2">
      <c r="C1468" s="28"/>
      <c r="D1468" s="28"/>
    </row>
    <row r="1469" spans="3:4" x14ac:dyDescent="0.2">
      <c r="C1469" s="28"/>
      <c r="D1469" s="28"/>
    </row>
    <row r="1470" spans="3:4" x14ac:dyDescent="0.2">
      <c r="C1470" s="28"/>
      <c r="D1470" s="28"/>
    </row>
    <row r="1471" spans="3:4" x14ac:dyDescent="0.2">
      <c r="C1471" s="28"/>
      <c r="D1471" s="28"/>
    </row>
    <row r="1472" spans="3:4" x14ac:dyDescent="0.2">
      <c r="C1472" s="28"/>
      <c r="D1472" s="28"/>
    </row>
    <row r="1473" spans="3:4" x14ac:dyDescent="0.2">
      <c r="C1473" s="28"/>
      <c r="D1473" s="28"/>
    </row>
    <row r="1474" spans="3:4" x14ac:dyDescent="0.2">
      <c r="C1474" s="28"/>
      <c r="D1474" s="28"/>
    </row>
    <row r="1475" spans="3:4" x14ac:dyDescent="0.2">
      <c r="C1475" s="28"/>
      <c r="D1475" s="28"/>
    </row>
    <row r="1476" spans="3:4" x14ac:dyDescent="0.2">
      <c r="C1476" s="28"/>
      <c r="D1476" s="28"/>
    </row>
    <row r="1477" spans="3:4" x14ac:dyDescent="0.2">
      <c r="C1477" s="28"/>
      <c r="D1477" s="28"/>
    </row>
    <row r="1478" spans="3:4" x14ac:dyDescent="0.2">
      <c r="C1478" s="28"/>
      <c r="D1478" s="28"/>
    </row>
    <row r="1479" spans="3:4" x14ac:dyDescent="0.2">
      <c r="C1479" s="28"/>
      <c r="D1479" s="28"/>
    </row>
    <row r="1480" spans="3:4" x14ac:dyDescent="0.2">
      <c r="C1480" s="28"/>
      <c r="D1480" s="28"/>
    </row>
    <row r="1481" spans="3:4" x14ac:dyDescent="0.2">
      <c r="C1481" s="28"/>
      <c r="D1481" s="28"/>
    </row>
    <row r="1482" spans="3:4" x14ac:dyDescent="0.2">
      <c r="C1482" s="28"/>
      <c r="D1482" s="28"/>
    </row>
    <row r="1483" spans="3:4" x14ac:dyDescent="0.2">
      <c r="C1483" s="28"/>
      <c r="D1483" s="28"/>
    </row>
    <row r="1484" spans="3:4" x14ac:dyDescent="0.2">
      <c r="C1484" s="28"/>
      <c r="D1484" s="28"/>
    </row>
    <row r="1485" spans="3:4" x14ac:dyDescent="0.2">
      <c r="C1485" s="28"/>
      <c r="D1485" s="28"/>
    </row>
    <row r="1486" spans="3:4" x14ac:dyDescent="0.2">
      <c r="C1486" s="28"/>
      <c r="D1486" s="28"/>
    </row>
    <row r="1487" spans="3:4" x14ac:dyDescent="0.2">
      <c r="C1487" s="28"/>
      <c r="D1487" s="28"/>
    </row>
    <row r="1488" spans="3:4" x14ac:dyDescent="0.2">
      <c r="C1488" s="28"/>
      <c r="D1488" s="28"/>
    </row>
    <row r="1489" spans="3:4" x14ac:dyDescent="0.2">
      <c r="C1489" s="28"/>
      <c r="D1489" s="28"/>
    </row>
    <row r="1490" spans="3:4" x14ac:dyDescent="0.2">
      <c r="C1490" s="28"/>
      <c r="D1490" s="28"/>
    </row>
    <row r="1491" spans="3:4" x14ac:dyDescent="0.2">
      <c r="C1491" s="28"/>
      <c r="D1491" s="28"/>
    </row>
    <row r="1492" spans="3:4" x14ac:dyDescent="0.2">
      <c r="C1492" s="28"/>
      <c r="D1492" s="28"/>
    </row>
    <row r="1493" spans="3:4" x14ac:dyDescent="0.2">
      <c r="C1493" s="28"/>
      <c r="D1493" s="28"/>
    </row>
    <row r="1494" spans="3:4" x14ac:dyDescent="0.2">
      <c r="C1494" s="28"/>
      <c r="D1494" s="28"/>
    </row>
    <row r="1495" spans="3:4" x14ac:dyDescent="0.2">
      <c r="C1495" s="28"/>
      <c r="D1495" s="28"/>
    </row>
    <row r="1496" spans="3:4" x14ac:dyDescent="0.2">
      <c r="C1496" s="28"/>
      <c r="D1496" s="28"/>
    </row>
    <row r="1497" spans="3:4" x14ac:dyDescent="0.2">
      <c r="C1497" s="28"/>
      <c r="D1497" s="28"/>
    </row>
    <row r="1498" spans="3:4" x14ac:dyDescent="0.2">
      <c r="C1498" s="28"/>
      <c r="D1498" s="28"/>
    </row>
    <row r="1499" spans="3:4" x14ac:dyDescent="0.2">
      <c r="C1499" s="28"/>
      <c r="D1499" s="28"/>
    </row>
    <row r="1500" spans="3:4" x14ac:dyDescent="0.2">
      <c r="C1500" s="28"/>
      <c r="D1500" s="28"/>
    </row>
    <row r="1501" spans="3:4" x14ac:dyDescent="0.2">
      <c r="C1501" s="28"/>
      <c r="D1501" s="28"/>
    </row>
    <row r="1502" spans="3:4" x14ac:dyDescent="0.2">
      <c r="C1502" s="28"/>
      <c r="D1502" s="28"/>
    </row>
    <row r="1503" spans="3:4" x14ac:dyDescent="0.2">
      <c r="C1503" s="28"/>
      <c r="D1503" s="28"/>
    </row>
    <row r="1504" spans="3:4" x14ac:dyDescent="0.2">
      <c r="C1504" s="28"/>
      <c r="D1504" s="28"/>
    </row>
    <row r="1505" spans="3:4" x14ac:dyDescent="0.2">
      <c r="C1505" s="28"/>
      <c r="D1505" s="28"/>
    </row>
    <row r="1506" spans="3:4" x14ac:dyDescent="0.2">
      <c r="C1506" s="28"/>
      <c r="D1506" s="28"/>
    </row>
    <row r="1507" spans="3:4" x14ac:dyDescent="0.2">
      <c r="C1507" s="28"/>
      <c r="D1507" s="28"/>
    </row>
    <row r="1508" spans="3:4" x14ac:dyDescent="0.2">
      <c r="C1508" s="28"/>
      <c r="D1508" s="28"/>
    </row>
    <row r="1509" spans="3:4" x14ac:dyDescent="0.2">
      <c r="C1509" s="28"/>
      <c r="D1509" s="28"/>
    </row>
    <row r="1510" spans="3:4" x14ac:dyDescent="0.2">
      <c r="C1510" s="28"/>
      <c r="D1510" s="28"/>
    </row>
    <row r="1511" spans="3:4" x14ac:dyDescent="0.2">
      <c r="C1511" s="28"/>
      <c r="D1511" s="28"/>
    </row>
    <row r="1512" spans="3:4" x14ac:dyDescent="0.2">
      <c r="C1512" s="28"/>
      <c r="D1512" s="28"/>
    </row>
    <row r="1513" spans="3:4" x14ac:dyDescent="0.2">
      <c r="C1513" s="28"/>
      <c r="D1513" s="28"/>
    </row>
    <row r="1514" spans="3:4" x14ac:dyDescent="0.2">
      <c r="C1514" s="28"/>
      <c r="D1514" s="28"/>
    </row>
    <row r="1515" spans="3:4" x14ac:dyDescent="0.2">
      <c r="C1515" s="28"/>
      <c r="D1515" s="28"/>
    </row>
    <row r="1516" spans="3:4" x14ac:dyDescent="0.2">
      <c r="C1516" s="28"/>
      <c r="D1516" s="28"/>
    </row>
    <row r="1517" spans="3:4" x14ac:dyDescent="0.2">
      <c r="C1517" s="28"/>
      <c r="D1517" s="28"/>
    </row>
    <row r="1518" spans="3:4" x14ac:dyDescent="0.2">
      <c r="C1518" s="28"/>
      <c r="D1518" s="28"/>
    </row>
    <row r="1519" spans="3:4" x14ac:dyDescent="0.2">
      <c r="C1519" s="28"/>
      <c r="D1519" s="28"/>
    </row>
    <row r="1520" spans="3:4" x14ac:dyDescent="0.2">
      <c r="C1520" s="28"/>
      <c r="D1520" s="28"/>
    </row>
    <row r="1521" spans="3:4" x14ac:dyDescent="0.2">
      <c r="C1521" s="28"/>
      <c r="D1521" s="28"/>
    </row>
    <row r="1522" spans="3:4" x14ac:dyDescent="0.2">
      <c r="C1522" s="28"/>
      <c r="D1522" s="28"/>
    </row>
    <row r="1523" spans="3:4" x14ac:dyDescent="0.2">
      <c r="C1523" s="28"/>
      <c r="D1523" s="28"/>
    </row>
    <row r="1524" spans="3:4" x14ac:dyDescent="0.2">
      <c r="C1524" s="28"/>
      <c r="D1524" s="28"/>
    </row>
    <row r="1525" spans="3:4" x14ac:dyDescent="0.2">
      <c r="C1525" s="28"/>
      <c r="D1525" s="28"/>
    </row>
    <row r="1526" spans="3:4" x14ac:dyDescent="0.2">
      <c r="C1526" s="28"/>
      <c r="D1526" s="28"/>
    </row>
    <row r="1527" spans="3:4" x14ac:dyDescent="0.2">
      <c r="C1527" s="28"/>
      <c r="D1527" s="28"/>
    </row>
    <row r="1528" spans="3:4" x14ac:dyDescent="0.2">
      <c r="C1528" s="28"/>
      <c r="D1528" s="28"/>
    </row>
    <row r="1529" spans="3:4" x14ac:dyDescent="0.2">
      <c r="C1529" s="28"/>
      <c r="D1529" s="28"/>
    </row>
    <row r="1530" spans="3:4" x14ac:dyDescent="0.2">
      <c r="C1530" s="28"/>
      <c r="D1530" s="28"/>
    </row>
    <row r="1531" spans="3:4" x14ac:dyDescent="0.2">
      <c r="C1531" s="28"/>
      <c r="D1531" s="28"/>
    </row>
    <row r="1532" spans="3:4" x14ac:dyDescent="0.2">
      <c r="C1532" s="28"/>
      <c r="D1532" s="28"/>
    </row>
    <row r="1533" spans="3:4" x14ac:dyDescent="0.2">
      <c r="C1533" s="28"/>
      <c r="D1533" s="28"/>
    </row>
    <row r="1534" spans="3:4" x14ac:dyDescent="0.2">
      <c r="C1534" s="28"/>
      <c r="D1534" s="28"/>
    </row>
    <row r="1535" spans="3:4" x14ac:dyDescent="0.2">
      <c r="C1535" s="28"/>
      <c r="D1535" s="28"/>
    </row>
    <row r="1536" spans="3:4" x14ac:dyDescent="0.2">
      <c r="C1536" s="28"/>
      <c r="D1536" s="28"/>
    </row>
    <row r="1537" spans="3:4" x14ac:dyDescent="0.2">
      <c r="C1537" s="28"/>
      <c r="D1537" s="28"/>
    </row>
    <row r="1538" spans="3:4" x14ac:dyDescent="0.2">
      <c r="C1538" s="28"/>
      <c r="D1538" s="28"/>
    </row>
    <row r="1539" spans="3:4" x14ac:dyDescent="0.2">
      <c r="C1539" s="28"/>
      <c r="D1539" s="28"/>
    </row>
    <row r="1540" spans="3:4" x14ac:dyDescent="0.2">
      <c r="C1540" s="28"/>
      <c r="D1540" s="28"/>
    </row>
    <row r="1541" spans="3:4" x14ac:dyDescent="0.2">
      <c r="C1541" s="28"/>
      <c r="D1541" s="28"/>
    </row>
    <row r="1542" spans="3:4" x14ac:dyDescent="0.2">
      <c r="C1542" s="28"/>
      <c r="D1542" s="28"/>
    </row>
    <row r="1543" spans="3:4" x14ac:dyDescent="0.2">
      <c r="C1543" s="28"/>
      <c r="D1543" s="28"/>
    </row>
    <row r="1544" spans="3:4" x14ac:dyDescent="0.2">
      <c r="C1544" s="28"/>
      <c r="D1544" s="28"/>
    </row>
    <row r="1545" spans="3:4" x14ac:dyDescent="0.2">
      <c r="C1545" s="28"/>
      <c r="D1545" s="28"/>
    </row>
    <row r="1546" spans="3:4" x14ac:dyDescent="0.2">
      <c r="C1546" s="28"/>
      <c r="D1546" s="28"/>
    </row>
    <row r="1547" spans="3:4" x14ac:dyDescent="0.2">
      <c r="C1547" s="28"/>
      <c r="D1547" s="28"/>
    </row>
    <row r="1548" spans="3:4" x14ac:dyDescent="0.2">
      <c r="C1548" s="28"/>
      <c r="D1548" s="28"/>
    </row>
    <row r="1549" spans="3:4" x14ac:dyDescent="0.2">
      <c r="C1549" s="28"/>
      <c r="D1549" s="28"/>
    </row>
    <row r="1550" spans="3:4" x14ac:dyDescent="0.2">
      <c r="C1550" s="28"/>
      <c r="D1550" s="28"/>
    </row>
    <row r="1551" spans="3:4" x14ac:dyDescent="0.2">
      <c r="C1551" s="28"/>
      <c r="D1551" s="28"/>
    </row>
    <row r="1552" spans="3:4" x14ac:dyDescent="0.2">
      <c r="C1552" s="28"/>
      <c r="D1552" s="28"/>
    </row>
    <row r="1553" spans="3:4" x14ac:dyDescent="0.2">
      <c r="C1553" s="28"/>
      <c r="D1553" s="28"/>
    </row>
    <row r="1554" spans="3:4" x14ac:dyDescent="0.2">
      <c r="C1554" s="28"/>
      <c r="D1554" s="28"/>
    </row>
    <row r="1555" spans="3:4" x14ac:dyDescent="0.2">
      <c r="C1555" s="28"/>
      <c r="D1555" s="28"/>
    </row>
    <row r="1556" spans="3:4" x14ac:dyDescent="0.2">
      <c r="C1556" s="28"/>
      <c r="D1556" s="28"/>
    </row>
    <row r="1557" spans="3:4" x14ac:dyDescent="0.2">
      <c r="C1557" s="28"/>
      <c r="D1557" s="28"/>
    </row>
    <row r="1558" spans="3:4" x14ac:dyDescent="0.2">
      <c r="C1558" s="28"/>
      <c r="D1558" s="28"/>
    </row>
    <row r="1559" spans="3:4" x14ac:dyDescent="0.2">
      <c r="C1559" s="28"/>
      <c r="D1559" s="28"/>
    </row>
    <row r="1560" spans="3:4" x14ac:dyDescent="0.2">
      <c r="C1560" s="28"/>
      <c r="D1560" s="28"/>
    </row>
    <row r="1561" spans="3:4" x14ac:dyDescent="0.2">
      <c r="C1561" s="28"/>
      <c r="D1561" s="28"/>
    </row>
    <row r="1562" spans="3:4" x14ac:dyDescent="0.2">
      <c r="C1562" s="28"/>
      <c r="D1562" s="28"/>
    </row>
    <row r="1563" spans="3:4" x14ac:dyDescent="0.2">
      <c r="C1563" s="28"/>
      <c r="D1563" s="28"/>
    </row>
    <row r="1564" spans="3:4" x14ac:dyDescent="0.2">
      <c r="C1564" s="28"/>
      <c r="D1564" s="28"/>
    </row>
    <row r="1565" spans="3:4" x14ac:dyDescent="0.2">
      <c r="C1565" s="28"/>
      <c r="D1565" s="28"/>
    </row>
    <row r="1566" spans="3:4" x14ac:dyDescent="0.2">
      <c r="C1566" s="28"/>
      <c r="D1566" s="28"/>
    </row>
    <row r="1567" spans="3:4" x14ac:dyDescent="0.2">
      <c r="C1567" s="28"/>
      <c r="D1567" s="28"/>
    </row>
    <row r="1568" spans="3:4" x14ac:dyDescent="0.2">
      <c r="C1568" s="28"/>
      <c r="D1568" s="28"/>
    </row>
    <row r="1569" spans="3:4" x14ac:dyDescent="0.2">
      <c r="C1569" s="28"/>
      <c r="D1569" s="28"/>
    </row>
    <row r="1570" spans="3:4" x14ac:dyDescent="0.2">
      <c r="C1570" s="28"/>
      <c r="D1570" s="28"/>
    </row>
    <row r="1571" spans="3:4" x14ac:dyDescent="0.2">
      <c r="C1571" s="28"/>
      <c r="D1571" s="28"/>
    </row>
    <row r="1572" spans="3:4" x14ac:dyDescent="0.2">
      <c r="C1572" s="28"/>
      <c r="D1572" s="28"/>
    </row>
    <row r="1573" spans="3:4" x14ac:dyDescent="0.2">
      <c r="C1573" s="28"/>
      <c r="D1573" s="28"/>
    </row>
    <row r="1574" spans="3:4" x14ac:dyDescent="0.2">
      <c r="C1574" s="28"/>
      <c r="D1574" s="28"/>
    </row>
    <row r="1575" spans="3:4" x14ac:dyDescent="0.2">
      <c r="C1575" s="28"/>
      <c r="D1575" s="28"/>
    </row>
    <row r="1576" spans="3:4" x14ac:dyDescent="0.2">
      <c r="C1576" s="28"/>
      <c r="D1576" s="28"/>
    </row>
    <row r="1577" spans="3:4" x14ac:dyDescent="0.2">
      <c r="C1577" s="28"/>
      <c r="D1577" s="28"/>
    </row>
    <row r="1578" spans="3:4" x14ac:dyDescent="0.2">
      <c r="C1578" s="28"/>
      <c r="D1578" s="28"/>
    </row>
    <row r="1579" spans="3:4" x14ac:dyDescent="0.2">
      <c r="C1579" s="28"/>
      <c r="D1579" s="28"/>
    </row>
    <row r="1580" spans="3:4" x14ac:dyDescent="0.2">
      <c r="C1580" s="28"/>
      <c r="D1580" s="28"/>
    </row>
    <row r="1581" spans="3:4" x14ac:dyDescent="0.2">
      <c r="C1581" s="28"/>
      <c r="D1581" s="28"/>
    </row>
    <row r="1582" spans="3:4" x14ac:dyDescent="0.2">
      <c r="C1582" s="28"/>
      <c r="D1582" s="28"/>
    </row>
    <row r="1583" spans="3:4" x14ac:dyDescent="0.2">
      <c r="C1583" s="28"/>
      <c r="D1583" s="28"/>
    </row>
    <row r="1584" spans="3:4" x14ac:dyDescent="0.2">
      <c r="C1584" s="28"/>
      <c r="D1584" s="28"/>
    </row>
    <row r="1585" spans="3:4" x14ac:dyDescent="0.2">
      <c r="C1585" s="28"/>
      <c r="D1585" s="28"/>
    </row>
    <row r="1586" spans="3:4" x14ac:dyDescent="0.2">
      <c r="C1586" s="28"/>
      <c r="D1586" s="28"/>
    </row>
    <row r="1587" spans="3:4" x14ac:dyDescent="0.2">
      <c r="C1587" s="28"/>
      <c r="D1587" s="28"/>
    </row>
    <row r="1588" spans="3:4" x14ac:dyDescent="0.2">
      <c r="C1588" s="28"/>
      <c r="D1588" s="28"/>
    </row>
    <row r="1589" spans="3:4" x14ac:dyDescent="0.2">
      <c r="C1589" s="28"/>
      <c r="D1589" s="28"/>
    </row>
    <row r="1590" spans="3:4" x14ac:dyDescent="0.2">
      <c r="C1590" s="28"/>
      <c r="D1590" s="28"/>
    </row>
    <row r="1591" spans="3:4" x14ac:dyDescent="0.2">
      <c r="C1591" s="28"/>
      <c r="D1591" s="28"/>
    </row>
    <row r="1592" spans="3:4" x14ac:dyDescent="0.2">
      <c r="C1592" s="28"/>
      <c r="D1592" s="28"/>
    </row>
    <row r="1593" spans="3:4" x14ac:dyDescent="0.2">
      <c r="C1593" s="28"/>
      <c r="D1593" s="28"/>
    </row>
    <row r="1594" spans="3:4" x14ac:dyDescent="0.2">
      <c r="C1594" s="28"/>
      <c r="D1594" s="28"/>
    </row>
    <row r="1595" spans="3:4" x14ac:dyDescent="0.2">
      <c r="C1595" s="28"/>
      <c r="D1595" s="28"/>
    </row>
    <row r="1596" spans="3:4" x14ac:dyDescent="0.2">
      <c r="C1596" s="28"/>
      <c r="D1596" s="28"/>
    </row>
    <row r="1597" spans="3:4" x14ac:dyDescent="0.2">
      <c r="C1597" s="28"/>
      <c r="D1597" s="28"/>
    </row>
    <row r="1598" spans="3:4" x14ac:dyDescent="0.2">
      <c r="C1598" s="28"/>
      <c r="D1598" s="28"/>
    </row>
    <row r="1599" spans="3:4" x14ac:dyDescent="0.2">
      <c r="C1599" s="28"/>
      <c r="D1599" s="28"/>
    </row>
    <row r="1600" spans="3:4" x14ac:dyDescent="0.2">
      <c r="C1600" s="28"/>
      <c r="D1600" s="28"/>
    </row>
    <row r="1601" spans="3:4" x14ac:dyDescent="0.2">
      <c r="C1601" s="28"/>
      <c r="D1601" s="28"/>
    </row>
    <row r="1602" spans="3:4" x14ac:dyDescent="0.2">
      <c r="C1602" s="28"/>
      <c r="D1602" s="28"/>
    </row>
    <row r="1603" spans="3:4" x14ac:dyDescent="0.2">
      <c r="C1603" s="28"/>
      <c r="D1603" s="28"/>
    </row>
    <row r="1604" spans="3:4" x14ac:dyDescent="0.2">
      <c r="C1604" s="28"/>
      <c r="D1604" s="28"/>
    </row>
    <row r="1605" spans="3:4" x14ac:dyDescent="0.2">
      <c r="C1605" s="28"/>
      <c r="D1605" s="28"/>
    </row>
    <row r="1606" spans="3:4" x14ac:dyDescent="0.2">
      <c r="C1606" s="28"/>
      <c r="D1606" s="28"/>
    </row>
    <row r="1607" spans="3:4" x14ac:dyDescent="0.2">
      <c r="C1607" s="28"/>
      <c r="D1607" s="28"/>
    </row>
    <row r="1608" spans="3:4" x14ac:dyDescent="0.2">
      <c r="C1608" s="28"/>
      <c r="D1608" s="28"/>
    </row>
    <row r="1609" spans="3:4" x14ac:dyDescent="0.2">
      <c r="C1609" s="28"/>
      <c r="D1609" s="28"/>
    </row>
    <row r="1610" spans="3:4" x14ac:dyDescent="0.2">
      <c r="C1610" s="28"/>
      <c r="D1610" s="28"/>
    </row>
    <row r="1611" spans="3:4" x14ac:dyDescent="0.2">
      <c r="C1611" s="28"/>
      <c r="D1611" s="28"/>
    </row>
    <row r="1612" spans="3:4" x14ac:dyDescent="0.2">
      <c r="C1612" s="28"/>
      <c r="D1612" s="28"/>
    </row>
    <row r="1613" spans="3:4" x14ac:dyDescent="0.2">
      <c r="C1613" s="28"/>
      <c r="D1613" s="28"/>
    </row>
    <row r="1614" spans="3:4" x14ac:dyDescent="0.2">
      <c r="C1614" s="28"/>
      <c r="D1614" s="28"/>
    </row>
    <row r="1615" spans="3:4" x14ac:dyDescent="0.2">
      <c r="C1615" s="28"/>
      <c r="D1615" s="28"/>
    </row>
    <row r="1616" spans="3:4" x14ac:dyDescent="0.2">
      <c r="C1616" s="28"/>
      <c r="D1616" s="28"/>
    </row>
    <row r="1617" spans="3:4" x14ac:dyDescent="0.2">
      <c r="C1617" s="28"/>
      <c r="D1617" s="28"/>
    </row>
    <row r="1618" spans="3:4" x14ac:dyDescent="0.2">
      <c r="C1618" s="28"/>
      <c r="D1618" s="28"/>
    </row>
    <row r="1619" spans="3:4" x14ac:dyDescent="0.2">
      <c r="C1619" s="28"/>
      <c r="D1619" s="28"/>
    </row>
    <row r="1620" spans="3:4" x14ac:dyDescent="0.2">
      <c r="C1620" s="28"/>
      <c r="D1620" s="28"/>
    </row>
    <row r="1621" spans="3:4" x14ac:dyDescent="0.2">
      <c r="C1621" s="28"/>
      <c r="D1621" s="28"/>
    </row>
    <row r="1622" spans="3:4" x14ac:dyDescent="0.2">
      <c r="C1622" s="28"/>
      <c r="D1622" s="28"/>
    </row>
    <row r="1623" spans="3:4" x14ac:dyDescent="0.2">
      <c r="C1623" s="28"/>
      <c r="D1623" s="28"/>
    </row>
    <row r="1624" spans="3:4" x14ac:dyDescent="0.2">
      <c r="C1624" s="28"/>
      <c r="D1624" s="28"/>
    </row>
    <row r="1625" spans="3:4" x14ac:dyDescent="0.2">
      <c r="C1625" s="28"/>
      <c r="D1625" s="28"/>
    </row>
    <row r="1626" spans="3:4" x14ac:dyDescent="0.2">
      <c r="C1626" s="28"/>
      <c r="D1626" s="28"/>
    </row>
    <row r="1627" spans="3:4" x14ac:dyDescent="0.2">
      <c r="C1627" s="28"/>
      <c r="D1627" s="28"/>
    </row>
    <row r="1628" spans="3:4" x14ac:dyDescent="0.2">
      <c r="C1628" s="28"/>
      <c r="D1628" s="28"/>
    </row>
    <row r="1629" spans="3:4" x14ac:dyDescent="0.2">
      <c r="C1629" s="28"/>
      <c r="D1629" s="28"/>
    </row>
    <row r="1630" spans="3:4" x14ac:dyDescent="0.2">
      <c r="C1630" s="28"/>
      <c r="D1630" s="28"/>
    </row>
    <row r="1631" spans="3:4" x14ac:dyDescent="0.2">
      <c r="C1631" s="28"/>
      <c r="D1631" s="28"/>
    </row>
    <row r="1632" spans="3:4" x14ac:dyDescent="0.2">
      <c r="C1632" s="28"/>
      <c r="D1632" s="28"/>
    </row>
    <row r="1633" spans="3:4" x14ac:dyDescent="0.2">
      <c r="C1633" s="28"/>
      <c r="D1633" s="28"/>
    </row>
    <row r="1634" spans="3:4" x14ac:dyDescent="0.2">
      <c r="C1634" s="28"/>
      <c r="D1634" s="28"/>
    </row>
    <row r="1635" spans="3:4" x14ac:dyDescent="0.2">
      <c r="C1635" s="28"/>
      <c r="D1635" s="28"/>
    </row>
    <row r="1636" spans="3:4" x14ac:dyDescent="0.2">
      <c r="C1636" s="28"/>
      <c r="D1636" s="28"/>
    </row>
    <row r="1637" spans="3:4" x14ac:dyDescent="0.2">
      <c r="C1637" s="28"/>
      <c r="D1637" s="28"/>
    </row>
    <row r="1638" spans="3:4" x14ac:dyDescent="0.2">
      <c r="C1638" s="28"/>
      <c r="D1638" s="28"/>
    </row>
    <row r="1639" spans="3:4" x14ac:dyDescent="0.2">
      <c r="C1639" s="28"/>
      <c r="D1639" s="28"/>
    </row>
    <row r="1640" spans="3:4" x14ac:dyDescent="0.2">
      <c r="C1640" s="28"/>
      <c r="D1640" s="28"/>
    </row>
    <row r="1641" spans="3:4" x14ac:dyDescent="0.2">
      <c r="C1641" s="28"/>
      <c r="D1641" s="28"/>
    </row>
    <row r="1642" spans="3:4" x14ac:dyDescent="0.2">
      <c r="C1642" s="28"/>
      <c r="D1642" s="28"/>
    </row>
    <row r="1643" spans="3:4" x14ac:dyDescent="0.2">
      <c r="C1643" s="28"/>
      <c r="D1643" s="28"/>
    </row>
    <row r="1644" spans="3:4" x14ac:dyDescent="0.2">
      <c r="C1644" s="28"/>
      <c r="D1644" s="28"/>
    </row>
    <row r="1645" spans="3:4" x14ac:dyDescent="0.2">
      <c r="C1645" s="28"/>
      <c r="D1645" s="28"/>
    </row>
    <row r="1646" spans="3:4" x14ac:dyDescent="0.2">
      <c r="C1646" s="28"/>
      <c r="D1646" s="28"/>
    </row>
    <row r="1647" spans="3:4" x14ac:dyDescent="0.2">
      <c r="C1647" s="28"/>
      <c r="D1647" s="28"/>
    </row>
    <row r="1648" spans="3:4" x14ac:dyDescent="0.2">
      <c r="C1648" s="28"/>
      <c r="D1648" s="28"/>
    </row>
    <row r="1649" spans="3:4" x14ac:dyDescent="0.2">
      <c r="C1649" s="28"/>
      <c r="D1649" s="28"/>
    </row>
    <row r="1650" spans="3:4" x14ac:dyDescent="0.2">
      <c r="C1650" s="28"/>
      <c r="D1650" s="28"/>
    </row>
    <row r="1651" spans="3:4" x14ac:dyDescent="0.2">
      <c r="C1651" s="28"/>
      <c r="D1651" s="28"/>
    </row>
    <row r="1652" spans="3:4" x14ac:dyDescent="0.2">
      <c r="C1652" s="28"/>
      <c r="D1652" s="28"/>
    </row>
    <row r="1653" spans="3:4" x14ac:dyDescent="0.2">
      <c r="C1653" s="28"/>
      <c r="D1653" s="28"/>
    </row>
    <row r="1654" spans="3:4" x14ac:dyDescent="0.2">
      <c r="C1654" s="28"/>
      <c r="D1654" s="28"/>
    </row>
    <row r="1655" spans="3:4" x14ac:dyDescent="0.2">
      <c r="C1655" s="28"/>
      <c r="D1655" s="28"/>
    </row>
    <row r="1656" spans="3:4" x14ac:dyDescent="0.2">
      <c r="C1656" s="28"/>
      <c r="D1656" s="28"/>
    </row>
    <row r="1657" spans="3:4" x14ac:dyDescent="0.2">
      <c r="C1657" s="28"/>
      <c r="D1657" s="28"/>
    </row>
    <row r="1658" spans="3:4" x14ac:dyDescent="0.2">
      <c r="C1658" s="28"/>
      <c r="D1658" s="28"/>
    </row>
    <row r="1659" spans="3:4" x14ac:dyDescent="0.2">
      <c r="C1659" s="28"/>
      <c r="D1659" s="28"/>
    </row>
    <row r="1660" spans="3:4" x14ac:dyDescent="0.2">
      <c r="C1660" s="28"/>
      <c r="D1660" s="28"/>
    </row>
    <row r="1661" spans="3:4" x14ac:dyDescent="0.2">
      <c r="C1661" s="28"/>
      <c r="D1661" s="28"/>
    </row>
    <row r="1662" spans="3:4" x14ac:dyDescent="0.2">
      <c r="C1662" s="28"/>
      <c r="D1662" s="28"/>
    </row>
    <row r="1663" spans="3:4" x14ac:dyDescent="0.2">
      <c r="C1663" s="28"/>
      <c r="D1663" s="28"/>
    </row>
    <row r="1664" spans="3:4" x14ac:dyDescent="0.2">
      <c r="C1664" s="28"/>
      <c r="D1664" s="28"/>
    </row>
    <row r="1665" spans="3:4" x14ac:dyDescent="0.2">
      <c r="C1665" s="28"/>
      <c r="D1665" s="28"/>
    </row>
    <row r="1666" spans="3:4" x14ac:dyDescent="0.2">
      <c r="C1666" s="28"/>
      <c r="D1666" s="28"/>
    </row>
    <row r="1667" spans="3:4" x14ac:dyDescent="0.2">
      <c r="C1667" s="28"/>
      <c r="D1667" s="28"/>
    </row>
    <row r="1668" spans="3:4" x14ac:dyDescent="0.2">
      <c r="C1668" s="28"/>
      <c r="D1668" s="28"/>
    </row>
    <row r="1669" spans="3:4" x14ac:dyDescent="0.2">
      <c r="C1669" s="28"/>
      <c r="D1669" s="28"/>
    </row>
    <row r="1670" spans="3:4" x14ac:dyDescent="0.2">
      <c r="C1670" s="28"/>
      <c r="D1670" s="28"/>
    </row>
    <row r="1671" spans="3:4" x14ac:dyDescent="0.2">
      <c r="C1671" s="28"/>
      <c r="D1671" s="28"/>
    </row>
    <row r="1672" spans="3:4" x14ac:dyDescent="0.2">
      <c r="C1672" s="28"/>
      <c r="D1672" s="28"/>
    </row>
    <row r="1673" spans="3:4" x14ac:dyDescent="0.2">
      <c r="C1673" s="28"/>
      <c r="D1673" s="28"/>
    </row>
    <row r="1674" spans="3:4" x14ac:dyDescent="0.2">
      <c r="C1674" s="28"/>
      <c r="D1674" s="28"/>
    </row>
    <row r="1675" spans="3:4" x14ac:dyDescent="0.2">
      <c r="C1675" s="28"/>
      <c r="D1675" s="28"/>
    </row>
    <row r="1676" spans="3:4" x14ac:dyDescent="0.2">
      <c r="C1676" s="28"/>
      <c r="D1676" s="28"/>
    </row>
    <row r="1677" spans="3:4" x14ac:dyDescent="0.2">
      <c r="C1677" s="28"/>
      <c r="D1677" s="28"/>
    </row>
    <row r="1678" spans="3:4" x14ac:dyDescent="0.2">
      <c r="C1678" s="28"/>
      <c r="D1678" s="28"/>
    </row>
    <row r="1679" spans="3:4" x14ac:dyDescent="0.2">
      <c r="C1679" s="28"/>
      <c r="D1679" s="28"/>
    </row>
    <row r="1680" spans="3:4" x14ac:dyDescent="0.2">
      <c r="C1680" s="28"/>
      <c r="D1680" s="28"/>
    </row>
    <row r="1681" spans="3:4" x14ac:dyDescent="0.2">
      <c r="C1681" s="28"/>
      <c r="D1681" s="28"/>
    </row>
    <row r="1682" spans="3:4" x14ac:dyDescent="0.2">
      <c r="C1682" s="28"/>
      <c r="D1682" s="28"/>
    </row>
    <row r="1683" spans="3:4" x14ac:dyDescent="0.2">
      <c r="C1683" s="28"/>
      <c r="D1683" s="28"/>
    </row>
    <row r="1684" spans="3:4" x14ac:dyDescent="0.2">
      <c r="C1684" s="28"/>
      <c r="D1684" s="28"/>
    </row>
    <row r="1685" spans="3:4" x14ac:dyDescent="0.2">
      <c r="C1685" s="28"/>
      <c r="D1685" s="28"/>
    </row>
    <row r="1686" spans="3:4" x14ac:dyDescent="0.2">
      <c r="C1686" s="28"/>
      <c r="D1686" s="28"/>
    </row>
    <row r="1687" spans="3:4" x14ac:dyDescent="0.2">
      <c r="C1687" s="28"/>
      <c r="D1687" s="28"/>
    </row>
    <row r="1688" spans="3:4" x14ac:dyDescent="0.2">
      <c r="C1688" s="28"/>
      <c r="D1688" s="28"/>
    </row>
    <row r="1689" spans="3:4" x14ac:dyDescent="0.2">
      <c r="C1689" s="28"/>
      <c r="D1689" s="28"/>
    </row>
    <row r="1690" spans="3:4" x14ac:dyDescent="0.2">
      <c r="C1690" s="28"/>
      <c r="D1690" s="28"/>
    </row>
    <row r="1691" spans="3:4" x14ac:dyDescent="0.2">
      <c r="C1691" s="28"/>
      <c r="D1691" s="28"/>
    </row>
    <row r="1692" spans="3:4" x14ac:dyDescent="0.2">
      <c r="C1692" s="28"/>
      <c r="D1692" s="28"/>
    </row>
    <row r="1693" spans="3:4" x14ac:dyDescent="0.2">
      <c r="C1693" s="28"/>
      <c r="D1693" s="28"/>
    </row>
    <row r="1694" spans="3:4" x14ac:dyDescent="0.2">
      <c r="C1694" s="28"/>
      <c r="D1694" s="28"/>
    </row>
    <row r="1695" spans="3:4" x14ac:dyDescent="0.2">
      <c r="C1695" s="28"/>
      <c r="D1695" s="28"/>
    </row>
    <row r="1696" spans="3:4" x14ac:dyDescent="0.2">
      <c r="C1696" s="28"/>
      <c r="D1696" s="28"/>
    </row>
    <row r="1697" spans="3:4" x14ac:dyDescent="0.2">
      <c r="C1697" s="28"/>
      <c r="D1697" s="28"/>
    </row>
    <row r="1698" spans="3:4" x14ac:dyDescent="0.2">
      <c r="C1698" s="28"/>
      <c r="D1698" s="28"/>
    </row>
    <row r="1699" spans="3:4" x14ac:dyDescent="0.2">
      <c r="C1699" s="28"/>
      <c r="D1699" s="28"/>
    </row>
    <row r="1700" spans="3:4" x14ac:dyDescent="0.2">
      <c r="C1700" s="28"/>
      <c r="D1700" s="28"/>
    </row>
    <row r="1701" spans="3:4" x14ac:dyDescent="0.2">
      <c r="C1701" s="28"/>
      <c r="D1701" s="28"/>
    </row>
    <row r="1702" spans="3:4" x14ac:dyDescent="0.2">
      <c r="C1702" s="28"/>
      <c r="D1702" s="28"/>
    </row>
    <row r="1703" spans="3:4" x14ac:dyDescent="0.2">
      <c r="C1703" s="28"/>
      <c r="D1703" s="28"/>
    </row>
    <row r="1704" spans="3:4" x14ac:dyDescent="0.2">
      <c r="C1704" s="28"/>
      <c r="D1704" s="28"/>
    </row>
    <row r="1705" spans="3:4" x14ac:dyDescent="0.2">
      <c r="C1705" s="28"/>
      <c r="D1705" s="28"/>
    </row>
    <row r="1706" spans="3:4" x14ac:dyDescent="0.2">
      <c r="C1706" s="28"/>
      <c r="D1706" s="28"/>
    </row>
    <row r="1707" spans="3:4" x14ac:dyDescent="0.2">
      <c r="C1707" s="28"/>
      <c r="D1707" s="28"/>
    </row>
    <row r="1708" spans="3:4" x14ac:dyDescent="0.2">
      <c r="C1708" s="28"/>
      <c r="D1708" s="28"/>
    </row>
    <row r="1709" spans="3:4" x14ac:dyDescent="0.2">
      <c r="C1709" s="28"/>
      <c r="D1709" s="28"/>
    </row>
    <row r="1710" spans="3:4" x14ac:dyDescent="0.2">
      <c r="C1710" s="28"/>
      <c r="D1710" s="28"/>
    </row>
    <row r="1711" spans="3:4" x14ac:dyDescent="0.2">
      <c r="C1711" s="28"/>
      <c r="D1711" s="28"/>
    </row>
    <row r="1712" spans="3:4" x14ac:dyDescent="0.2">
      <c r="C1712" s="28"/>
      <c r="D1712" s="28"/>
    </row>
    <row r="1713" spans="3:4" x14ac:dyDescent="0.2">
      <c r="C1713" s="28"/>
      <c r="D1713" s="28"/>
    </row>
    <row r="1714" spans="3:4" x14ac:dyDescent="0.2">
      <c r="C1714" s="28"/>
      <c r="D1714" s="28"/>
    </row>
    <row r="1715" spans="3:4" x14ac:dyDescent="0.2">
      <c r="C1715" s="28"/>
      <c r="D1715" s="28"/>
    </row>
    <row r="1716" spans="3:4" x14ac:dyDescent="0.2">
      <c r="C1716" s="28"/>
      <c r="D1716" s="28"/>
    </row>
    <row r="1717" spans="3:4" x14ac:dyDescent="0.2">
      <c r="C1717" s="28"/>
      <c r="D1717" s="28"/>
    </row>
    <row r="1718" spans="3:4" x14ac:dyDescent="0.2">
      <c r="C1718" s="28"/>
      <c r="D1718" s="28"/>
    </row>
    <row r="1719" spans="3:4" x14ac:dyDescent="0.2">
      <c r="C1719" s="28"/>
      <c r="D1719" s="28"/>
    </row>
    <row r="1720" spans="3:4" x14ac:dyDescent="0.2">
      <c r="C1720" s="28"/>
      <c r="D1720" s="28"/>
    </row>
    <row r="1721" spans="3:4" x14ac:dyDescent="0.2">
      <c r="C1721" s="28"/>
      <c r="D1721" s="28"/>
    </row>
    <row r="1722" spans="3:4" x14ac:dyDescent="0.2">
      <c r="C1722" s="28"/>
      <c r="D1722" s="28"/>
    </row>
    <row r="1723" spans="3:4" x14ac:dyDescent="0.2">
      <c r="C1723" s="28"/>
      <c r="D1723" s="28"/>
    </row>
    <row r="1724" spans="3:4" x14ac:dyDescent="0.2">
      <c r="C1724" s="28"/>
      <c r="D1724" s="28"/>
    </row>
    <row r="1725" spans="3:4" x14ac:dyDescent="0.2">
      <c r="C1725" s="28"/>
      <c r="D1725" s="28"/>
    </row>
    <row r="1726" spans="3:4" x14ac:dyDescent="0.2">
      <c r="C1726" s="28"/>
      <c r="D1726" s="28"/>
    </row>
    <row r="1727" spans="3:4" x14ac:dyDescent="0.2">
      <c r="C1727" s="28"/>
      <c r="D1727" s="28"/>
    </row>
    <row r="1728" spans="3:4" x14ac:dyDescent="0.2">
      <c r="C1728" s="28"/>
      <c r="D1728" s="28"/>
    </row>
    <row r="1729" spans="3:4" x14ac:dyDescent="0.2">
      <c r="C1729" s="28"/>
      <c r="D1729" s="28"/>
    </row>
    <row r="1730" spans="3:4" x14ac:dyDescent="0.2">
      <c r="C1730" s="28"/>
      <c r="D1730" s="28"/>
    </row>
    <row r="1731" spans="3:4" x14ac:dyDescent="0.2">
      <c r="C1731" s="28"/>
      <c r="D1731" s="28"/>
    </row>
    <row r="1732" spans="3:4" x14ac:dyDescent="0.2">
      <c r="C1732" s="28"/>
      <c r="D1732" s="28"/>
    </row>
    <row r="1733" spans="3:4" x14ac:dyDescent="0.2">
      <c r="C1733" s="28"/>
      <c r="D1733" s="28"/>
    </row>
    <row r="1734" spans="3:4" x14ac:dyDescent="0.2">
      <c r="C1734" s="28"/>
      <c r="D1734" s="28"/>
    </row>
    <row r="1735" spans="3:4" x14ac:dyDescent="0.2">
      <c r="C1735" s="28"/>
      <c r="D1735" s="28"/>
    </row>
    <row r="1736" spans="3:4" x14ac:dyDescent="0.2">
      <c r="C1736" s="28"/>
      <c r="D1736" s="28"/>
    </row>
    <row r="1737" spans="3:4" x14ac:dyDescent="0.2">
      <c r="C1737" s="28"/>
      <c r="D1737" s="28"/>
    </row>
    <row r="1738" spans="3:4" x14ac:dyDescent="0.2">
      <c r="C1738" s="28"/>
      <c r="D1738" s="28"/>
    </row>
    <row r="1739" spans="3:4" x14ac:dyDescent="0.2">
      <c r="C1739" s="28"/>
      <c r="D1739" s="28"/>
    </row>
    <row r="1740" spans="3:4" x14ac:dyDescent="0.2">
      <c r="C1740" s="28"/>
      <c r="D1740" s="28"/>
    </row>
    <row r="1741" spans="3:4" x14ac:dyDescent="0.2">
      <c r="C1741" s="28"/>
      <c r="D1741" s="28"/>
    </row>
    <row r="1742" spans="3:4" x14ac:dyDescent="0.2">
      <c r="C1742" s="28"/>
      <c r="D1742" s="28"/>
    </row>
    <row r="1743" spans="3:4" x14ac:dyDescent="0.2">
      <c r="C1743" s="28"/>
      <c r="D1743" s="28"/>
    </row>
    <row r="1744" spans="3:4" x14ac:dyDescent="0.2">
      <c r="C1744" s="28"/>
      <c r="D1744" s="28"/>
    </row>
    <row r="1745" spans="3:4" x14ac:dyDescent="0.2">
      <c r="C1745" s="28"/>
      <c r="D1745" s="28"/>
    </row>
    <row r="1746" spans="3:4" x14ac:dyDescent="0.2">
      <c r="C1746" s="28"/>
      <c r="D1746" s="28"/>
    </row>
    <row r="1747" spans="3:4" x14ac:dyDescent="0.2">
      <c r="C1747" s="28"/>
      <c r="D1747" s="28"/>
    </row>
    <row r="1748" spans="3:4" x14ac:dyDescent="0.2">
      <c r="C1748" s="28"/>
      <c r="D1748" s="28"/>
    </row>
    <row r="1749" spans="3:4" x14ac:dyDescent="0.2">
      <c r="C1749" s="28"/>
      <c r="D1749" s="28"/>
    </row>
    <row r="1750" spans="3:4" x14ac:dyDescent="0.2">
      <c r="C1750" s="28"/>
      <c r="D1750" s="28"/>
    </row>
    <row r="1751" spans="3:4" x14ac:dyDescent="0.2">
      <c r="C1751" s="28"/>
      <c r="D1751" s="28"/>
    </row>
    <row r="1752" spans="3:4" x14ac:dyDescent="0.2">
      <c r="C1752" s="28"/>
      <c r="D1752" s="28"/>
    </row>
    <row r="1753" spans="3:4" x14ac:dyDescent="0.2">
      <c r="C1753" s="28"/>
      <c r="D1753" s="28"/>
    </row>
    <row r="1754" spans="3:4" x14ac:dyDescent="0.2">
      <c r="C1754" s="28"/>
      <c r="D1754" s="28"/>
    </row>
    <row r="1755" spans="3:4" x14ac:dyDescent="0.2">
      <c r="C1755" s="28"/>
      <c r="D1755" s="28"/>
    </row>
    <row r="1756" spans="3:4" x14ac:dyDescent="0.2">
      <c r="C1756" s="28"/>
      <c r="D1756" s="28"/>
    </row>
    <row r="1757" spans="3:4" x14ac:dyDescent="0.2">
      <c r="C1757" s="28"/>
      <c r="D1757" s="28"/>
    </row>
    <row r="1758" spans="3:4" x14ac:dyDescent="0.2">
      <c r="C1758" s="28"/>
      <c r="D1758" s="28"/>
    </row>
    <row r="1759" spans="3:4" x14ac:dyDescent="0.2">
      <c r="C1759" s="28"/>
      <c r="D1759" s="28"/>
    </row>
    <row r="1760" spans="3:4" x14ac:dyDescent="0.2">
      <c r="C1760" s="28"/>
      <c r="D1760" s="28"/>
    </row>
    <row r="1761" spans="3:4" x14ac:dyDescent="0.2">
      <c r="C1761" s="28"/>
      <c r="D1761" s="28"/>
    </row>
    <row r="1762" spans="3:4" x14ac:dyDescent="0.2">
      <c r="C1762" s="28"/>
      <c r="D1762" s="28"/>
    </row>
    <row r="1763" spans="3:4" x14ac:dyDescent="0.2">
      <c r="C1763" s="28"/>
      <c r="D1763" s="28"/>
    </row>
    <row r="1764" spans="3:4" x14ac:dyDescent="0.2">
      <c r="C1764" s="28"/>
      <c r="D1764" s="28"/>
    </row>
    <row r="1765" spans="3:4" x14ac:dyDescent="0.2">
      <c r="C1765" s="28"/>
      <c r="D1765" s="28"/>
    </row>
    <row r="1766" spans="3:4" x14ac:dyDescent="0.2">
      <c r="C1766" s="28"/>
      <c r="D1766" s="28"/>
    </row>
    <row r="1767" spans="3:4" x14ac:dyDescent="0.2">
      <c r="C1767" s="28"/>
      <c r="D1767" s="28"/>
    </row>
    <row r="1768" spans="3:4" x14ac:dyDescent="0.2">
      <c r="C1768" s="28"/>
      <c r="D1768" s="28"/>
    </row>
    <row r="1769" spans="3:4" x14ac:dyDescent="0.2">
      <c r="C1769" s="28"/>
      <c r="D1769" s="28"/>
    </row>
    <row r="1770" spans="3:4" x14ac:dyDescent="0.2">
      <c r="C1770" s="28"/>
      <c r="D1770" s="28"/>
    </row>
    <row r="1771" spans="3:4" x14ac:dyDescent="0.2">
      <c r="C1771" s="28"/>
      <c r="D1771" s="28"/>
    </row>
    <row r="1772" spans="3:4" x14ac:dyDescent="0.2">
      <c r="C1772" s="28"/>
      <c r="D1772" s="28"/>
    </row>
    <row r="1773" spans="3:4" x14ac:dyDescent="0.2">
      <c r="C1773" s="28"/>
      <c r="D1773" s="28"/>
    </row>
    <row r="1774" spans="3:4" x14ac:dyDescent="0.2">
      <c r="C1774" s="28"/>
      <c r="D1774" s="28"/>
    </row>
    <row r="1775" spans="3:4" x14ac:dyDescent="0.2">
      <c r="C1775" s="28"/>
      <c r="D1775" s="28"/>
    </row>
    <row r="1776" spans="3:4" x14ac:dyDescent="0.2">
      <c r="C1776" s="28"/>
      <c r="D1776" s="28"/>
    </row>
    <row r="1777" spans="3:4" x14ac:dyDescent="0.2">
      <c r="C1777" s="28"/>
      <c r="D1777" s="28"/>
    </row>
    <row r="1778" spans="3:4" x14ac:dyDescent="0.2">
      <c r="C1778" s="28"/>
      <c r="D1778" s="28"/>
    </row>
    <row r="1779" spans="3:4" x14ac:dyDescent="0.2">
      <c r="C1779" s="28"/>
      <c r="D1779" s="28"/>
    </row>
    <row r="1780" spans="3:4" x14ac:dyDescent="0.2">
      <c r="C1780" s="28"/>
      <c r="D1780" s="28"/>
    </row>
    <row r="1781" spans="3:4" x14ac:dyDescent="0.2">
      <c r="C1781" s="28"/>
      <c r="D1781" s="28"/>
    </row>
    <row r="1782" spans="3:4" x14ac:dyDescent="0.2">
      <c r="C1782" s="28"/>
      <c r="D1782" s="28"/>
    </row>
    <row r="1783" spans="3:4" x14ac:dyDescent="0.2">
      <c r="C1783" s="28"/>
      <c r="D1783" s="28"/>
    </row>
    <row r="1784" spans="3:4" x14ac:dyDescent="0.2">
      <c r="C1784" s="28"/>
      <c r="D1784" s="28"/>
    </row>
    <row r="1785" spans="3:4" x14ac:dyDescent="0.2">
      <c r="C1785" s="28"/>
      <c r="D1785" s="28"/>
    </row>
    <row r="1786" spans="3:4" x14ac:dyDescent="0.2">
      <c r="C1786" s="28"/>
      <c r="D1786" s="28"/>
    </row>
    <row r="1787" spans="3:4" x14ac:dyDescent="0.2">
      <c r="C1787" s="28"/>
      <c r="D1787" s="28"/>
    </row>
    <row r="1788" spans="3:4" x14ac:dyDescent="0.2">
      <c r="C1788" s="28"/>
      <c r="D1788" s="28"/>
    </row>
    <row r="1789" spans="3:4" x14ac:dyDescent="0.2">
      <c r="C1789" s="28"/>
      <c r="D1789" s="28"/>
    </row>
    <row r="1790" spans="3:4" x14ac:dyDescent="0.2">
      <c r="C1790" s="28"/>
      <c r="D1790" s="28"/>
    </row>
    <row r="1791" spans="3:4" x14ac:dyDescent="0.2">
      <c r="C1791" s="28"/>
      <c r="D1791" s="28"/>
    </row>
    <row r="1792" spans="3:4" x14ac:dyDescent="0.2">
      <c r="C1792" s="28"/>
      <c r="D1792" s="28"/>
    </row>
    <row r="1793" spans="3:4" x14ac:dyDescent="0.2">
      <c r="C1793" s="28"/>
      <c r="D1793" s="28"/>
    </row>
    <row r="1794" spans="3:4" x14ac:dyDescent="0.2">
      <c r="C1794" s="28"/>
      <c r="D1794" s="28"/>
    </row>
    <row r="1795" spans="3:4" x14ac:dyDescent="0.2">
      <c r="C1795" s="28"/>
      <c r="D1795" s="28"/>
    </row>
    <row r="1796" spans="3:4" x14ac:dyDescent="0.2">
      <c r="C1796" s="28"/>
      <c r="D1796" s="28"/>
    </row>
    <row r="1797" spans="3:4" x14ac:dyDescent="0.2">
      <c r="C1797" s="28"/>
      <c r="D1797" s="28"/>
    </row>
    <row r="1798" spans="3:4" x14ac:dyDescent="0.2">
      <c r="C1798" s="28"/>
      <c r="D1798" s="28"/>
    </row>
    <row r="1799" spans="3:4" x14ac:dyDescent="0.2">
      <c r="C1799" s="28"/>
      <c r="D1799" s="28"/>
    </row>
    <row r="1800" spans="3:4" x14ac:dyDescent="0.2">
      <c r="C1800" s="28"/>
      <c r="D1800" s="28"/>
    </row>
    <row r="1801" spans="3:4" x14ac:dyDescent="0.2">
      <c r="C1801" s="28"/>
      <c r="D1801" s="28"/>
    </row>
    <row r="1802" spans="3:4" x14ac:dyDescent="0.2">
      <c r="C1802" s="28"/>
      <c r="D1802" s="28"/>
    </row>
    <row r="1803" spans="3:4" x14ac:dyDescent="0.2">
      <c r="C1803" s="28"/>
      <c r="D1803" s="28"/>
    </row>
    <row r="1804" spans="3:4" x14ac:dyDescent="0.2">
      <c r="C1804" s="28"/>
      <c r="D1804" s="28"/>
    </row>
    <row r="1805" spans="3:4" x14ac:dyDescent="0.2">
      <c r="C1805" s="28"/>
      <c r="D1805" s="28"/>
    </row>
    <row r="1806" spans="3:4" x14ac:dyDescent="0.2">
      <c r="C1806" s="28"/>
      <c r="D1806" s="28"/>
    </row>
    <row r="1807" spans="3:4" x14ac:dyDescent="0.2">
      <c r="C1807" s="28"/>
      <c r="D1807" s="28"/>
    </row>
    <row r="1808" spans="3:4" x14ac:dyDescent="0.2">
      <c r="C1808" s="28"/>
      <c r="D1808" s="28"/>
    </row>
    <row r="1809" spans="3:4" x14ac:dyDescent="0.2">
      <c r="C1809" s="28"/>
      <c r="D1809" s="28"/>
    </row>
    <row r="1810" spans="3:4" x14ac:dyDescent="0.2">
      <c r="C1810" s="28"/>
      <c r="D1810" s="28"/>
    </row>
    <row r="1811" spans="3:4" x14ac:dyDescent="0.2">
      <c r="C1811" s="28"/>
      <c r="D1811" s="28"/>
    </row>
    <row r="1812" spans="3:4" x14ac:dyDescent="0.2">
      <c r="C1812" s="28"/>
      <c r="D1812" s="28"/>
    </row>
    <row r="1813" spans="3:4" x14ac:dyDescent="0.2">
      <c r="C1813" s="28"/>
      <c r="D1813" s="28"/>
    </row>
    <row r="1814" spans="3:4" x14ac:dyDescent="0.2">
      <c r="C1814" s="28"/>
      <c r="D1814" s="28"/>
    </row>
    <row r="1815" spans="3:4" x14ac:dyDescent="0.2">
      <c r="C1815" s="28"/>
      <c r="D1815" s="28"/>
    </row>
    <row r="1816" spans="3:4" x14ac:dyDescent="0.2">
      <c r="C1816" s="28"/>
      <c r="D1816" s="28"/>
    </row>
    <row r="1817" spans="3:4" x14ac:dyDescent="0.2">
      <c r="C1817" s="28"/>
      <c r="D1817" s="28"/>
    </row>
    <row r="1818" spans="3:4" x14ac:dyDescent="0.2">
      <c r="C1818" s="28"/>
      <c r="D1818" s="28"/>
    </row>
    <row r="1819" spans="3:4" x14ac:dyDescent="0.2">
      <c r="C1819" s="28"/>
      <c r="D1819" s="28"/>
    </row>
    <row r="1820" spans="3:4" x14ac:dyDescent="0.2">
      <c r="C1820" s="28"/>
      <c r="D1820" s="28"/>
    </row>
    <row r="1821" spans="3:4" x14ac:dyDescent="0.2">
      <c r="C1821" s="28"/>
      <c r="D1821" s="28"/>
    </row>
    <row r="1822" spans="3:4" x14ac:dyDescent="0.2">
      <c r="C1822" s="28"/>
      <c r="D1822" s="28"/>
    </row>
    <row r="1823" spans="3:4" x14ac:dyDescent="0.2">
      <c r="C1823" s="28"/>
      <c r="D1823" s="28"/>
    </row>
    <row r="1824" spans="3:4" x14ac:dyDescent="0.2">
      <c r="C1824" s="28"/>
      <c r="D1824" s="28"/>
    </row>
    <row r="1825" spans="3:4" x14ac:dyDescent="0.2">
      <c r="C1825" s="28"/>
      <c r="D1825" s="28"/>
    </row>
    <row r="1826" spans="3:4" x14ac:dyDescent="0.2">
      <c r="C1826" s="28"/>
      <c r="D1826" s="28"/>
    </row>
    <row r="1827" spans="3:4" x14ac:dyDescent="0.2">
      <c r="C1827" s="28"/>
      <c r="D1827" s="28"/>
    </row>
    <row r="1828" spans="3:4" x14ac:dyDescent="0.2">
      <c r="C1828" s="28"/>
      <c r="D1828" s="28"/>
    </row>
    <row r="1829" spans="3:4" x14ac:dyDescent="0.2">
      <c r="C1829" s="28"/>
      <c r="D1829" s="28"/>
    </row>
    <row r="1830" spans="3:4" x14ac:dyDescent="0.2">
      <c r="C1830" s="28"/>
      <c r="D1830" s="28"/>
    </row>
    <row r="1831" spans="3:4" x14ac:dyDescent="0.2">
      <c r="C1831" s="28"/>
      <c r="D1831" s="28"/>
    </row>
    <row r="1832" spans="3:4" x14ac:dyDescent="0.2">
      <c r="C1832" s="28"/>
      <c r="D1832" s="28"/>
    </row>
    <row r="1833" spans="3:4" x14ac:dyDescent="0.2">
      <c r="C1833" s="28"/>
      <c r="D1833" s="28"/>
    </row>
    <row r="1834" spans="3:4" x14ac:dyDescent="0.2">
      <c r="C1834" s="28"/>
      <c r="D1834" s="28"/>
    </row>
    <row r="1835" spans="3:4" x14ac:dyDescent="0.2">
      <c r="C1835" s="28"/>
      <c r="D1835" s="28"/>
    </row>
    <row r="1836" spans="3:4" x14ac:dyDescent="0.2">
      <c r="C1836" s="28"/>
      <c r="D1836" s="28"/>
    </row>
    <row r="1837" spans="3:4" x14ac:dyDescent="0.2">
      <c r="C1837" s="28"/>
      <c r="D1837" s="28"/>
    </row>
    <row r="1838" spans="3:4" x14ac:dyDescent="0.2">
      <c r="C1838" s="28"/>
      <c r="D1838" s="28"/>
    </row>
    <row r="1839" spans="3:4" x14ac:dyDescent="0.2">
      <c r="C1839" s="28"/>
      <c r="D1839" s="28"/>
    </row>
    <row r="1840" spans="3:4" x14ac:dyDescent="0.2">
      <c r="C1840" s="28"/>
      <c r="D1840" s="28"/>
    </row>
    <row r="1841" spans="3:4" x14ac:dyDescent="0.2">
      <c r="C1841" s="28"/>
      <c r="D1841" s="28"/>
    </row>
    <row r="1842" spans="3:4" x14ac:dyDescent="0.2">
      <c r="C1842" s="28"/>
      <c r="D1842" s="28"/>
    </row>
    <row r="1843" spans="3:4" x14ac:dyDescent="0.2">
      <c r="C1843" s="28"/>
      <c r="D1843" s="28"/>
    </row>
    <row r="1844" spans="3:4" x14ac:dyDescent="0.2">
      <c r="C1844" s="28"/>
      <c r="D1844" s="28"/>
    </row>
    <row r="1845" spans="3:4" x14ac:dyDescent="0.2">
      <c r="C1845" s="28"/>
      <c r="D1845" s="28"/>
    </row>
    <row r="1846" spans="3:4" x14ac:dyDescent="0.2">
      <c r="C1846" s="28"/>
      <c r="D1846" s="28"/>
    </row>
    <row r="1847" spans="3:4" x14ac:dyDescent="0.2">
      <c r="C1847" s="28"/>
      <c r="D1847" s="28"/>
    </row>
    <row r="1848" spans="3:4" x14ac:dyDescent="0.2">
      <c r="C1848" s="28"/>
      <c r="D1848" s="28"/>
    </row>
    <row r="1849" spans="3:4" x14ac:dyDescent="0.2">
      <c r="C1849" s="28"/>
      <c r="D1849" s="28"/>
    </row>
    <row r="1850" spans="3:4" x14ac:dyDescent="0.2">
      <c r="C1850" s="28"/>
      <c r="D1850" s="28"/>
    </row>
    <row r="1851" spans="3:4" x14ac:dyDescent="0.2">
      <c r="C1851" s="28"/>
      <c r="D1851" s="28"/>
    </row>
    <row r="1852" spans="3:4" x14ac:dyDescent="0.2">
      <c r="C1852" s="28"/>
      <c r="D1852" s="28"/>
    </row>
    <row r="1853" spans="3:4" x14ac:dyDescent="0.2">
      <c r="C1853" s="28"/>
      <c r="D1853" s="28"/>
    </row>
    <row r="1854" spans="3:4" x14ac:dyDescent="0.2">
      <c r="C1854" s="28"/>
      <c r="D1854" s="28"/>
    </row>
    <row r="1855" spans="3:4" x14ac:dyDescent="0.2">
      <c r="C1855" s="28"/>
      <c r="D1855" s="28"/>
    </row>
    <row r="1856" spans="3:4" x14ac:dyDescent="0.2">
      <c r="C1856" s="28"/>
      <c r="D1856" s="28"/>
    </row>
    <row r="1857" spans="3:4" x14ac:dyDescent="0.2">
      <c r="C1857" s="28"/>
      <c r="D1857" s="28"/>
    </row>
    <row r="1858" spans="3:4" x14ac:dyDescent="0.2">
      <c r="C1858" s="28"/>
      <c r="D1858" s="28"/>
    </row>
    <row r="1859" spans="3:4" x14ac:dyDescent="0.2">
      <c r="C1859" s="28"/>
      <c r="D1859" s="28"/>
    </row>
    <row r="1860" spans="3:4" x14ac:dyDescent="0.2">
      <c r="C1860" s="28"/>
      <c r="D1860" s="28"/>
    </row>
    <row r="1861" spans="3:4" x14ac:dyDescent="0.2">
      <c r="C1861" s="28"/>
      <c r="D1861" s="28"/>
    </row>
    <row r="1862" spans="3:4" x14ac:dyDescent="0.2">
      <c r="C1862" s="28"/>
      <c r="D1862" s="28"/>
    </row>
    <row r="1863" spans="3:4" x14ac:dyDescent="0.2">
      <c r="C1863" s="28"/>
      <c r="D1863" s="28"/>
    </row>
    <row r="1864" spans="3:4" x14ac:dyDescent="0.2">
      <c r="C1864" s="28"/>
      <c r="D1864" s="28"/>
    </row>
    <row r="1865" spans="3:4" x14ac:dyDescent="0.2">
      <c r="C1865" s="28"/>
      <c r="D1865" s="28"/>
    </row>
    <row r="1866" spans="3:4" x14ac:dyDescent="0.2">
      <c r="C1866" s="28"/>
      <c r="D1866" s="28"/>
    </row>
    <row r="1867" spans="3:4" x14ac:dyDescent="0.2">
      <c r="C1867" s="28"/>
      <c r="D1867" s="28"/>
    </row>
    <row r="1868" spans="3:4" x14ac:dyDescent="0.2">
      <c r="C1868" s="28"/>
      <c r="D1868" s="28"/>
    </row>
    <row r="1869" spans="3:4" x14ac:dyDescent="0.2">
      <c r="C1869" s="28"/>
      <c r="D1869" s="28"/>
    </row>
    <row r="1870" spans="3:4" x14ac:dyDescent="0.2">
      <c r="C1870" s="28"/>
      <c r="D1870" s="28"/>
    </row>
    <row r="1871" spans="3:4" x14ac:dyDescent="0.2">
      <c r="C1871" s="28"/>
      <c r="D1871" s="28"/>
    </row>
    <row r="1872" spans="3:4" x14ac:dyDescent="0.2">
      <c r="C1872" s="28"/>
      <c r="D1872" s="28"/>
    </row>
    <row r="1873" spans="3:4" x14ac:dyDescent="0.2">
      <c r="C1873" s="28"/>
      <c r="D1873" s="28"/>
    </row>
    <row r="1874" spans="3:4" x14ac:dyDescent="0.2">
      <c r="C1874" s="28"/>
      <c r="D1874" s="28"/>
    </row>
    <row r="1875" spans="3:4" x14ac:dyDescent="0.2">
      <c r="C1875" s="28"/>
      <c r="D1875" s="28"/>
    </row>
    <row r="1876" spans="3:4" x14ac:dyDescent="0.2">
      <c r="C1876" s="28"/>
      <c r="D1876" s="28"/>
    </row>
    <row r="1877" spans="3:4" x14ac:dyDescent="0.2">
      <c r="C1877" s="28"/>
      <c r="D1877" s="28"/>
    </row>
    <row r="1878" spans="3:4" x14ac:dyDescent="0.2">
      <c r="C1878" s="28"/>
      <c r="D1878" s="28"/>
    </row>
    <row r="1879" spans="3:4" x14ac:dyDescent="0.2">
      <c r="C1879" s="28"/>
      <c r="D1879" s="28"/>
    </row>
    <row r="1880" spans="3:4" x14ac:dyDescent="0.2">
      <c r="C1880" s="28"/>
      <c r="D1880" s="28"/>
    </row>
    <row r="1881" spans="3:4" x14ac:dyDescent="0.2">
      <c r="C1881" s="28"/>
      <c r="D1881" s="28"/>
    </row>
    <row r="1882" spans="3:4" x14ac:dyDescent="0.2">
      <c r="C1882" s="28"/>
      <c r="D1882" s="28"/>
    </row>
    <row r="1883" spans="3:4" x14ac:dyDescent="0.2">
      <c r="C1883" s="28"/>
      <c r="D1883" s="28"/>
    </row>
    <row r="1884" spans="3:4" x14ac:dyDescent="0.2">
      <c r="C1884" s="28"/>
      <c r="D1884" s="28"/>
    </row>
    <row r="1885" spans="3:4" x14ac:dyDescent="0.2">
      <c r="C1885" s="28"/>
      <c r="D1885" s="28"/>
    </row>
    <row r="1886" spans="3:4" x14ac:dyDescent="0.2">
      <c r="C1886" s="28"/>
      <c r="D1886" s="28"/>
    </row>
    <row r="1887" spans="3:4" x14ac:dyDescent="0.2">
      <c r="C1887" s="28"/>
      <c r="D1887" s="28"/>
    </row>
    <row r="1888" spans="3:4" x14ac:dyDescent="0.2">
      <c r="C1888" s="28"/>
      <c r="D1888" s="28"/>
    </row>
    <row r="1889" spans="3:4" x14ac:dyDescent="0.2">
      <c r="C1889" s="28"/>
      <c r="D1889" s="28"/>
    </row>
    <row r="1890" spans="3:4" x14ac:dyDescent="0.2">
      <c r="C1890" s="28"/>
      <c r="D1890" s="28"/>
    </row>
    <row r="1891" spans="3:4" x14ac:dyDescent="0.2">
      <c r="C1891" s="28"/>
      <c r="D1891" s="28"/>
    </row>
    <row r="1892" spans="3:4" x14ac:dyDescent="0.2">
      <c r="C1892" s="28"/>
      <c r="D1892" s="28"/>
    </row>
    <row r="1893" spans="3:4" x14ac:dyDescent="0.2">
      <c r="C1893" s="28"/>
      <c r="D1893" s="28"/>
    </row>
    <row r="1894" spans="3:4" x14ac:dyDescent="0.2">
      <c r="C1894" s="28"/>
      <c r="D1894" s="28"/>
    </row>
    <row r="1895" spans="3:4" x14ac:dyDescent="0.2">
      <c r="C1895" s="28"/>
      <c r="D1895" s="28"/>
    </row>
    <row r="1896" spans="3:4" x14ac:dyDescent="0.2">
      <c r="C1896" s="28"/>
      <c r="D1896" s="28"/>
    </row>
    <row r="1897" spans="3:4" x14ac:dyDescent="0.2">
      <c r="C1897" s="28"/>
      <c r="D1897" s="28"/>
    </row>
    <row r="1898" spans="3:4" x14ac:dyDescent="0.2">
      <c r="C1898" s="28"/>
      <c r="D1898" s="28"/>
    </row>
    <row r="1899" spans="3:4" x14ac:dyDescent="0.2">
      <c r="C1899" s="28"/>
      <c r="D1899" s="28"/>
    </row>
    <row r="1900" spans="3:4" x14ac:dyDescent="0.2">
      <c r="C1900" s="28"/>
      <c r="D1900" s="28"/>
    </row>
    <row r="1901" spans="3:4" x14ac:dyDescent="0.2">
      <c r="C1901" s="28"/>
      <c r="D1901" s="28"/>
    </row>
    <row r="1902" spans="3:4" x14ac:dyDescent="0.2">
      <c r="C1902" s="28"/>
      <c r="D1902" s="28"/>
    </row>
    <row r="1903" spans="3:4" x14ac:dyDescent="0.2">
      <c r="C1903" s="28"/>
      <c r="D1903" s="28"/>
    </row>
    <row r="1904" spans="3:4" x14ac:dyDescent="0.2">
      <c r="C1904" s="28"/>
      <c r="D1904" s="28"/>
    </row>
    <row r="1905" spans="3:4" x14ac:dyDescent="0.2">
      <c r="C1905" s="28"/>
      <c r="D1905" s="28"/>
    </row>
    <row r="1906" spans="3:4" x14ac:dyDescent="0.2">
      <c r="C1906" s="28"/>
      <c r="D1906" s="28"/>
    </row>
    <row r="1907" spans="3:4" x14ac:dyDescent="0.2">
      <c r="C1907" s="28"/>
      <c r="D1907" s="28"/>
    </row>
    <row r="1908" spans="3:4" x14ac:dyDescent="0.2">
      <c r="C1908" s="28"/>
      <c r="D1908" s="28"/>
    </row>
    <row r="1909" spans="3:4" x14ac:dyDescent="0.2">
      <c r="C1909" s="28"/>
      <c r="D1909" s="28"/>
    </row>
    <row r="1910" spans="3:4" x14ac:dyDescent="0.2">
      <c r="C1910" s="28"/>
      <c r="D1910" s="28"/>
    </row>
    <row r="1911" spans="3:4" x14ac:dyDescent="0.2">
      <c r="C1911" s="28"/>
      <c r="D1911" s="28"/>
    </row>
    <row r="1912" spans="3:4" x14ac:dyDescent="0.2">
      <c r="C1912" s="28"/>
      <c r="D1912" s="28"/>
    </row>
    <row r="1913" spans="3:4" x14ac:dyDescent="0.2">
      <c r="C1913" s="28"/>
      <c r="D1913" s="28"/>
    </row>
    <row r="1914" spans="3:4" x14ac:dyDescent="0.2">
      <c r="C1914" s="28"/>
      <c r="D1914" s="28"/>
    </row>
    <row r="1915" spans="3:4" x14ac:dyDescent="0.2">
      <c r="C1915" s="28"/>
      <c r="D1915" s="28"/>
    </row>
    <row r="1916" spans="3:4" x14ac:dyDescent="0.2">
      <c r="C1916" s="28"/>
      <c r="D1916" s="28"/>
    </row>
    <row r="1917" spans="3:4" x14ac:dyDescent="0.2">
      <c r="C1917" s="28"/>
      <c r="D1917" s="28"/>
    </row>
    <row r="1918" spans="3:4" x14ac:dyDescent="0.2">
      <c r="C1918" s="28"/>
      <c r="D1918" s="28"/>
    </row>
    <row r="1919" spans="3:4" x14ac:dyDescent="0.2">
      <c r="C1919" s="28"/>
      <c r="D1919" s="28"/>
    </row>
    <row r="1920" spans="3:4" x14ac:dyDescent="0.2">
      <c r="C1920" s="28"/>
      <c r="D1920" s="28"/>
    </row>
    <row r="1921" spans="3:4" x14ac:dyDescent="0.2">
      <c r="C1921" s="28"/>
      <c r="D1921" s="28"/>
    </row>
    <row r="1922" spans="3:4" x14ac:dyDescent="0.2">
      <c r="C1922" s="28"/>
      <c r="D1922" s="28"/>
    </row>
    <row r="1923" spans="3:4" x14ac:dyDescent="0.2">
      <c r="C1923" s="28"/>
      <c r="D1923" s="28"/>
    </row>
    <row r="1924" spans="3:4" x14ac:dyDescent="0.2">
      <c r="C1924" s="28"/>
      <c r="D1924" s="28"/>
    </row>
    <row r="1925" spans="3:4" x14ac:dyDescent="0.2">
      <c r="C1925" s="28"/>
      <c r="D1925" s="28"/>
    </row>
    <row r="1926" spans="3:4" x14ac:dyDescent="0.2">
      <c r="C1926" s="28"/>
      <c r="D1926" s="28"/>
    </row>
    <row r="1927" spans="3:4" x14ac:dyDescent="0.2">
      <c r="C1927" s="28"/>
      <c r="D1927" s="28"/>
    </row>
    <row r="1928" spans="3:4" x14ac:dyDescent="0.2">
      <c r="C1928" s="28"/>
      <c r="D1928" s="28"/>
    </row>
    <row r="1929" spans="3:4" x14ac:dyDescent="0.2">
      <c r="C1929" s="28"/>
      <c r="D1929" s="28"/>
    </row>
    <row r="1930" spans="3:4" x14ac:dyDescent="0.2">
      <c r="C1930" s="28"/>
      <c r="D1930" s="28"/>
    </row>
    <row r="1931" spans="3:4" x14ac:dyDescent="0.2">
      <c r="C1931" s="28"/>
      <c r="D1931" s="28"/>
    </row>
    <row r="1932" spans="3:4" x14ac:dyDescent="0.2">
      <c r="C1932" s="28"/>
      <c r="D1932" s="28"/>
    </row>
    <row r="1933" spans="3:4" x14ac:dyDescent="0.2">
      <c r="C1933" s="28"/>
      <c r="D1933" s="28"/>
    </row>
    <row r="1934" spans="3:4" x14ac:dyDescent="0.2">
      <c r="C1934" s="28"/>
      <c r="D1934" s="28"/>
    </row>
    <row r="1935" spans="3:4" x14ac:dyDescent="0.2">
      <c r="C1935" s="28"/>
      <c r="D1935" s="28"/>
    </row>
    <row r="1936" spans="3:4" x14ac:dyDescent="0.2">
      <c r="C1936" s="28"/>
      <c r="D1936" s="28"/>
    </row>
    <row r="1937" spans="3:4" x14ac:dyDescent="0.2">
      <c r="C1937" s="28"/>
      <c r="D1937" s="28"/>
    </row>
    <row r="1938" spans="3:4" x14ac:dyDescent="0.2">
      <c r="C1938" s="28"/>
      <c r="D1938" s="28"/>
    </row>
    <row r="1939" spans="3:4" x14ac:dyDescent="0.2">
      <c r="C1939" s="28"/>
      <c r="D1939" s="28"/>
    </row>
    <row r="1940" spans="3:4" x14ac:dyDescent="0.2">
      <c r="C1940" s="28"/>
      <c r="D1940" s="28"/>
    </row>
    <row r="1941" spans="3:4" x14ac:dyDescent="0.2">
      <c r="C1941" s="28"/>
      <c r="D1941" s="28"/>
    </row>
    <row r="1942" spans="3:4" x14ac:dyDescent="0.2">
      <c r="C1942" s="28"/>
      <c r="D1942" s="28"/>
    </row>
    <row r="1943" spans="3:4" x14ac:dyDescent="0.2">
      <c r="C1943" s="28"/>
      <c r="D1943" s="28"/>
    </row>
    <row r="1944" spans="3:4" x14ac:dyDescent="0.2">
      <c r="C1944" s="28"/>
      <c r="D1944" s="28"/>
    </row>
    <row r="1945" spans="3:4" x14ac:dyDescent="0.2">
      <c r="C1945" s="28"/>
      <c r="D1945" s="28"/>
    </row>
    <row r="1946" spans="3:4" x14ac:dyDescent="0.2">
      <c r="C1946" s="28"/>
      <c r="D1946" s="28"/>
    </row>
    <row r="1947" spans="3:4" x14ac:dyDescent="0.2">
      <c r="C1947" s="28"/>
      <c r="D1947" s="28"/>
    </row>
    <row r="1948" spans="3:4" x14ac:dyDescent="0.2">
      <c r="C1948" s="28"/>
      <c r="D1948" s="28"/>
    </row>
    <row r="1949" spans="3:4" x14ac:dyDescent="0.2">
      <c r="C1949" s="28"/>
      <c r="D1949" s="28"/>
    </row>
    <row r="1950" spans="3:4" x14ac:dyDescent="0.2">
      <c r="C1950" s="28"/>
      <c r="D1950" s="28"/>
    </row>
    <row r="1951" spans="3:4" x14ac:dyDescent="0.2">
      <c r="C1951" s="28"/>
      <c r="D1951" s="28"/>
    </row>
    <row r="1952" spans="3:4" x14ac:dyDescent="0.2">
      <c r="C1952" s="28"/>
      <c r="D1952" s="28"/>
    </row>
    <row r="1953" spans="3:4" x14ac:dyDescent="0.2">
      <c r="C1953" s="28"/>
      <c r="D1953" s="28"/>
    </row>
    <row r="1954" spans="3:4" x14ac:dyDescent="0.2">
      <c r="C1954" s="28"/>
      <c r="D1954" s="28"/>
    </row>
    <row r="1955" spans="3:4" x14ac:dyDescent="0.2">
      <c r="C1955" s="28"/>
      <c r="D1955" s="28"/>
    </row>
    <row r="1956" spans="3:4" x14ac:dyDescent="0.2">
      <c r="C1956" s="28"/>
      <c r="D1956" s="28"/>
    </row>
    <row r="1957" spans="3:4" x14ac:dyDescent="0.2">
      <c r="C1957" s="28"/>
      <c r="D1957" s="28"/>
    </row>
    <row r="1958" spans="3:4" x14ac:dyDescent="0.2">
      <c r="C1958" s="28"/>
      <c r="D1958" s="28"/>
    </row>
    <row r="1959" spans="3:4" x14ac:dyDescent="0.2">
      <c r="C1959" s="28"/>
      <c r="D1959" s="28"/>
    </row>
    <row r="1960" spans="3:4" x14ac:dyDescent="0.2">
      <c r="C1960" s="28"/>
      <c r="D1960" s="28"/>
    </row>
    <row r="1961" spans="3:4" x14ac:dyDescent="0.2">
      <c r="C1961" s="28"/>
      <c r="D1961" s="28"/>
    </row>
    <row r="1962" spans="3:4" x14ac:dyDescent="0.2">
      <c r="C1962" s="28"/>
      <c r="D1962" s="28"/>
    </row>
    <row r="1963" spans="3:4" x14ac:dyDescent="0.2">
      <c r="C1963" s="28"/>
      <c r="D1963" s="28"/>
    </row>
    <row r="1964" spans="3:4" x14ac:dyDescent="0.2">
      <c r="C1964" s="28"/>
      <c r="D1964" s="28"/>
    </row>
    <row r="1965" spans="3:4" x14ac:dyDescent="0.2">
      <c r="C1965" s="28"/>
      <c r="D1965" s="28"/>
    </row>
    <row r="1966" spans="3:4" x14ac:dyDescent="0.2">
      <c r="C1966" s="28"/>
      <c r="D1966" s="28"/>
    </row>
    <row r="1967" spans="3:4" x14ac:dyDescent="0.2">
      <c r="C1967" s="28"/>
      <c r="D1967" s="28"/>
    </row>
    <row r="1968" spans="3:4" x14ac:dyDescent="0.2">
      <c r="C1968" s="28"/>
      <c r="D1968" s="28"/>
    </row>
    <row r="1969" spans="3:4" x14ac:dyDescent="0.2">
      <c r="C1969" s="28"/>
      <c r="D1969" s="28"/>
    </row>
    <row r="1970" spans="3:4" x14ac:dyDescent="0.2">
      <c r="C1970" s="28"/>
      <c r="D1970" s="28"/>
    </row>
    <row r="1971" spans="3:4" x14ac:dyDescent="0.2">
      <c r="C1971" s="28"/>
      <c r="D1971" s="28"/>
    </row>
    <row r="1972" spans="3:4" x14ac:dyDescent="0.2">
      <c r="C1972" s="28"/>
      <c r="D1972" s="28"/>
    </row>
    <row r="1973" spans="3:4" x14ac:dyDescent="0.2">
      <c r="C1973" s="28"/>
      <c r="D1973" s="28"/>
    </row>
    <row r="1974" spans="3:4" x14ac:dyDescent="0.2">
      <c r="C1974" s="28"/>
      <c r="D1974" s="28"/>
    </row>
    <row r="1975" spans="3:4" x14ac:dyDescent="0.2">
      <c r="C1975" s="28"/>
      <c r="D1975" s="28"/>
    </row>
    <row r="1976" spans="3:4" x14ac:dyDescent="0.2">
      <c r="C1976" s="28"/>
      <c r="D1976" s="28"/>
    </row>
    <row r="1977" spans="3:4" x14ac:dyDescent="0.2">
      <c r="C1977" s="28"/>
      <c r="D1977" s="28"/>
    </row>
    <row r="1978" spans="3:4" x14ac:dyDescent="0.2">
      <c r="C1978" s="28"/>
      <c r="D1978" s="28"/>
    </row>
    <row r="1979" spans="3:4" x14ac:dyDescent="0.2">
      <c r="C1979" s="28"/>
      <c r="D1979" s="28"/>
    </row>
    <row r="1980" spans="3:4" x14ac:dyDescent="0.2">
      <c r="C1980" s="28"/>
      <c r="D1980" s="28"/>
    </row>
    <row r="1981" spans="3:4" x14ac:dyDescent="0.2">
      <c r="C1981" s="28"/>
      <c r="D1981" s="28"/>
    </row>
    <row r="1982" spans="3:4" x14ac:dyDescent="0.2">
      <c r="C1982" s="28"/>
      <c r="D1982" s="28"/>
    </row>
    <row r="1983" spans="3:4" x14ac:dyDescent="0.2">
      <c r="C1983" s="28"/>
      <c r="D1983" s="28"/>
    </row>
    <row r="1984" spans="3:4" x14ac:dyDescent="0.2">
      <c r="C1984" s="28"/>
      <c r="D1984" s="28"/>
    </row>
    <row r="1985" spans="3:4" x14ac:dyDescent="0.2">
      <c r="C1985" s="28"/>
      <c r="D1985" s="28"/>
    </row>
    <row r="1986" spans="3:4" x14ac:dyDescent="0.2">
      <c r="C1986" s="28"/>
      <c r="D1986" s="28"/>
    </row>
    <row r="1987" spans="3:4" x14ac:dyDescent="0.2">
      <c r="C1987" s="28"/>
      <c r="D1987" s="28"/>
    </row>
    <row r="1988" spans="3:4" x14ac:dyDescent="0.2">
      <c r="C1988" s="28"/>
      <c r="D1988" s="28"/>
    </row>
    <row r="1989" spans="3:4" x14ac:dyDescent="0.2">
      <c r="C1989" s="28"/>
      <c r="D1989" s="28"/>
    </row>
    <row r="1990" spans="3:4" x14ac:dyDescent="0.2">
      <c r="C1990" s="28"/>
      <c r="D1990" s="28"/>
    </row>
    <row r="1991" spans="3:4" x14ac:dyDescent="0.2">
      <c r="C1991" s="28"/>
      <c r="D1991" s="28"/>
    </row>
    <row r="1992" spans="3:4" x14ac:dyDescent="0.2">
      <c r="C1992" s="28"/>
      <c r="D1992" s="28"/>
    </row>
    <row r="1993" spans="3:4" x14ac:dyDescent="0.2">
      <c r="C1993" s="28"/>
      <c r="D1993" s="28"/>
    </row>
    <row r="1994" spans="3:4" x14ac:dyDescent="0.2">
      <c r="C1994" s="28"/>
      <c r="D1994" s="28"/>
    </row>
    <row r="1995" spans="3:4" x14ac:dyDescent="0.2">
      <c r="C1995" s="28"/>
      <c r="D1995" s="28"/>
    </row>
    <row r="1996" spans="3:4" x14ac:dyDescent="0.2">
      <c r="C1996" s="28"/>
      <c r="D1996" s="28"/>
    </row>
    <row r="1997" spans="3:4" x14ac:dyDescent="0.2">
      <c r="C1997" s="28"/>
      <c r="D1997" s="28"/>
    </row>
    <row r="1998" spans="3:4" x14ac:dyDescent="0.2">
      <c r="C1998" s="28"/>
      <c r="D1998" s="28"/>
    </row>
    <row r="1999" spans="3:4" x14ac:dyDescent="0.2">
      <c r="C1999" s="28"/>
      <c r="D1999" s="28"/>
    </row>
    <row r="2000" spans="3:4" x14ac:dyDescent="0.2">
      <c r="C2000" s="28"/>
      <c r="D2000" s="28"/>
    </row>
    <row r="2001" spans="3:4" x14ac:dyDescent="0.2">
      <c r="C2001" s="28"/>
      <c r="D2001" s="28"/>
    </row>
    <row r="2002" spans="3:4" x14ac:dyDescent="0.2">
      <c r="C2002" s="28"/>
      <c r="D2002" s="28"/>
    </row>
    <row r="2003" spans="3:4" x14ac:dyDescent="0.2">
      <c r="C2003" s="28"/>
      <c r="D2003" s="28"/>
    </row>
    <row r="2004" spans="3:4" x14ac:dyDescent="0.2">
      <c r="C2004" s="28"/>
      <c r="D2004" s="28"/>
    </row>
    <row r="2005" spans="3:4" x14ac:dyDescent="0.2">
      <c r="C2005" s="28"/>
      <c r="D2005" s="28"/>
    </row>
    <row r="2006" spans="3:4" x14ac:dyDescent="0.2">
      <c r="C2006" s="28"/>
      <c r="D2006" s="28"/>
    </row>
    <row r="2007" spans="3:4" x14ac:dyDescent="0.2">
      <c r="C2007" s="28"/>
      <c r="D2007" s="28"/>
    </row>
    <row r="2008" spans="3:4" x14ac:dyDescent="0.2">
      <c r="C2008" s="28"/>
      <c r="D2008" s="28"/>
    </row>
    <row r="2009" spans="3:4" x14ac:dyDescent="0.2">
      <c r="C2009" s="28"/>
      <c r="D2009" s="28"/>
    </row>
    <row r="2010" spans="3:4" x14ac:dyDescent="0.2">
      <c r="C2010" s="28"/>
      <c r="D2010" s="28"/>
    </row>
    <row r="2011" spans="3:4" x14ac:dyDescent="0.2">
      <c r="C2011" s="28"/>
      <c r="D2011" s="28"/>
    </row>
    <row r="2012" spans="3:4" x14ac:dyDescent="0.2">
      <c r="C2012" s="28"/>
      <c r="D2012" s="28"/>
    </row>
    <row r="2013" spans="3:4" x14ac:dyDescent="0.2">
      <c r="C2013" s="28"/>
      <c r="D2013" s="28"/>
    </row>
    <row r="2014" spans="3:4" x14ac:dyDescent="0.2">
      <c r="C2014" s="28"/>
      <c r="D2014" s="28"/>
    </row>
    <row r="2015" spans="3:4" x14ac:dyDescent="0.2">
      <c r="C2015" s="28"/>
      <c r="D2015" s="28"/>
    </row>
    <row r="2016" spans="3:4" x14ac:dyDescent="0.2">
      <c r="C2016" s="28"/>
      <c r="D2016" s="28"/>
    </row>
    <row r="2017" spans="3:4" x14ac:dyDescent="0.2">
      <c r="C2017" s="28"/>
      <c r="D2017" s="28"/>
    </row>
    <row r="2018" spans="3:4" x14ac:dyDescent="0.2">
      <c r="C2018" s="28"/>
      <c r="D2018" s="28"/>
    </row>
    <row r="2019" spans="3:4" x14ac:dyDescent="0.2">
      <c r="C2019" s="28"/>
      <c r="D2019" s="28"/>
    </row>
    <row r="2020" spans="3:4" x14ac:dyDescent="0.2">
      <c r="C2020" s="28"/>
      <c r="D2020" s="28"/>
    </row>
    <row r="2021" spans="3:4" x14ac:dyDescent="0.2">
      <c r="C2021" s="28"/>
      <c r="D2021" s="28"/>
    </row>
    <row r="2022" spans="3:4" x14ac:dyDescent="0.2">
      <c r="C2022" s="28"/>
      <c r="D2022" s="28"/>
    </row>
    <row r="2023" spans="3:4" x14ac:dyDescent="0.2">
      <c r="C2023" s="28"/>
      <c r="D2023" s="28"/>
    </row>
    <row r="2024" spans="3:4" x14ac:dyDescent="0.2">
      <c r="C2024" s="28"/>
      <c r="D2024" s="28"/>
    </row>
    <row r="2025" spans="3:4" x14ac:dyDescent="0.2">
      <c r="C2025" s="28"/>
      <c r="D2025" s="28"/>
    </row>
    <row r="2026" spans="3:4" x14ac:dyDescent="0.2">
      <c r="C2026" s="28"/>
      <c r="D2026" s="28"/>
    </row>
    <row r="2027" spans="3:4" x14ac:dyDescent="0.2">
      <c r="C2027" s="28"/>
      <c r="D2027" s="28"/>
    </row>
    <row r="2028" spans="3:4" x14ac:dyDescent="0.2">
      <c r="C2028" s="28"/>
      <c r="D2028" s="28"/>
    </row>
    <row r="2029" spans="3:4" x14ac:dyDescent="0.2">
      <c r="C2029" s="28"/>
      <c r="D2029" s="28"/>
    </row>
    <row r="2030" spans="3:4" x14ac:dyDescent="0.2">
      <c r="C2030" s="28"/>
      <c r="D2030" s="28"/>
    </row>
    <row r="2031" spans="3:4" x14ac:dyDescent="0.2">
      <c r="C2031" s="28"/>
      <c r="D2031" s="28"/>
    </row>
    <row r="2032" spans="3:4" x14ac:dyDescent="0.2">
      <c r="C2032" s="28"/>
      <c r="D2032" s="28"/>
    </row>
    <row r="2033" spans="3:4" x14ac:dyDescent="0.2">
      <c r="C2033" s="28"/>
      <c r="D2033" s="28"/>
    </row>
    <row r="2034" spans="3:4" x14ac:dyDescent="0.2">
      <c r="C2034" s="28"/>
      <c r="D2034" s="28"/>
    </row>
    <row r="2035" spans="3:4" x14ac:dyDescent="0.2">
      <c r="C2035" s="28"/>
      <c r="D2035" s="28"/>
    </row>
    <row r="2036" spans="3:4" x14ac:dyDescent="0.2">
      <c r="C2036" s="28"/>
      <c r="D2036" s="28"/>
    </row>
    <row r="2037" spans="3:4" x14ac:dyDescent="0.2">
      <c r="C2037" s="28"/>
      <c r="D2037" s="28"/>
    </row>
    <row r="2038" spans="3:4" x14ac:dyDescent="0.2">
      <c r="C2038" s="28"/>
      <c r="D2038" s="28"/>
    </row>
    <row r="2039" spans="3:4" x14ac:dyDescent="0.2">
      <c r="C2039" s="28"/>
      <c r="D2039" s="28"/>
    </row>
    <row r="2040" spans="3:4" x14ac:dyDescent="0.2">
      <c r="C2040" s="28"/>
      <c r="D2040" s="28"/>
    </row>
    <row r="2041" spans="3:4" x14ac:dyDescent="0.2">
      <c r="C2041" s="28"/>
      <c r="D2041" s="28"/>
    </row>
    <row r="2042" spans="3:4" x14ac:dyDescent="0.2">
      <c r="C2042" s="28"/>
      <c r="D2042" s="28"/>
    </row>
    <row r="2043" spans="3:4" x14ac:dyDescent="0.2">
      <c r="C2043" s="28"/>
      <c r="D2043" s="28"/>
    </row>
    <row r="2044" spans="3:4" x14ac:dyDescent="0.2">
      <c r="C2044" s="28"/>
      <c r="D2044" s="28"/>
    </row>
    <row r="2045" spans="3:4" x14ac:dyDescent="0.2">
      <c r="C2045" s="28"/>
      <c r="D2045" s="28"/>
    </row>
    <row r="2046" spans="3:4" x14ac:dyDescent="0.2">
      <c r="C2046" s="28"/>
      <c r="D2046" s="28"/>
    </row>
    <row r="2047" spans="3:4" x14ac:dyDescent="0.2">
      <c r="C2047" s="28"/>
      <c r="D2047" s="28"/>
    </row>
    <row r="2048" spans="3:4" x14ac:dyDescent="0.2">
      <c r="C2048" s="28"/>
      <c r="D2048" s="28"/>
    </row>
    <row r="2049" spans="3:4" x14ac:dyDescent="0.2">
      <c r="C2049" s="28"/>
      <c r="D2049" s="28"/>
    </row>
    <row r="2050" spans="3:4" x14ac:dyDescent="0.2">
      <c r="C2050" s="28"/>
      <c r="D2050" s="28"/>
    </row>
    <row r="2051" spans="3:4" x14ac:dyDescent="0.2">
      <c r="C2051" s="28"/>
      <c r="D2051" s="28"/>
    </row>
    <row r="2052" spans="3:4" x14ac:dyDescent="0.2">
      <c r="C2052" s="28"/>
      <c r="D2052" s="28"/>
    </row>
    <row r="2053" spans="3:4" x14ac:dyDescent="0.2">
      <c r="C2053" s="28"/>
      <c r="D2053" s="28"/>
    </row>
    <row r="2054" spans="3:4" x14ac:dyDescent="0.2">
      <c r="C2054" s="28"/>
      <c r="D2054" s="28"/>
    </row>
    <row r="2055" spans="3:4" x14ac:dyDescent="0.2">
      <c r="C2055" s="28"/>
      <c r="D2055" s="28"/>
    </row>
    <row r="2056" spans="3:4" x14ac:dyDescent="0.2">
      <c r="C2056" s="28"/>
      <c r="D2056" s="28"/>
    </row>
    <row r="2057" spans="3:4" x14ac:dyDescent="0.2">
      <c r="C2057" s="28"/>
      <c r="D2057" s="28"/>
    </row>
    <row r="2058" spans="3:4" x14ac:dyDescent="0.2">
      <c r="C2058" s="28"/>
      <c r="D2058" s="28"/>
    </row>
    <row r="2059" spans="3:4" x14ac:dyDescent="0.2">
      <c r="C2059" s="28"/>
      <c r="D2059" s="28"/>
    </row>
    <row r="2060" spans="3:4" x14ac:dyDescent="0.2">
      <c r="C2060" s="28"/>
      <c r="D2060" s="28"/>
    </row>
    <row r="2061" spans="3:4" x14ac:dyDescent="0.2">
      <c r="C2061" s="28"/>
      <c r="D2061" s="28"/>
    </row>
    <row r="2062" spans="3:4" x14ac:dyDescent="0.2">
      <c r="C2062" s="28"/>
      <c r="D2062" s="28"/>
    </row>
    <row r="2063" spans="3:4" x14ac:dyDescent="0.2">
      <c r="C2063" s="28"/>
      <c r="D2063" s="28"/>
    </row>
    <row r="2064" spans="3:4" x14ac:dyDescent="0.2">
      <c r="C2064" s="28"/>
      <c r="D2064" s="28"/>
    </row>
    <row r="2065" spans="3:4" x14ac:dyDescent="0.2">
      <c r="C2065" s="28"/>
      <c r="D2065" s="28"/>
    </row>
    <row r="2066" spans="3:4" x14ac:dyDescent="0.2">
      <c r="C2066" s="28"/>
      <c r="D2066" s="28"/>
    </row>
    <row r="2067" spans="3:4" x14ac:dyDescent="0.2">
      <c r="C2067" s="28"/>
      <c r="D2067" s="28"/>
    </row>
    <row r="2068" spans="3:4" x14ac:dyDescent="0.2">
      <c r="C2068" s="28"/>
      <c r="D2068" s="28"/>
    </row>
    <row r="2069" spans="3:4" x14ac:dyDescent="0.2">
      <c r="C2069" s="28"/>
      <c r="D2069" s="28"/>
    </row>
    <row r="2070" spans="3:4" x14ac:dyDescent="0.2">
      <c r="C2070" s="28"/>
      <c r="D2070" s="28"/>
    </row>
    <row r="2071" spans="3:4" x14ac:dyDescent="0.2">
      <c r="C2071" s="28"/>
      <c r="D2071" s="28"/>
    </row>
    <row r="2072" spans="3:4" x14ac:dyDescent="0.2">
      <c r="C2072" s="28"/>
      <c r="D2072" s="28"/>
    </row>
    <row r="2073" spans="3:4" x14ac:dyDescent="0.2">
      <c r="C2073" s="28"/>
      <c r="D2073" s="28"/>
    </row>
    <row r="2074" spans="3:4" x14ac:dyDescent="0.2">
      <c r="C2074" s="28"/>
      <c r="D2074" s="28"/>
    </row>
    <row r="2075" spans="3:4" x14ac:dyDescent="0.2">
      <c r="C2075" s="28"/>
      <c r="D2075" s="28"/>
    </row>
    <row r="2076" spans="3:4" x14ac:dyDescent="0.2">
      <c r="C2076" s="28"/>
      <c r="D2076" s="28"/>
    </row>
    <row r="2077" spans="3:4" x14ac:dyDescent="0.2">
      <c r="C2077" s="28"/>
      <c r="D2077" s="28"/>
    </row>
    <row r="2078" spans="3:4" x14ac:dyDescent="0.2">
      <c r="C2078" s="28"/>
      <c r="D2078" s="28"/>
    </row>
    <row r="2079" spans="3:4" x14ac:dyDescent="0.2">
      <c r="C2079" s="28"/>
      <c r="D2079" s="28"/>
    </row>
    <row r="2080" spans="3:4" x14ac:dyDescent="0.2">
      <c r="C2080" s="28"/>
      <c r="D2080" s="28"/>
    </row>
    <row r="2081" spans="3:4" x14ac:dyDescent="0.2">
      <c r="C2081" s="28"/>
      <c r="D2081" s="28"/>
    </row>
    <row r="2082" spans="3:4" x14ac:dyDescent="0.2">
      <c r="C2082" s="28"/>
      <c r="D2082" s="28"/>
    </row>
    <row r="2083" spans="3:4" x14ac:dyDescent="0.2">
      <c r="C2083" s="28"/>
      <c r="D2083" s="28"/>
    </row>
    <row r="2084" spans="3:4" x14ac:dyDescent="0.2">
      <c r="C2084" s="28"/>
      <c r="D2084" s="28"/>
    </row>
    <row r="2085" spans="3:4" x14ac:dyDescent="0.2">
      <c r="C2085" s="28"/>
      <c r="D2085" s="28"/>
    </row>
    <row r="2086" spans="3:4" x14ac:dyDescent="0.2">
      <c r="C2086" s="28"/>
      <c r="D2086" s="28"/>
    </row>
    <row r="2087" spans="3:4" x14ac:dyDescent="0.2">
      <c r="C2087" s="28"/>
      <c r="D2087" s="28"/>
    </row>
    <row r="2088" spans="3:4" x14ac:dyDescent="0.2">
      <c r="C2088" s="28"/>
      <c r="D2088" s="28"/>
    </row>
    <row r="2089" spans="3:4" x14ac:dyDescent="0.2">
      <c r="C2089" s="28"/>
      <c r="D2089" s="28"/>
    </row>
    <row r="2090" spans="3:4" x14ac:dyDescent="0.2">
      <c r="C2090" s="28"/>
      <c r="D2090" s="28"/>
    </row>
    <row r="2091" spans="3:4" x14ac:dyDescent="0.2">
      <c r="C2091" s="28"/>
      <c r="D2091" s="28"/>
    </row>
    <row r="2092" spans="3:4" x14ac:dyDescent="0.2">
      <c r="C2092" s="28"/>
      <c r="D2092" s="28"/>
    </row>
    <row r="2093" spans="3:4" x14ac:dyDescent="0.2">
      <c r="C2093" s="28"/>
      <c r="D2093" s="28"/>
    </row>
    <row r="2094" spans="3:4" x14ac:dyDescent="0.2">
      <c r="C2094" s="28"/>
      <c r="D2094" s="28"/>
    </row>
    <row r="2095" spans="3:4" x14ac:dyDescent="0.2">
      <c r="C2095" s="28"/>
      <c r="D2095" s="28"/>
    </row>
    <row r="2096" spans="3:4" x14ac:dyDescent="0.2">
      <c r="C2096" s="28"/>
      <c r="D2096" s="28"/>
    </row>
    <row r="2097" spans="3:4" x14ac:dyDescent="0.2">
      <c r="C2097" s="28"/>
      <c r="D2097" s="28"/>
    </row>
    <row r="2098" spans="3:4" x14ac:dyDescent="0.2">
      <c r="C2098" s="28"/>
      <c r="D2098" s="28"/>
    </row>
    <row r="2099" spans="3:4" x14ac:dyDescent="0.2">
      <c r="C2099" s="28"/>
      <c r="D2099" s="28"/>
    </row>
    <row r="2100" spans="3:4" x14ac:dyDescent="0.2">
      <c r="C2100" s="28"/>
      <c r="D2100" s="28"/>
    </row>
    <row r="2101" spans="3:4" x14ac:dyDescent="0.2">
      <c r="C2101" s="28"/>
      <c r="D2101" s="28"/>
    </row>
    <row r="2102" spans="3:4" x14ac:dyDescent="0.2">
      <c r="C2102" s="28"/>
      <c r="D2102" s="28"/>
    </row>
    <row r="2103" spans="3:4" x14ac:dyDescent="0.2">
      <c r="C2103" s="28"/>
      <c r="D2103" s="28"/>
    </row>
    <row r="2104" spans="3:4" x14ac:dyDescent="0.2">
      <c r="C2104" s="28"/>
      <c r="D2104" s="28"/>
    </row>
    <row r="2105" spans="3:4" x14ac:dyDescent="0.2">
      <c r="C2105" s="28"/>
      <c r="D2105" s="28"/>
    </row>
    <row r="2106" spans="3:4" x14ac:dyDescent="0.2">
      <c r="C2106" s="28"/>
      <c r="D2106" s="28"/>
    </row>
    <row r="2107" spans="3:4" x14ac:dyDescent="0.2">
      <c r="C2107" s="28"/>
      <c r="D2107" s="28"/>
    </row>
    <row r="2108" spans="3:4" x14ac:dyDescent="0.2">
      <c r="C2108" s="28"/>
      <c r="D2108" s="28"/>
    </row>
    <row r="2109" spans="3:4" x14ac:dyDescent="0.2">
      <c r="C2109" s="28"/>
      <c r="D2109" s="28"/>
    </row>
    <row r="2110" spans="3:4" x14ac:dyDescent="0.2">
      <c r="C2110" s="28"/>
      <c r="D2110" s="28"/>
    </row>
    <row r="2111" spans="3:4" x14ac:dyDescent="0.2">
      <c r="C2111" s="28"/>
      <c r="D2111" s="28"/>
    </row>
    <row r="2112" spans="3:4" x14ac:dyDescent="0.2">
      <c r="C2112" s="28"/>
      <c r="D2112" s="28"/>
    </row>
    <row r="2113" spans="3:4" x14ac:dyDescent="0.2">
      <c r="C2113" s="28"/>
      <c r="D2113" s="28"/>
    </row>
    <row r="2114" spans="3:4" x14ac:dyDescent="0.2">
      <c r="C2114" s="28"/>
      <c r="D2114" s="28"/>
    </row>
    <row r="2115" spans="3:4" x14ac:dyDescent="0.2">
      <c r="C2115" s="28"/>
      <c r="D2115" s="28"/>
    </row>
    <row r="2116" spans="3:4" x14ac:dyDescent="0.2">
      <c r="C2116" s="28"/>
      <c r="D2116" s="28"/>
    </row>
    <row r="2117" spans="3:4" x14ac:dyDescent="0.2">
      <c r="C2117" s="28"/>
      <c r="D2117" s="28"/>
    </row>
    <row r="2118" spans="3:4" x14ac:dyDescent="0.2">
      <c r="C2118" s="28"/>
      <c r="D2118" s="28"/>
    </row>
    <row r="2119" spans="3:4" x14ac:dyDescent="0.2">
      <c r="C2119" s="28"/>
      <c r="D2119" s="28"/>
    </row>
    <row r="2120" spans="3:4" x14ac:dyDescent="0.2">
      <c r="C2120" s="28"/>
      <c r="D2120" s="28"/>
    </row>
    <row r="2121" spans="3:4" x14ac:dyDescent="0.2">
      <c r="C2121" s="28"/>
      <c r="D2121" s="28"/>
    </row>
    <row r="2122" spans="3:4" x14ac:dyDescent="0.2">
      <c r="C2122" s="28"/>
      <c r="D2122" s="28"/>
    </row>
    <row r="2123" spans="3:4" x14ac:dyDescent="0.2">
      <c r="C2123" s="28"/>
      <c r="D2123" s="28"/>
    </row>
    <row r="2124" spans="3:4" x14ac:dyDescent="0.2">
      <c r="C2124" s="28"/>
      <c r="D2124" s="28"/>
    </row>
    <row r="2125" spans="3:4" x14ac:dyDescent="0.2">
      <c r="C2125" s="28"/>
      <c r="D2125" s="28"/>
    </row>
    <row r="2126" spans="3:4" x14ac:dyDescent="0.2">
      <c r="C2126" s="28"/>
      <c r="D2126" s="28"/>
    </row>
    <row r="2127" spans="3:4" x14ac:dyDescent="0.2">
      <c r="C2127" s="28"/>
      <c r="D2127" s="28"/>
    </row>
    <row r="2128" spans="3:4" x14ac:dyDescent="0.2">
      <c r="C2128" s="28"/>
      <c r="D2128" s="28"/>
    </row>
    <row r="2129" spans="3:4" x14ac:dyDescent="0.2">
      <c r="C2129" s="28"/>
      <c r="D2129" s="28"/>
    </row>
    <row r="2130" spans="3:4" x14ac:dyDescent="0.2">
      <c r="C2130" s="28"/>
      <c r="D2130" s="28"/>
    </row>
    <row r="2131" spans="3:4" x14ac:dyDescent="0.2">
      <c r="C2131" s="28"/>
      <c r="D2131" s="28"/>
    </row>
    <row r="2132" spans="3:4" x14ac:dyDescent="0.2">
      <c r="C2132" s="28"/>
      <c r="D2132" s="28"/>
    </row>
    <row r="2133" spans="3:4" x14ac:dyDescent="0.2">
      <c r="C2133" s="28"/>
      <c r="D2133" s="28"/>
    </row>
    <row r="2134" spans="3:4" x14ac:dyDescent="0.2">
      <c r="C2134" s="28"/>
      <c r="D2134" s="28"/>
    </row>
    <row r="2135" spans="3:4" x14ac:dyDescent="0.2">
      <c r="C2135" s="28"/>
      <c r="D2135" s="28"/>
    </row>
    <row r="2136" spans="3:4" x14ac:dyDescent="0.2">
      <c r="C2136" s="28"/>
      <c r="D2136" s="28"/>
    </row>
    <row r="2137" spans="3:4" x14ac:dyDescent="0.2">
      <c r="C2137" s="28"/>
      <c r="D2137" s="28"/>
    </row>
    <row r="2138" spans="3:4" x14ac:dyDescent="0.2">
      <c r="C2138" s="28"/>
      <c r="D2138" s="28"/>
    </row>
    <row r="2139" spans="3:4" x14ac:dyDescent="0.2">
      <c r="C2139" s="28"/>
      <c r="D2139" s="28"/>
    </row>
    <row r="2140" spans="3:4" x14ac:dyDescent="0.2">
      <c r="C2140" s="28"/>
      <c r="D2140" s="28"/>
    </row>
    <row r="2141" spans="3:4" x14ac:dyDescent="0.2">
      <c r="C2141" s="28"/>
      <c r="D2141" s="28"/>
    </row>
    <row r="2142" spans="3:4" x14ac:dyDescent="0.2">
      <c r="C2142" s="28"/>
      <c r="D2142" s="28"/>
    </row>
    <row r="2143" spans="3:4" x14ac:dyDescent="0.2">
      <c r="C2143" s="28"/>
      <c r="D2143" s="28"/>
    </row>
    <row r="2144" spans="3:4" x14ac:dyDescent="0.2">
      <c r="C2144" s="28"/>
      <c r="D2144" s="28"/>
    </row>
    <row r="2145" spans="3:4" x14ac:dyDescent="0.2">
      <c r="C2145" s="28"/>
      <c r="D2145" s="28"/>
    </row>
    <row r="2146" spans="3:4" x14ac:dyDescent="0.2">
      <c r="C2146" s="28"/>
      <c r="D2146" s="28"/>
    </row>
    <row r="2147" spans="3:4" x14ac:dyDescent="0.2">
      <c r="C2147" s="28"/>
      <c r="D2147" s="28"/>
    </row>
    <row r="2148" spans="3:4" x14ac:dyDescent="0.2">
      <c r="C2148" s="28"/>
      <c r="D2148" s="28"/>
    </row>
    <row r="2149" spans="3:4" x14ac:dyDescent="0.2">
      <c r="C2149" s="28"/>
      <c r="D2149" s="28"/>
    </row>
    <row r="2150" spans="3:4" x14ac:dyDescent="0.2">
      <c r="C2150" s="28"/>
      <c r="D2150" s="28"/>
    </row>
    <row r="2151" spans="3:4" x14ac:dyDescent="0.2">
      <c r="C2151" s="28"/>
      <c r="D2151" s="28"/>
    </row>
    <row r="2152" spans="3:4" x14ac:dyDescent="0.2">
      <c r="C2152" s="28"/>
      <c r="D2152" s="28"/>
    </row>
    <row r="2153" spans="3:4" x14ac:dyDescent="0.2">
      <c r="C2153" s="28"/>
      <c r="D2153" s="28"/>
    </row>
    <row r="2154" spans="3:4" x14ac:dyDescent="0.2">
      <c r="C2154" s="28"/>
      <c r="D2154" s="28"/>
    </row>
    <row r="2155" spans="3:4" x14ac:dyDescent="0.2">
      <c r="C2155" s="28"/>
      <c r="D2155" s="28"/>
    </row>
    <row r="2156" spans="3:4" x14ac:dyDescent="0.2">
      <c r="C2156" s="28"/>
      <c r="D2156" s="28"/>
    </row>
    <row r="2157" spans="3:4" x14ac:dyDescent="0.2">
      <c r="C2157" s="28"/>
      <c r="D2157" s="28"/>
    </row>
    <row r="2158" spans="3:4" x14ac:dyDescent="0.2">
      <c r="C2158" s="28"/>
      <c r="D2158" s="28"/>
    </row>
    <row r="2159" spans="3:4" x14ac:dyDescent="0.2">
      <c r="C2159" s="28"/>
      <c r="D2159" s="28"/>
    </row>
    <row r="2160" spans="3:4" x14ac:dyDescent="0.2">
      <c r="C2160" s="28"/>
      <c r="D2160" s="28"/>
    </row>
    <row r="2161" spans="3:4" x14ac:dyDescent="0.2">
      <c r="C2161" s="28"/>
      <c r="D2161" s="28"/>
    </row>
    <row r="2162" spans="3:4" x14ac:dyDescent="0.2">
      <c r="C2162" s="28"/>
      <c r="D2162" s="28"/>
    </row>
    <row r="2163" spans="3:4" x14ac:dyDescent="0.2">
      <c r="C2163" s="28"/>
      <c r="D2163" s="28"/>
    </row>
    <row r="2164" spans="3:4" x14ac:dyDescent="0.2">
      <c r="C2164" s="28"/>
      <c r="D2164" s="28"/>
    </row>
    <row r="2165" spans="3:4" x14ac:dyDescent="0.2">
      <c r="C2165" s="28"/>
      <c r="D2165" s="28"/>
    </row>
    <row r="2166" spans="3:4" x14ac:dyDescent="0.2">
      <c r="C2166" s="28"/>
      <c r="D2166" s="28"/>
    </row>
    <row r="2167" spans="3:4" x14ac:dyDescent="0.2">
      <c r="C2167" s="28"/>
      <c r="D2167" s="28"/>
    </row>
    <row r="2168" spans="3:4" x14ac:dyDescent="0.2">
      <c r="C2168" s="28"/>
      <c r="D2168" s="28"/>
    </row>
    <row r="2169" spans="3:4" x14ac:dyDescent="0.2">
      <c r="C2169" s="28"/>
      <c r="D2169" s="28"/>
    </row>
    <row r="2170" spans="3:4" x14ac:dyDescent="0.2">
      <c r="C2170" s="28"/>
      <c r="D2170" s="28"/>
    </row>
    <row r="2171" spans="3:4" x14ac:dyDescent="0.2">
      <c r="C2171" s="28"/>
      <c r="D2171" s="28"/>
    </row>
    <row r="2172" spans="3:4" x14ac:dyDescent="0.2">
      <c r="C2172" s="28"/>
      <c r="D2172" s="28"/>
    </row>
    <row r="2173" spans="3:4" x14ac:dyDescent="0.2">
      <c r="C2173" s="28"/>
      <c r="D2173" s="28"/>
    </row>
    <row r="2174" spans="3:4" x14ac:dyDescent="0.2">
      <c r="C2174" s="28"/>
      <c r="D2174" s="28"/>
    </row>
    <row r="2175" spans="3:4" x14ac:dyDescent="0.2">
      <c r="C2175" s="28"/>
      <c r="D2175" s="28"/>
    </row>
    <row r="2176" spans="3:4" x14ac:dyDescent="0.2">
      <c r="C2176" s="28"/>
      <c r="D2176" s="28"/>
    </row>
    <row r="2177" spans="3:4" x14ac:dyDescent="0.2">
      <c r="C2177" s="28"/>
      <c r="D2177" s="28"/>
    </row>
    <row r="2178" spans="3:4" x14ac:dyDescent="0.2">
      <c r="C2178" s="28"/>
      <c r="D2178" s="28"/>
    </row>
    <row r="2179" spans="3:4" x14ac:dyDescent="0.2">
      <c r="C2179" s="28"/>
      <c r="D2179" s="28"/>
    </row>
    <row r="2180" spans="3:4" x14ac:dyDescent="0.2">
      <c r="C2180" s="28"/>
      <c r="D2180" s="28"/>
    </row>
    <row r="2181" spans="3:4" x14ac:dyDescent="0.2">
      <c r="C2181" s="28"/>
      <c r="D2181" s="28"/>
    </row>
    <row r="2182" spans="3:4" x14ac:dyDescent="0.2">
      <c r="C2182" s="28"/>
      <c r="D2182" s="28"/>
    </row>
    <row r="2183" spans="3:4" x14ac:dyDescent="0.2">
      <c r="C2183" s="28"/>
      <c r="D2183" s="28"/>
    </row>
    <row r="2184" spans="3:4" x14ac:dyDescent="0.2">
      <c r="C2184" s="28"/>
      <c r="D2184" s="28"/>
    </row>
    <row r="2185" spans="3:4" x14ac:dyDescent="0.2">
      <c r="C2185" s="28"/>
      <c r="D2185" s="28"/>
    </row>
    <row r="2186" spans="3:4" x14ac:dyDescent="0.2">
      <c r="C2186" s="28"/>
      <c r="D2186" s="28"/>
    </row>
    <row r="2187" spans="3:4" x14ac:dyDescent="0.2">
      <c r="C2187" s="28"/>
      <c r="D2187" s="28"/>
    </row>
    <row r="2188" spans="3:4" x14ac:dyDescent="0.2">
      <c r="C2188" s="28"/>
      <c r="D2188" s="28"/>
    </row>
    <row r="2189" spans="3:4" x14ac:dyDescent="0.2">
      <c r="C2189" s="28"/>
      <c r="D2189" s="28"/>
    </row>
    <row r="2190" spans="3:4" x14ac:dyDescent="0.2">
      <c r="C2190" s="28"/>
      <c r="D2190" s="28"/>
    </row>
    <row r="2191" spans="3:4" x14ac:dyDescent="0.2">
      <c r="C2191" s="28"/>
      <c r="D2191" s="28"/>
    </row>
    <row r="2192" spans="3:4" x14ac:dyDescent="0.2">
      <c r="C2192" s="28"/>
      <c r="D2192" s="28"/>
    </row>
    <row r="2193" spans="3:4" x14ac:dyDescent="0.2">
      <c r="C2193" s="28"/>
      <c r="D2193" s="28"/>
    </row>
    <row r="2194" spans="3:4" x14ac:dyDescent="0.2">
      <c r="C2194" s="28"/>
      <c r="D2194" s="28"/>
    </row>
    <row r="2195" spans="3:4" x14ac:dyDescent="0.2">
      <c r="C2195" s="28"/>
      <c r="D2195" s="28"/>
    </row>
    <row r="2196" spans="3:4" x14ac:dyDescent="0.2">
      <c r="C2196" s="28"/>
      <c r="D2196" s="28"/>
    </row>
    <row r="2197" spans="3:4" x14ac:dyDescent="0.2">
      <c r="C2197" s="28"/>
      <c r="D2197" s="28"/>
    </row>
    <row r="2198" spans="3:4" x14ac:dyDescent="0.2">
      <c r="C2198" s="28"/>
      <c r="D2198" s="28"/>
    </row>
    <row r="2199" spans="3:4" x14ac:dyDescent="0.2">
      <c r="C2199" s="28"/>
      <c r="D2199" s="28"/>
    </row>
    <row r="2200" spans="3:4" x14ac:dyDescent="0.2">
      <c r="C2200" s="28"/>
      <c r="D2200" s="28"/>
    </row>
    <row r="2201" spans="3:4" x14ac:dyDescent="0.2">
      <c r="C2201" s="28"/>
      <c r="D2201" s="28"/>
    </row>
    <row r="2202" spans="3:4" x14ac:dyDescent="0.2">
      <c r="C2202" s="28"/>
      <c r="D2202" s="28"/>
    </row>
    <row r="2203" spans="3:4" x14ac:dyDescent="0.2">
      <c r="C2203" s="28"/>
      <c r="D2203" s="28"/>
    </row>
    <row r="2204" spans="3:4" x14ac:dyDescent="0.2">
      <c r="C2204" s="28"/>
      <c r="D2204" s="28"/>
    </row>
    <row r="2205" spans="3:4" x14ac:dyDescent="0.2">
      <c r="C2205" s="28"/>
      <c r="D2205" s="28"/>
    </row>
    <row r="2206" spans="3:4" x14ac:dyDescent="0.2">
      <c r="C2206" s="28"/>
      <c r="D2206" s="28"/>
    </row>
    <row r="2207" spans="3:4" x14ac:dyDescent="0.2">
      <c r="C2207" s="28"/>
      <c r="D2207" s="28"/>
    </row>
    <row r="2208" spans="3:4" x14ac:dyDescent="0.2">
      <c r="C2208" s="28"/>
      <c r="D2208" s="28"/>
    </row>
    <row r="2209" spans="3:4" x14ac:dyDescent="0.2">
      <c r="C2209" s="28"/>
      <c r="D2209" s="28"/>
    </row>
    <row r="2210" spans="3:4" x14ac:dyDescent="0.2">
      <c r="C2210" s="28"/>
      <c r="D2210" s="28"/>
    </row>
    <row r="2211" spans="3:4" x14ac:dyDescent="0.2">
      <c r="C2211" s="28"/>
      <c r="D2211" s="28"/>
    </row>
    <row r="2212" spans="3:4" x14ac:dyDescent="0.2">
      <c r="C2212" s="28"/>
      <c r="D2212" s="28"/>
    </row>
    <row r="2213" spans="3:4" x14ac:dyDescent="0.2">
      <c r="C2213" s="28"/>
      <c r="D2213" s="28"/>
    </row>
    <row r="2214" spans="3:4" x14ac:dyDescent="0.2">
      <c r="C2214" s="28"/>
      <c r="D2214" s="28"/>
    </row>
    <row r="2215" spans="3:4" x14ac:dyDescent="0.2">
      <c r="C2215" s="28"/>
      <c r="D2215" s="28"/>
    </row>
    <row r="2216" spans="3:4" x14ac:dyDescent="0.2">
      <c r="C2216" s="28"/>
      <c r="D2216" s="28"/>
    </row>
    <row r="2217" spans="3:4" x14ac:dyDescent="0.2">
      <c r="C2217" s="28"/>
      <c r="D2217" s="28"/>
    </row>
    <row r="2218" spans="3:4" x14ac:dyDescent="0.2">
      <c r="C2218" s="28"/>
      <c r="D2218" s="28"/>
    </row>
    <row r="2219" spans="3:4" x14ac:dyDescent="0.2">
      <c r="C2219" s="28"/>
      <c r="D2219" s="28"/>
    </row>
    <row r="2220" spans="3:4" x14ac:dyDescent="0.2">
      <c r="C2220" s="28"/>
      <c r="D2220" s="28"/>
    </row>
    <row r="2221" spans="3:4" x14ac:dyDescent="0.2">
      <c r="C2221" s="28"/>
      <c r="D2221" s="28"/>
    </row>
    <row r="2222" spans="3:4" x14ac:dyDescent="0.2">
      <c r="C2222" s="28"/>
      <c r="D2222" s="28"/>
    </row>
    <row r="2223" spans="3:4" x14ac:dyDescent="0.2">
      <c r="C2223" s="28"/>
      <c r="D2223" s="28"/>
    </row>
    <row r="2224" spans="3:4" x14ac:dyDescent="0.2">
      <c r="C2224" s="28"/>
      <c r="D2224" s="28"/>
    </row>
    <row r="2225" spans="3:4" x14ac:dyDescent="0.2">
      <c r="C2225" s="28"/>
      <c r="D2225" s="28"/>
    </row>
    <row r="2226" spans="3:4" x14ac:dyDescent="0.2">
      <c r="C2226" s="28"/>
      <c r="D2226" s="28"/>
    </row>
    <row r="2227" spans="3:4" x14ac:dyDescent="0.2">
      <c r="C2227" s="28"/>
      <c r="D2227" s="28"/>
    </row>
    <row r="2228" spans="3:4" x14ac:dyDescent="0.2">
      <c r="C2228" s="28"/>
      <c r="D2228" s="28"/>
    </row>
    <row r="2229" spans="3:4" x14ac:dyDescent="0.2">
      <c r="C2229" s="28"/>
      <c r="D2229" s="28"/>
    </row>
    <row r="2230" spans="3:4" x14ac:dyDescent="0.2">
      <c r="C2230" s="28"/>
      <c r="D2230" s="28"/>
    </row>
    <row r="2231" spans="3:4" x14ac:dyDescent="0.2">
      <c r="C2231" s="28"/>
      <c r="D2231" s="28"/>
    </row>
    <row r="2232" spans="3:4" x14ac:dyDescent="0.2">
      <c r="C2232" s="28"/>
      <c r="D2232" s="28"/>
    </row>
    <row r="2233" spans="3:4" x14ac:dyDescent="0.2">
      <c r="C2233" s="28"/>
      <c r="D2233" s="28"/>
    </row>
    <row r="2234" spans="3:4" x14ac:dyDescent="0.2">
      <c r="C2234" s="28"/>
      <c r="D2234" s="28"/>
    </row>
    <row r="2235" spans="3:4" x14ac:dyDescent="0.2">
      <c r="C2235" s="28"/>
      <c r="D2235" s="28"/>
    </row>
    <row r="2236" spans="3:4" x14ac:dyDescent="0.2">
      <c r="C2236" s="28"/>
      <c r="D2236" s="28"/>
    </row>
    <row r="2237" spans="3:4" x14ac:dyDescent="0.2">
      <c r="C2237" s="28"/>
      <c r="D2237" s="28"/>
    </row>
    <row r="2238" spans="3:4" x14ac:dyDescent="0.2">
      <c r="C2238" s="28"/>
      <c r="D2238" s="28"/>
    </row>
    <row r="2239" spans="3:4" x14ac:dyDescent="0.2">
      <c r="C2239" s="28"/>
      <c r="D2239" s="28"/>
    </row>
    <row r="2240" spans="3:4" x14ac:dyDescent="0.2">
      <c r="C2240" s="28"/>
      <c r="D2240" s="28"/>
    </row>
    <row r="2241" spans="3:4" x14ac:dyDescent="0.2">
      <c r="C2241" s="28"/>
      <c r="D2241" s="28"/>
    </row>
    <row r="2242" spans="3:4" x14ac:dyDescent="0.2">
      <c r="C2242" s="28"/>
      <c r="D2242" s="28"/>
    </row>
    <row r="2243" spans="3:4" x14ac:dyDescent="0.2">
      <c r="C2243" s="28"/>
      <c r="D2243" s="28"/>
    </row>
    <row r="2244" spans="3:4" x14ac:dyDescent="0.2">
      <c r="C2244" s="28"/>
      <c r="D2244" s="28"/>
    </row>
    <row r="2245" spans="3:4" x14ac:dyDescent="0.2">
      <c r="C2245" s="28"/>
      <c r="D2245" s="28"/>
    </row>
    <row r="2246" spans="3:4" x14ac:dyDescent="0.2">
      <c r="C2246" s="28"/>
      <c r="D2246" s="28"/>
    </row>
    <row r="2247" spans="3:4" x14ac:dyDescent="0.2">
      <c r="C2247" s="28"/>
      <c r="D2247" s="28"/>
    </row>
    <row r="2248" spans="3:4" x14ac:dyDescent="0.2">
      <c r="C2248" s="28"/>
      <c r="D2248" s="28"/>
    </row>
    <row r="2249" spans="3:4" x14ac:dyDescent="0.2">
      <c r="C2249" s="28"/>
      <c r="D2249" s="28"/>
    </row>
    <row r="2250" spans="3:4" x14ac:dyDescent="0.2">
      <c r="C2250" s="28"/>
      <c r="D2250" s="28"/>
    </row>
    <row r="2251" spans="3:4" x14ac:dyDescent="0.2">
      <c r="C2251" s="28"/>
      <c r="D2251" s="28"/>
    </row>
    <row r="2252" spans="3:4" x14ac:dyDescent="0.2">
      <c r="C2252" s="28"/>
      <c r="D2252" s="28"/>
    </row>
    <row r="2253" spans="3:4" x14ac:dyDescent="0.2">
      <c r="C2253" s="28"/>
      <c r="D2253" s="28"/>
    </row>
    <row r="2254" spans="3:4" x14ac:dyDescent="0.2">
      <c r="C2254" s="28"/>
      <c r="D2254" s="28"/>
    </row>
    <row r="2255" spans="3:4" x14ac:dyDescent="0.2">
      <c r="C2255" s="28"/>
      <c r="D2255" s="28"/>
    </row>
    <row r="2256" spans="3:4" x14ac:dyDescent="0.2">
      <c r="C2256" s="28"/>
      <c r="D2256" s="28"/>
    </row>
    <row r="2257" spans="3:4" x14ac:dyDescent="0.2">
      <c r="C2257" s="28"/>
      <c r="D2257" s="28"/>
    </row>
    <row r="2258" spans="3:4" x14ac:dyDescent="0.2">
      <c r="C2258" s="28"/>
      <c r="D2258" s="28"/>
    </row>
    <row r="2259" spans="3:4" x14ac:dyDescent="0.2">
      <c r="C2259" s="28"/>
      <c r="D2259" s="28"/>
    </row>
    <row r="2260" spans="3:4" x14ac:dyDescent="0.2">
      <c r="C2260" s="28"/>
      <c r="D2260" s="28"/>
    </row>
    <row r="2261" spans="3:4" x14ac:dyDescent="0.2">
      <c r="C2261" s="28"/>
      <c r="D2261" s="28"/>
    </row>
    <row r="2262" spans="3:4" x14ac:dyDescent="0.2">
      <c r="C2262" s="28"/>
      <c r="D2262" s="28"/>
    </row>
    <row r="2263" spans="3:4" x14ac:dyDescent="0.2">
      <c r="C2263" s="28"/>
      <c r="D2263" s="28"/>
    </row>
    <row r="2264" spans="3:4" x14ac:dyDescent="0.2">
      <c r="C2264" s="28"/>
      <c r="D2264" s="28"/>
    </row>
    <row r="2265" spans="3:4" x14ac:dyDescent="0.2">
      <c r="C2265" s="28"/>
      <c r="D2265" s="28"/>
    </row>
    <row r="2266" spans="3:4" x14ac:dyDescent="0.2">
      <c r="C2266" s="28"/>
      <c r="D2266" s="28"/>
    </row>
    <row r="2267" spans="3:4" x14ac:dyDescent="0.2">
      <c r="C2267" s="28"/>
      <c r="D2267" s="28"/>
    </row>
    <row r="2268" spans="3:4" x14ac:dyDescent="0.2">
      <c r="C2268" s="28"/>
      <c r="D2268" s="28"/>
    </row>
    <row r="2269" spans="3:4" x14ac:dyDescent="0.2">
      <c r="C2269" s="28"/>
      <c r="D2269" s="28"/>
    </row>
    <row r="2270" spans="3:4" x14ac:dyDescent="0.2">
      <c r="C2270" s="28"/>
      <c r="D2270" s="28"/>
    </row>
    <row r="2271" spans="3:4" x14ac:dyDescent="0.2">
      <c r="C2271" s="28"/>
      <c r="D2271" s="28"/>
    </row>
    <row r="2272" spans="3:4" x14ac:dyDescent="0.2">
      <c r="C2272" s="28"/>
      <c r="D2272" s="28"/>
    </row>
    <row r="2273" spans="3:4" x14ac:dyDescent="0.2">
      <c r="C2273" s="28"/>
      <c r="D2273" s="28"/>
    </row>
    <row r="2274" spans="3:4" x14ac:dyDescent="0.2">
      <c r="C2274" s="28"/>
      <c r="D2274" s="28"/>
    </row>
    <row r="2275" spans="3:4" x14ac:dyDescent="0.2">
      <c r="C2275" s="28"/>
      <c r="D2275" s="28"/>
    </row>
    <row r="2276" spans="3:4" x14ac:dyDescent="0.2">
      <c r="C2276" s="28"/>
      <c r="D2276" s="28"/>
    </row>
    <row r="2277" spans="3:4" x14ac:dyDescent="0.2">
      <c r="C2277" s="28"/>
      <c r="D2277" s="28"/>
    </row>
    <row r="2278" spans="3:4" x14ac:dyDescent="0.2">
      <c r="C2278" s="28"/>
      <c r="D2278" s="28"/>
    </row>
    <row r="2279" spans="3:4" x14ac:dyDescent="0.2">
      <c r="C2279" s="28"/>
      <c r="D2279" s="28"/>
    </row>
    <row r="2280" spans="3:4" x14ac:dyDescent="0.2">
      <c r="C2280" s="28"/>
      <c r="D2280" s="28"/>
    </row>
    <row r="2281" spans="3:4" x14ac:dyDescent="0.2">
      <c r="C2281" s="28"/>
      <c r="D2281" s="28"/>
    </row>
    <row r="2282" spans="3:4" x14ac:dyDescent="0.2">
      <c r="C2282" s="28"/>
      <c r="D2282" s="28"/>
    </row>
    <row r="2283" spans="3:4" x14ac:dyDescent="0.2">
      <c r="C2283" s="28"/>
      <c r="D2283" s="28"/>
    </row>
    <row r="2284" spans="3:4" x14ac:dyDescent="0.2">
      <c r="C2284" s="28"/>
      <c r="D2284" s="28"/>
    </row>
    <row r="2285" spans="3:4" x14ac:dyDescent="0.2">
      <c r="C2285" s="28"/>
      <c r="D2285" s="28"/>
    </row>
    <row r="2286" spans="3:4" x14ac:dyDescent="0.2">
      <c r="C2286" s="28"/>
      <c r="D2286" s="28"/>
    </row>
    <row r="2287" spans="3:4" x14ac:dyDescent="0.2">
      <c r="C2287" s="28"/>
      <c r="D2287" s="28"/>
    </row>
    <row r="2288" spans="3:4" x14ac:dyDescent="0.2">
      <c r="C2288" s="28"/>
      <c r="D2288" s="28"/>
    </row>
    <row r="2289" spans="3:4" x14ac:dyDescent="0.2">
      <c r="C2289" s="28"/>
      <c r="D2289" s="28"/>
    </row>
    <row r="2290" spans="3:4" x14ac:dyDescent="0.2">
      <c r="C2290" s="28"/>
      <c r="D2290" s="28"/>
    </row>
    <row r="2291" spans="3:4" x14ac:dyDescent="0.2">
      <c r="C2291" s="28"/>
      <c r="D2291" s="28"/>
    </row>
    <row r="2292" spans="3:4" x14ac:dyDescent="0.2">
      <c r="C2292" s="28"/>
      <c r="D2292" s="28"/>
    </row>
    <row r="2293" spans="3:4" x14ac:dyDescent="0.2">
      <c r="C2293" s="28"/>
      <c r="D2293" s="28"/>
    </row>
    <row r="2294" spans="3:4" x14ac:dyDescent="0.2">
      <c r="C2294" s="28"/>
      <c r="D2294" s="28"/>
    </row>
    <row r="2295" spans="3:4" x14ac:dyDescent="0.2">
      <c r="C2295" s="28"/>
      <c r="D2295" s="28"/>
    </row>
    <row r="2296" spans="3:4" x14ac:dyDescent="0.2">
      <c r="C2296" s="28"/>
      <c r="D2296" s="28"/>
    </row>
    <row r="2297" spans="3:4" x14ac:dyDescent="0.2">
      <c r="C2297" s="28"/>
      <c r="D2297" s="28"/>
    </row>
    <row r="2298" spans="3:4" x14ac:dyDescent="0.2">
      <c r="C2298" s="28"/>
      <c r="D2298" s="28"/>
    </row>
    <row r="2299" spans="3:4" x14ac:dyDescent="0.2">
      <c r="C2299" s="28"/>
      <c r="D2299" s="28"/>
    </row>
    <row r="2300" spans="3:4" x14ac:dyDescent="0.2">
      <c r="C2300" s="28"/>
      <c r="D2300" s="28"/>
    </row>
    <row r="2301" spans="3:4" x14ac:dyDescent="0.2">
      <c r="C2301" s="28"/>
      <c r="D2301" s="28"/>
    </row>
    <row r="2302" spans="3:4" x14ac:dyDescent="0.2">
      <c r="C2302" s="28"/>
      <c r="D2302" s="28"/>
    </row>
    <row r="2303" spans="3:4" x14ac:dyDescent="0.2">
      <c r="C2303" s="28"/>
      <c r="D2303" s="28"/>
    </row>
    <row r="2304" spans="3:4" x14ac:dyDescent="0.2">
      <c r="C2304" s="28"/>
      <c r="D2304" s="28"/>
    </row>
    <row r="2305" spans="3:4" x14ac:dyDescent="0.2">
      <c r="C2305" s="28"/>
      <c r="D2305" s="28"/>
    </row>
    <row r="2306" spans="3:4" x14ac:dyDescent="0.2">
      <c r="C2306" s="28"/>
      <c r="D2306" s="28"/>
    </row>
    <row r="2307" spans="3:4" x14ac:dyDescent="0.2">
      <c r="C2307" s="28"/>
      <c r="D2307" s="28"/>
    </row>
    <row r="2308" spans="3:4" x14ac:dyDescent="0.2">
      <c r="C2308" s="28"/>
      <c r="D2308" s="28"/>
    </row>
    <row r="2309" spans="3:4" x14ac:dyDescent="0.2">
      <c r="C2309" s="28"/>
      <c r="D2309" s="28"/>
    </row>
    <row r="2310" spans="3:4" x14ac:dyDescent="0.2">
      <c r="C2310" s="28"/>
      <c r="D2310" s="28"/>
    </row>
    <row r="2311" spans="3:4" x14ac:dyDescent="0.2">
      <c r="C2311" s="28"/>
      <c r="D2311" s="28"/>
    </row>
    <row r="2312" spans="3:4" x14ac:dyDescent="0.2">
      <c r="C2312" s="28"/>
      <c r="D2312" s="28"/>
    </row>
    <row r="2313" spans="3:4" x14ac:dyDescent="0.2">
      <c r="C2313" s="28"/>
      <c r="D2313" s="28"/>
    </row>
    <row r="2314" spans="3:4" x14ac:dyDescent="0.2">
      <c r="C2314" s="28"/>
      <c r="D2314" s="28"/>
    </row>
    <row r="2315" spans="3:4" x14ac:dyDescent="0.2">
      <c r="C2315" s="28"/>
      <c r="D2315" s="28"/>
    </row>
    <row r="2316" spans="3:4" x14ac:dyDescent="0.2">
      <c r="C2316" s="28"/>
      <c r="D2316" s="28"/>
    </row>
    <row r="2317" spans="3:4" x14ac:dyDescent="0.2">
      <c r="C2317" s="28"/>
      <c r="D2317" s="28"/>
    </row>
    <row r="2318" spans="3:4" x14ac:dyDescent="0.2">
      <c r="C2318" s="28"/>
      <c r="D2318" s="28"/>
    </row>
    <row r="2319" spans="3:4" x14ac:dyDescent="0.2">
      <c r="C2319" s="28"/>
      <c r="D2319" s="28"/>
    </row>
    <row r="2320" spans="3:4" x14ac:dyDescent="0.2">
      <c r="C2320" s="28"/>
      <c r="D2320" s="28"/>
    </row>
    <row r="2321" spans="3:4" x14ac:dyDescent="0.2">
      <c r="C2321" s="28"/>
      <c r="D2321" s="28"/>
    </row>
    <row r="2322" spans="3:4" x14ac:dyDescent="0.2">
      <c r="C2322" s="28"/>
      <c r="D2322" s="28"/>
    </row>
    <row r="2323" spans="3:4" x14ac:dyDescent="0.2">
      <c r="C2323" s="28"/>
      <c r="D2323" s="28"/>
    </row>
    <row r="2324" spans="3:4" x14ac:dyDescent="0.2">
      <c r="C2324" s="28"/>
      <c r="D2324" s="28"/>
    </row>
    <row r="2325" spans="3:4" x14ac:dyDescent="0.2">
      <c r="C2325" s="28"/>
      <c r="D2325" s="28"/>
    </row>
    <row r="2326" spans="3:4" x14ac:dyDescent="0.2">
      <c r="C2326" s="28"/>
      <c r="D2326" s="28"/>
    </row>
    <row r="2327" spans="3:4" x14ac:dyDescent="0.2">
      <c r="C2327" s="28"/>
      <c r="D2327" s="28"/>
    </row>
    <row r="2328" spans="3:4" x14ac:dyDescent="0.2">
      <c r="C2328" s="28"/>
      <c r="D2328" s="28"/>
    </row>
    <row r="2329" spans="3:4" x14ac:dyDescent="0.2">
      <c r="C2329" s="28"/>
      <c r="D2329" s="28"/>
    </row>
    <row r="2330" spans="3:4" x14ac:dyDescent="0.2">
      <c r="C2330" s="28"/>
      <c r="D2330" s="28"/>
    </row>
    <row r="2331" spans="3:4" x14ac:dyDescent="0.2">
      <c r="C2331" s="28"/>
      <c r="D2331" s="28"/>
    </row>
    <row r="2332" spans="3:4" x14ac:dyDescent="0.2">
      <c r="C2332" s="28"/>
      <c r="D2332" s="28"/>
    </row>
    <row r="2333" spans="3:4" x14ac:dyDescent="0.2">
      <c r="C2333" s="28"/>
      <c r="D2333" s="28"/>
    </row>
    <row r="2334" spans="3:4" x14ac:dyDescent="0.2">
      <c r="C2334" s="28"/>
      <c r="D2334" s="28"/>
    </row>
    <row r="2335" spans="3:4" x14ac:dyDescent="0.2">
      <c r="C2335" s="28"/>
      <c r="D2335" s="28"/>
    </row>
    <row r="2336" spans="3:4" x14ac:dyDescent="0.2">
      <c r="C2336" s="28"/>
      <c r="D2336" s="28"/>
    </row>
    <row r="2337" spans="3:4" x14ac:dyDescent="0.2">
      <c r="C2337" s="28"/>
      <c r="D2337" s="28"/>
    </row>
    <row r="2338" spans="3:4" x14ac:dyDescent="0.2">
      <c r="C2338" s="28"/>
      <c r="D2338" s="28"/>
    </row>
    <row r="2339" spans="3:4" x14ac:dyDescent="0.2">
      <c r="C2339" s="28"/>
      <c r="D2339" s="28"/>
    </row>
    <row r="2340" spans="3:4" x14ac:dyDescent="0.2">
      <c r="C2340" s="28"/>
      <c r="D2340" s="28"/>
    </row>
    <row r="2341" spans="3:4" x14ac:dyDescent="0.2">
      <c r="C2341" s="28"/>
      <c r="D2341" s="28"/>
    </row>
    <row r="2342" spans="3:4" x14ac:dyDescent="0.2">
      <c r="C2342" s="28"/>
      <c r="D2342" s="28"/>
    </row>
    <row r="2343" spans="3:4" x14ac:dyDescent="0.2">
      <c r="C2343" s="28"/>
      <c r="D2343" s="28"/>
    </row>
    <row r="2344" spans="3:4" x14ac:dyDescent="0.2">
      <c r="C2344" s="28"/>
      <c r="D2344" s="28"/>
    </row>
    <row r="2345" spans="3:4" x14ac:dyDescent="0.2">
      <c r="C2345" s="28"/>
      <c r="D2345" s="28"/>
    </row>
    <row r="2346" spans="3:4" x14ac:dyDescent="0.2">
      <c r="C2346" s="28"/>
      <c r="D2346" s="28"/>
    </row>
    <row r="2347" spans="3:4" x14ac:dyDescent="0.2">
      <c r="C2347" s="28"/>
      <c r="D2347" s="28"/>
    </row>
    <row r="2348" spans="3:4" x14ac:dyDescent="0.2">
      <c r="C2348" s="28"/>
      <c r="D2348" s="28"/>
    </row>
    <row r="2349" spans="3:4" x14ac:dyDescent="0.2">
      <c r="C2349" s="28"/>
      <c r="D2349" s="28"/>
    </row>
    <row r="2350" spans="3:4" x14ac:dyDescent="0.2">
      <c r="C2350" s="28"/>
      <c r="D2350" s="28"/>
    </row>
    <row r="2351" spans="3:4" x14ac:dyDescent="0.2">
      <c r="C2351" s="28"/>
      <c r="D2351" s="28"/>
    </row>
    <row r="2352" spans="3:4" x14ac:dyDescent="0.2">
      <c r="C2352" s="28"/>
      <c r="D2352" s="28"/>
    </row>
    <row r="2353" spans="3:4" x14ac:dyDescent="0.2">
      <c r="C2353" s="28"/>
      <c r="D2353" s="28"/>
    </row>
    <row r="2354" spans="3:4" x14ac:dyDescent="0.2">
      <c r="C2354" s="28"/>
      <c r="D2354" s="28"/>
    </row>
    <row r="2355" spans="3:4" x14ac:dyDescent="0.2">
      <c r="C2355" s="28"/>
      <c r="D2355" s="28"/>
    </row>
    <row r="2356" spans="3:4" x14ac:dyDescent="0.2">
      <c r="C2356" s="28"/>
      <c r="D2356" s="28"/>
    </row>
    <row r="2357" spans="3:4" x14ac:dyDescent="0.2">
      <c r="C2357" s="28"/>
      <c r="D2357" s="28"/>
    </row>
    <row r="2358" spans="3:4" x14ac:dyDescent="0.2">
      <c r="C2358" s="28"/>
      <c r="D2358" s="28"/>
    </row>
    <row r="2359" spans="3:4" x14ac:dyDescent="0.2">
      <c r="C2359" s="28"/>
      <c r="D2359" s="28"/>
    </row>
    <row r="2360" spans="3:4" x14ac:dyDescent="0.2">
      <c r="C2360" s="28"/>
      <c r="D2360" s="28"/>
    </row>
    <row r="2361" spans="3:4" x14ac:dyDescent="0.2">
      <c r="C2361" s="28"/>
      <c r="D2361" s="28"/>
    </row>
    <row r="2362" spans="3:4" x14ac:dyDescent="0.2">
      <c r="C2362" s="28"/>
      <c r="D2362" s="28"/>
    </row>
    <row r="2363" spans="3:4" x14ac:dyDescent="0.2">
      <c r="C2363" s="28"/>
      <c r="D2363" s="28"/>
    </row>
    <row r="2364" spans="3:4" x14ac:dyDescent="0.2">
      <c r="C2364" s="28"/>
      <c r="D2364" s="28"/>
    </row>
    <row r="2365" spans="3:4" x14ac:dyDescent="0.2">
      <c r="C2365" s="28"/>
      <c r="D2365" s="28"/>
    </row>
    <row r="2366" spans="3:4" x14ac:dyDescent="0.2">
      <c r="C2366" s="28"/>
      <c r="D2366" s="28"/>
    </row>
    <row r="2367" spans="3:4" x14ac:dyDescent="0.2">
      <c r="C2367" s="28"/>
      <c r="D2367" s="28"/>
    </row>
    <row r="2368" spans="3:4" x14ac:dyDescent="0.2">
      <c r="C2368" s="28"/>
      <c r="D2368" s="28"/>
    </row>
    <row r="2369" spans="3:4" x14ac:dyDescent="0.2">
      <c r="C2369" s="28"/>
      <c r="D2369" s="28"/>
    </row>
    <row r="2370" spans="3:4" x14ac:dyDescent="0.2">
      <c r="C2370" s="28"/>
      <c r="D2370" s="28"/>
    </row>
    <row r="2371" spans="3:4" x14ac:dyDescent="0.2">
      <c r="C2371" s="28"/>
      <c r="D2371" s="28"/>
    </row>
    <row r="2372" spans="3:4" x14ac:dyDescent="0.2">
      <c r="C2372" s="28"/>
      <c r="D2372" s="28"/>
    </row>
    <row r="2373" spans="3:4" x14ac:dyDescent="0.2">
      <c r="C2373" s="28"/>
      <c r="D2373" s="28"/>
    </row>
    <row r="2374" spans="3:4" x14ac:dyDescent="0.2">
      <c r="C2374" s="28"/>
      <c r="D2374" s="28"/>
    </row>
    <row r="2375" spans="3:4" x14ac:dyDescent="0.2">
      <c r="C2375" s="28"/>
      <c r="D2375" s="28"/>
    </row>
    <row r="2376" spans="3:4" x14ac:dyDescent="0.2">
      <c r="C2376" s="28"/>
      <c r="D2376" s="28"/>
    </row>
    <row r="2377" spans="3:4" x14ac:dyDescent="0.2">
      <c r="C2377" s="28"/>
      <c r="D2377" s="28"/>
    </row>
    <row r="2378" spans="3:4" x14ac:dyDescent="0.2">
      <c r="C2378" s="28"/>
      <c r="D2378" s="28"/>
    </row>
    <row r="2379" spans="3:4" x14ac:dyDescent="0.2">
      <c r="C2379" s="28"/>
      <c r="D2379" s="28"/>
    </row>
    <row r="2380" spans="3:4" x14ac:dyDescent="0.2">
      <c r="C2380" s="28"/>
      <c r="D2380" s="28"/>
    </row>
    <row r="2381" spans="3:4" x14ac:dyDescent="0.2">
      <c r="C2381" s="28"/>
      <c r="D2381" s="28"/>
    </row>
    <row r="2382" spans="3:4" x14ac:dyDescent="0.2">
      <c r="C2382" s="28"/>
      <c r="D2382" s="28"/>
    </row>
    <row r="2383" spans="3:4" x14ac:dyDescent="0.2">
      <c r="C2383" s="28"/>
      <c r="D2383" s="28"/>
    </row>
    <row r="2384" spans="3:4" x14ac:dyDescent="0.2">
      <c r="C2384" s="28"/>
      <c r="D2384" s="28"/>
    </row>
    <row r="2385" spans="3:4" x14ac:dyDescent="0.2">
      <c r="C2385" s="28"/>
      <c r="D2385" s="28"/>
    </row>
    <row r="2386" spans="3:4" x14ac:dyDescent="0.2">
      <c r="C2386" s="28"/>
      <c r="D2386" s="28"/>
    </row>
    <row r="2387" spans="3:4" x14ac:dyDescent="0.2">
      <c r="C2387" s="28"/>
      <c r="D2387" s="28"/>
    </row>
    <row r="2388" spans="3:4" x14ac:dyDescent="0.2">
      <c r="C2388" s="28"/>
      <c r="D2388" s="28"/>
    </row>
    <row r="2389" spans="3:4" x14ac:dyDescent="0.2">
      <c r="C2389" s="28"/>
      <c r="D2389" s="28"/>
    </row>
    <row r="2390" spans="3:4" x14ac:dyDescent="0.2">
      <c r="C2390" s="28"/>
      <c r="D2390" s="28"/>
    </row>
    <row r="2391" spans="3:4" x14ac:dyDescent="0.2">
      <c r="C2391" s="28"/>
      <c r="D2391" s="28"/>
    </row>
    <row r="2392" spans="3:4" x14ac:dyDescent="0.2">
      <c r="C2392" s="28"/>
      <c r="D2392" s="28"/>
    </row>
    <row r="2393" spans="3:4" x14ac:dyDescent="0.2">
      <c r="C2393" s="28"/>
      <c r="D2393" s="28"/>
    </row>
    <row r="2394" spans="3:4" x14ac:dyDescent="0.2">
      <c r="C2394" s="28"/>
      <c r="D2394" s="28"/>
    </row>
    <row r="2395" spans="3:4" x14ac:dyDescent="0.2">
      <c r="C2395" s="28"/>
      <c r="D2395" s="28"/>
    </row>
    <row r="2396" spans="3:4" x14ac:dyDescent="0.2">
      <c r="C2396" s="28"/>
      <c r="D2396" s="28"/>
    </row>
    <row r="2397" spans="3:4" x14ac:dyDescent="0.2">
      <c r="C2397" s="28"/>
      <c r="D2397" s="28"/>
    </row>
    <row r="2398" spans="3:4" x14ac:dyDescent="0.2">
      <c r="C2398" s="28"/>
      <c r="D2398" s="28"/>
    </row>
    <row r="2399" spans="3:4" x14ac:dyDescent="0.2">
      <c r="C2399" s="28"/>
      <c r="D2399" s="28"/>
    </row>
    <row r="2400" spans="3:4" x14ac:dyDescent="0.2">
      <c r="C2400" s="28"/>
      <c r="D2400" s="28"/>
    </row>
    <row r="2401" spans="3:4" x14ac:dyDescent="0.2">
      <c r="C2401" s="28"/>
      <c r="D2401" s="28"/>
    </row>
    <row r="2402" spans="3:4" x14ac:dyDescent="0.2">
      <c r="C2402" s="28"/>
      <c r="D2402" s="28"/>
    </row>
    <row r="2403" spans="3:4" x14ac:dyDescent="0.2">
      <c r="C2403" s="28"/>
      <c r="D2403" s="28"/>
    </row>
    <row r="2404" spans="3:4" x14ac:dyDescent="0.2">
      <c r="C2404" s="28"/>
      <c r="D2404" s="28"/>
    </row>
    <row r="2405" spans="3:4" x14ac:dyDescent="0.2">
      <c r="C2405" s="28"/>
      <c r="D2405" s="28"/>
    </row>
    <row r="2406" spans="3:4" x14ac:dyDescent="0.2">
      <c r="C2406" s="28"/>
      <c r="D2406" s="28"/>
    </row>
    <row r="2407" spans="3:4" x14ac:dyDescent="0.2">
      <c r="C2407" s="28"/>
      <c r="D2407" s="28"/>
    </row>
    <row r="2408" spans="3:4" x14ac:dyDescent="0.2">
      <c r="C2408" s="28"/>
      <c r="D2408" s="28"/>
    </row>
    <row r="2409" spans="3:4" x14ac:dyDescent="0.2">
      <c r="C2409" s="28"/>
      <c r="D2409" s="28"/>
    </row>
    <row r="2410" spans="3:4" x14ac:dyDescent="0.2">
      <c r="C2410" s="28"/>
      <c r="D2410" s="28"/>
    </row>
    <row r="2411" spans="3:4" x14ac:dyDescent="0.2">
      <c r="C2411" s="28"/>
      <c r="D2411" s="28"/>
    </row>
    <row r="2412" spans="3:4" x14ac:dyDescent="0.2">
      <c r="C2412" s="28"/>
      <c r="D2412" s="28"/>
    </row>
    <row r="2413" spans="3:4" x14ac:dyDescent="0.2">
      <c r="C2413" s="28"/>
      <c r="D2413" s="28"/>
    </row>
    <row r="2414" spans="3:4" x14ac:dyDescent="0.2">
      <c r="C2414" s="28"/>
      <c r="D2414" s="28"/>
    </row>
    <row r="2415" spans="3:4" x14ac:dyDescent="0.2">
      <c r="C2415" s="28"/>
      <c r="D2415" s="28"/>
    </row>
    <row r="2416" spans="3:4" x14ac:dyDescent="0.2">
      <c r="C2416" s="28"/>
      <c r="D2416" s="28"/>
    </row>
    <row r="2417" spans="3:4" x14ac:dyDescent="0.2">
      <c r="C2417" s="28"/>
      <c r="D2417" s="28"/>
    </row>
    <row r="2418" spans="3:4" x14ac:dyDescent="0.2">
      <c r="C2418" s="28"/>
      <c r="D2418" s="28"/>
    </row>
    <row r="2419" spans="3:4" x14ac:dyDescent="0.2">
      <c r="C2419" s="28"/>
      <c r="D2419" s="28"/>
    </row>
    <row r="2420" spans="3:4" x14ac:dyDescent="0.2">
      <c r="C2420" s="28"/>
      <c r="D2420" s="28"/>
    </row>
    <row r="2421" spans="3:4" x14ac:dyDescent="0.2">
      <c r="C2421" s="28"/>
      <c r="D2421" s="28"/>
    </row>
    <row r="2422" spans="3:4" x14ac:dyDescent="0.2">
      <c r="C2422" s="28"/>
      <c r="D2422" s="28"/>
    </row>
    <row r="2423" spans="3:4" x14ac:dyDescent="0.2">
      <c r="C2423" s="28"/>
      <c r="D2423" s="28"/>
    </row>
    <row r="2424" spans="3:4" x14ac:dyDescent="0.2">
      <c r="C2424" s="28"/>
      <c r="D2424" s="28"/>
    </row>
    <row r="2425" spans="3:4" x14ac:dyDescent="0.2">
      <c r="C2425" s="28"/>
      <c r="D2425" s="28"/>
    </row>
    <row r="2426" spans="3:4" x14ac:dyDescent="0.2">
      <c r="C2426" s="28"/>
      <c r="D2426" s="28"/>
    </row>
    <row r="2427" spans="3:4" x14ac:dyDescent="0.2">
      <c r="C2427" s="28"/>
      <c r="D2427" s="28"/>
    </row>
    <row r="2428" spans="3:4" x14ac:dyDescent="0.2">
      <c r="C2428" s="28"/>
      <c r="D2428" s="28"/>
    </row>
    <row r="2429" spans="3:4" x14ac:dyDescent="0.2">
      <c r="C2429" s="28"/>
      <c r="D2429" s="28"/>
    </row>
    <row r="2430" spans="3:4" x14ac:dyDescent="0.2">
      <c r="C2430" s="28"/>
      <c r="D2430" s="28"/>
    </row>
    <row r="2431" spans="3:4" x14ac:dyDescent="0.2">
      <c r="C2431" s="28"/>
      <c r="D2431" s="28"/>
    </row>
    <row r="2432" spans="3:4" x14ac:dyDescent="0.2">
      <c r="C2432" s="28"/>
      <c r="D2432" s="28"/>
    </row>
    <row r="2433" spans="3:4" x14ac:dyDescent="0.2">
      <c r="C2433" s="28"/>
      <c r="D2433" s="28"/>
    </row>
    <row r="2434" spans="3:4" x14ac:dyDescent="0.2">
      <c r="C2434" s="28"/>
      <c r="D2434" s="28"/>
    </row>
    <row r="2435" spans="3:4" x14ac:dyDescent="0.2">
      <c r="C2435" s="28"/>
      <c r="D2435" s="28"/>
    </row>
    <row r="2436" spans="3:4" x14ac:dyDescent="0.2">
      <c r="C2436" s="28"/>
      <c r="D2436" s="28"/>
    </row>
    <row r="2437" spans="3:4" x14ac:dyDescent="0.2">
      <c r="C2437" s="28"/>
      <c r="D2437" s="28"/>
    </row>
    <row r="2438" spans="3:4" x14ac:dyDescent="0.2">
      <c r="C2438" s="28"/>
      <c r="D2438" s="28"/>
    </row>
    <row r="2439" spans="3:4" x14ac:dyDescent="0.2">
      <c r="C2439" s="28"/>
      <c r="D2439" s="28"/>
    </row>
    <row r="2440" spans="3:4" x14ac:dyDescent="0.2">
      <c r="C2440" s="28"/>
      <c r="D2440" s="28"/>
    </row>
    <row r="2441" spans="3:4" x14ac:dyDescent="0.2">
      <c r="C2441" s="28"/>
      <c r="D2441" s="28"/>
    </row>
    <row r="2442" spans="3:4" x14ac:dyDescent="0.2">
      <c r="C2442" s="28"/>
      <c r="D2442" s="28"/>
    </row>
    <row r="2443" spans="3:4" x14ac:dyDescent="0.2">
      <c r="C2443" s="28"/>
      <c r="D2443" s="28"/>
    </row>
    <row r="2444" spans="3:4" x14ac:dyDescent="0.2">
      <c r="C2444" s="28"/>
      <c r="D2444" s="28"/>
    </row>
    <row r="2445" spans="3:4" x14ac:dyDescent="0.2">
      <c r="C2445" s="28"/>
      <c r="D2445" s="28"/>
    </row>
    <row r="2446" spans="3:4" x14ac:dyDescent="0.2">
      <c r="C2446" s="28"/>
      <c r="D2446" s="28"/>
    </row>
    <row r="2447" spans="3:4" x14ac:dyDescent="0.2">
      <c r="C2447" s="28"/>
      <c r="D2447" s="28"/>
    </row>
    <row r="2448" spans="3:4" x14ac:dyDescent="0.2">
      <c r="C2448" s="28"/>
      <c r="D2448" s="28"/>
    </row>
    <row r="2449" spans="3:4" x14ac:dyDescent="0.2">
      <c r="C2449" s="28"/>
      <c r="D2449" s="28"/>
    </row>
    <row r="2450" spans="3:4" x14ac:dyDescent="0.2">
      <c r="C2450" s="28"/>
      <c r="D2450" s="28"/>
    </row>
    <row r="2451" spans="3:4" x14ac:dyDescent="0.2">
      <c r="C2451" s="28"/>
      <c r="D2451" s="28"/>
    </row>
    <row r="2452" spans="3:4" x14ac:dyDescent="0.2">
      <c r="C2452" s="28"/>
      <c r="D2452" s="28"/>
    </row>
    <row r="2453" spans="3:4" x14ac:dyDescent="0.2">
      <c r="C2453" s="28"/>
      <c r="D2453" s="28"/>
    </row>
    <row r="2454" spans="3:4" x14ac:dyDescent="0.2">
      <c r="C2454" s="28"/>
      <c r="D2454" s="28"/>
    </row>
    <row r="2455" spans="3:4" x14ac:dyDescent="0.2">
      <c r="C2455" s="28"/>
      <c r="D2455" s="28"/>
    </row>
    <row r="2456" spans="3:4" x14ac:dyDescent="0.2">
      <c r="C2456" s="28"/>
      <c r="D2456" s="28"/>
    </row>
    <row r="2457" spans="3:4" x14ac:dyDescent="0.2">
      <c r="C2457" s="28"/>
      <c r="D2457" s="28"/>
    </row>
    <row r="2458" spans="3:4" x14ac:dyDescent="0.2">
      <c r="C2458" s="28"/>
      <c r="D2458" s="28"/>
    </row>
    <row r="2459" spans="3:4" x14ac:dyDescent="0.2">
      <c r="C2459" s="28"/>
      <c r="D2459" s="28"/>
    </row>
    <row r="2460" spans="3:4" x14ac:dyDescent="0.2">
      <c r="C2460" s="28"/>
      <c r="D2460" s="28"/>
    </row>
    <row r="2461" spans="3:4" x14ac:dyDescent="0.2">
      <c r="C2461" s="28"/>
      <c r="D2461" s="28"/>
    </row>
    <row r="2462" spans="3:4" x14ac:dyDescent="0.2">
      <c r="C2462" s="28"/>
      <c r="D2462" s="28"/>
    </row>
    <row r="2463" spans="3:4" x14ac:dyDescent="0.2">
      <c r="C2463" s="28"/>
      <c r="D2463" s="28"/>
    </row>
    <row r="2464" spans="3:4" x14ac:dyDescent="0.2">
      <c r="C2464" s="28"/>
      <c r="D2464" s="28"/>
    </row>
    <row r="2465" spans="3:4" x14ac:dyDescent="0.2">
      <c r="C2465" s="28"/>
      <c r="D2465" s="28"/>
    </row>
    <row r="2466" spans="3:4" x14ac:dyDescent="0.2">
      <c r="C2466" s="28"/>
      <c r="D2466" s="28"/>
    </row>
    <row r="2467" spans="3:4" x14ac:dyDescent="0.2">
      <c r="C2467" s="28"/>
      <c r="D2467" s="28"/>
    </row>
    <row r="2468" spans="3:4" x14ac:dyDescent="0.2">
      <c r="C2468" s="28"/>
      <c r="D2468" s="28"/>
    </row>
    <row r="2469" spans="3:4" x14ac:dyDescent="0.2">
      <c r="C2469" s="28"/>
      <c r="D2469" s="28"/>
    </row>
    <row r="2470" spans="3:4" x14ac:dyDescent="0.2">
      <c r="C2470" s="28"/>
      <c r="D2470" s="28"/>
    </row>
    <row r="2471" spans="3:4" x14ac:dyDescent="0.2">
      <c r="C2471" s="28"/>
      <c r="D2471" s="28"/>
    </row>
    <row r="2472" spans="3:4" x14ac:dyDescent="0.2">
      <c r="C2472" s="28"/>
      <c r="D2472" s="28"/>
    </row>
    <row r="2473" spans="3:4" x14ac:dyDescent="0.2">
      <c r="C2473" s="28"/>
      <c r="D2473" s="28"/>
    </row>
    <row r="2474" spans="3:4" x14ac:dyDescent="0.2">
      <c r="C2474" s="28"/>
      <c r="D2474" s="28"/>
    </row>
    <row r="2475" spans="3:4" x14ac:dyDescent="0.2">
      <c r="C2475" s="28"/>
      <c r="D2475" s="28"/>
    </row>
    <row r="2476" spans="3:4" x14ac:dyDescent="0.2">
      <c r="C2476" s="28"/>
      <c r="D2476" s="28"/>
    </row>
    <row r="2477" spans="3:4" x14ac:dyDescent="0.2">
      <c r="C2477" s="28"/>
      <c r="D2477" s="28"/>
    </row>
    <row r="2478" spans="3:4" x14ac:dyDescent="0.2">
      <c r="C2478" s="28"/>
      <c r="D2478" s="28"/>
    </row>
    <row r="2479" spans="3:4" x14ac:dyDescent="0.2">
      <c r="C2479" s="28"/>
      <c r="D2479" s="28"/>
    </row>
    <row r="2480" spans="3:4" x14ac:dyDescent="0.2">
      <c r="C2480" s="28"/>
      <c r="D2480" s="28"/>
    </row>
    <row r="2481" spans="3:4" x14ac:dyDescent="0.2">
      <c r="C2481" s="28"/>
      <c r="D2481" s="28"/>
    </row>
    <row r="2482" spans="3:4" x14ac:dyDescent="0.2">
      <c r="C2482" s="28"/>
      <c r="D2482" s="28"/>
    </row>
    <row r="2483" spans="3:4" x14ac:dyDescent="0.2">
      <c r="C2483" s="28"/>
      <c r="D2483" s="28"/>
    </row>
    <row r="2484" spans="3:4" x14ac:dyDescent="0.2">
      <c r="C2484" s="28"/>
      <c r="D2484" s="28"/>
    </row>
    <row r="2485" spans="3:4" x14ac:dyDescent="0.2">
      <c r="C2485" s="28"/>
      <c r="D2485" s="28"/>
    </row>
    <row r="2486" spans="3:4" x14ac:dyDescent="0.2">
      <c r="C2486" s="28"/>
      <c r="D2486" s="28"/>
    </row>
    <row r="2487" spans="3:4" x14ac:dyDescent="0.2">
      <c r="C2487" s="28"/>
      <c r="D2487" s="28"/>
    </row>
    <row r="2488" spans="3:4" x14ac:dyDescent="0.2">
      <c r="C2488" s="28"/>
      <c r="D2488" s="28"/>
    </row>
    <row r="2489" spans="3:4" x14ac:dyDescent="0.2">
      <c r="C2489" s="28"/>
      <c r="D2489" s="28"/>
    </row>
    <row r="2490" spans="3:4" x14ac:dyDescent="0.2">
      <c r="C2490" s="28"/>
      <c r="D2490" s="28"/>
    </row>
    <row r="2491" spans="3:4" x14ac:dyDescent="0.2">
      <c r="C2491" s="28"/>
      <c r="D2491" s="28"/>
    </row>
    <row r="2492" spans="3:4" x14ac:dyDescent="0.2">
      <c r="C2492" s="28"/>
      <c r="D2492" s="28"/>
    </row>
    <row r="2493" spans="3:4" x14ac:dyDescent="0.2">
      <c r="C2493" s="28"/>
      <c r="D2493" s="28"/>
    </row>
    <row r="2494" spans="3:4" x14ac:dyDescent="0.2">
      <c r="C2494" s="28"/>
      <c r="D2494" s="28"/>
    </row>
    <row r="2495" spans="3:4" x14ac:dyDescent="0.2">
      <c r="C2495" s="28"/>
      <c r="D2495" s="28"/>
    </row>
    <row r="2496" spans="3:4" x14ac:dyDescent="0.2">
      <c r="C2496" s="28"/>
      <c r="D2496" s="28"/>
    </row>
    <row r="2497" spans="3:4" x14ac:dyDescent="0.2">
      <c r="C2497" s="28"/>
      <c r="D2497" s="28"/>
    </row>
    <row r="2498" spans="3:4" x14ac:dyDescent="0.2">
      <c r="C2498" s="28"/>
      <c r="D2498" s="28"/>
    </row>
    <row r="2499" spans="3:4" x14ac:dyDescent="0.2">
      <c r="C2499" s="28"/>
      <c r="D2499" s="28"/>
    </row>
    <row r="2500" spans="3:4" x14ac:dyDescent="0.2">
      <c r="C2500" s="28"/>
      <c r="D2500" s="28"/>
    </row>
    <row r="2501" spans="3:4" x14ac:dyDescent="0.2">
      <c r="C2501" s="28"/>
      <c r="D2501" s="28"/>
    </row>
    <row r="2502" spans="3:4" x14ac:dyDescent="0.2">
      <c r="C2502" s="28"/>
      <c r="D2502" s="28"/>
    </row>
    <row r="2503" spans="3:4" x14ac:dyDescent="0.2">
      <c r="C2503" s="28"/>
      <c r="D2503" s="28"/>
    </row>
    <row r="2504" spans="3:4" x14ac:dyDescent="0.2">
      <c r="C2504" s="28"/>
      <c r="D2504" s="28"/>
    </row>
    <row r="2505" spans="3:4" x14ac:dyDescent="0.2">
      <c r="C2505" s="28"/>
      <c r="D2505" s="28"/>
    </row>
    <row r="2506" spans="3:4" x14ac:dyDescent="0.2">
      <c r="C2506" s="28"/>
      <c r="D2506" s="28"/>
    </row>
    <row r="2507" spans="3:4" x14ac:dyDescent="0.2">
      <c r="C2507" s="28"/>
      <c r="D2507" s="28"/>
    </row>
    <row r="2508" spans="3:4" x14ac:dyDescent="0.2">
      <c r="C2508" s="28"/>
      <c r="D2508" s="28"/>
    </row>
    <row r="2509" spans="3:4" x14ac:dyDescent="0.2">
      <c r="C2509" s="28"/>
      <c r="D2509" s="28"/>
    </row>
    <row r="2510" spans="3:4" x14ac:dyDescent="0.2">
      <c r="C2510" s="28"/>
      <c r="D2510" s="28"/>
    </row>
    <row r="2511" spans="3:4" x14ac:dyDescent="0.2">
      <c r="C2511" s="28"/>
      <c r="D2511" s="28"/>
    </row>
    <row r="2512" spans="3:4" x14ac:dyDescent="0.2">
      <c r="C2512" s="28"/>
      <c r="D2512" s="28"/>
    </row>
    <row r="2513" spans="3:4" x14ac:dyDescent="0.2">
      <c r="C2513" s="28"/>
      <c r="D2513" s="28"/>
    </row>
    <row r="2514" spans="3:4" x14ac:dyDescent="0.2">
      <c r="C2514" s="28"/>
      <c r="D2514" s="28"/>
    </row>
    <row r="2515" spans="3:4" x14ac:dyDescent="0.2">
      <c r="C2515" s="28"/>
      <c r="D2515" s="28"/>
    </row>
    <row r="2516" spans="3:4" x14ac:dyDescent="0.2">
      <c r="C2516" s="28"/>
      <c r="D2516" s="28"/>
    </row>
    <row r="2517" spans="3:4" x14ac:dyDescent="0.2">
      <c r="C2517" s="28"/>
      <c r="D2517" s="28"/>
    </row>
    <row r="2518" spans="3:4" x14ac:dyDescent="0.2">
      <c r="C2518" s="28"/>
      <c r="D2518" s="28"/>
    </row>
    <row r="2519" spans="3:4" x14ac:dyDescent="0.2">
      <c r="C2519" s="28"/>
      <c r="D2519" s="28"/>
    </row>
    <row r="2520" spans="3:4" x14ac:dyDescent="0.2">
      <c r="C2520" s="28"/>
      <c r="D2520" s="28"/>
    </row>
    <row r="2521" spans="3:4" x14ac:dyDescent="0.2">
      <c r="C2521" s="28"/>
      <c r="D2521" s="28"/>
    </row>
    <row r="2522" spans="3:4" x14ac:dyDescent="0.2">
      <c r="C2522" s="28"/>
      <c r="D2522" s="28"/>
    </row>
    <row r="2523" spans="3:4" x14ac:dyDescent="0.2">
      <c r="C2523" s="28"/>
      <c r="D2523" s="28"/>
    </row>
    <row r="2524" spans="3:4" x14ac:dyDescent="0.2">
      <c r="C2524" s="28"/>
      <c r="D2524" s="28"/>
    </row>
    <row r="2525" spans="3:4" x14ac:dyDescent="0.2">
      <c r="C2525" s="28"/>
      <c r="D2525" s="28"/>
    </row>
    <row r="2526" spans="3:4" x14ac:dyDescent="0.2">
      <c r="C2526" s="28"/>
      <c r="D2526" s="28"/>
    </row>
    <row r="2527" spans="3:4" x14ac:dyDescent="0.2">
      <c r="C2527" s="28"/>
      <c r="D2527" s="28"/>
    </row>
    <row r="2528" spans="3:4" x14ac:dyDescent="0.2">
      <c r="C2528" s="28"/>
      <c r="D2528" s="28"/>
    </row>
    <row r="2529" spans="3:4" x14ac:dyDescent="0.2">
      <c r="C2529" s="28"/>
      <c r="D2529" s="28"/>
    </row>
    <row r="2530" spans="3:4" x14ac:dyDescent="0.2">
      <c r="C2530" s="28"/>
      <c r="D2530" s="28"/>
    </row>
    <row r="2531" spans="3:4" x14ac:dyDescent="0.2">
      <c r="C2531" s="28"/>
      <c r="D2531" s="28"/>
    </row>
    <row r="2532" spans="3:4" x14ac:dyDescent="0.2">
      <c r="C2532" s="28"/>
      <c r="D2532" s="28"/>
    </row>
    <row r="2533" spans="3:4" x14ac:dyDescent="0.2">
      <c r="C2533" s="28"/>
      <c r="D2533" s="28"/>
    </row>
    <row r="2534" spans="3:4" x14ac:dyDescent="0.2">
      <c r="C2534" s="28"/>
      <c r="D2534" s="28"/>
    </row>
    <row r="2535" spans="3:4" x14ac:dyDescent="0.2">
      <c r="C2535" s="28"/>
      <c r="D2535" s="28"/>
    </row>
    <row r="2536" spans="3:4" x14ac:dyDescent="0.2">
      <c r="C2536" s="28"/>
      <c r="D2536" s="28"/>
    </row>
    <row r="2537" spans="3:4" x14ac:dyDescent="0.2">
      <c r="C2537" s="28"/>
      <c r="D2537" s="28"/>
    </row>
    <row r="2538" spans="3:4" x14ac:dyDescent="0.2">
      <c r="C2538" s="28"/>
      <c r="D2538" s="28"/>
    </row>
    <row r="2539" spans="3:4" x14ac:dyDescent="0.2">
      <c r="C2539" s="28"/>
      <c r="D2539" s="28"/>
    </row>
    <row r="2540" spans="3:4" x14ac:dyDescent="0.2">
      <c r="C2540" s="28"/>
      <c r="D2540" s="28"/>
    </row>
    <row r="2541" spans="3:4" x14ac:dyDescent="0.2">
      <c r="C2541" s="28"/>
      <c r="D2541" s="28"/>
    </row>
    <row r="2542" spans="3:4" x14ac:dyDescent="0.2">
      <c r="C2542" s="28"/>
      <c r="D2542" s="28"/>
    </row>
    <row r="2543" spans="3:4" x14ac:dyDescent="0.2">
      <c r="C2543" s="28"/>
      <c r="D2543" s="28"/>
    </row>
    <row r="2544" spans="3:4" x14ac:dyDescent="0.2">
      <c r="C2544" s="28"/>
      <c r="D2544" s="28"/>
    </row>
    <row r="2545" spans="3:4" x14ac:dyDescent="0.2">
      <c r="C2545" s="28"/>
      <c r="D2545" s="28"/>
    </row>
    <row r="2546" spans="3:4" x14ac:dyDescent="0.2">
      <c r="C2546" s="28"/>
      <c r="D2546" s="28"/>
    </row>
    <row r="2547" spans="3:4" x14ac:dyDescent="0.2">
      <c r="C2547" s="28"/>
      <c r="D2547" s="28"/>
    </row>
    <row r="2548" spans="3:4" x14ac:dyDescent="0.2">
      <c r="C2548" s="28"/>
      <c r="D2548" s="28"/>
    </row>
    <row r="2549" spans="3:4" x14ac:dyDescent="0.2">
      <c r="C2549" s="28"/>
      <c r="D2549" s="28"/>
    </row>
    <row r="2550" spans="3:4" x14ac:dyDescent="0.2">
      <c r="C2550" s="28"/>
      <c r="D2550" s="28"/>
    </row>
    <row r="2551" spans="3:4" x14ac:dyDescent="0.2">
      <c r="C2551" s="28"/>
      <c r="D2551" s="28"/>
    </row>
    <row r="2552" spans="3:4" x14ac:dyDescent="0.2">
      <c r="C2552" s="28"/>
      <c r="D2552" s="28"/>
    </row>
    <row r="2553" spans="3:4" x14ac:dyDescent="0.2">
      <c r="C2553" s="28"/>
      <c r="D2553" s="28"/>
    </row>
    <row r="2554" spans="3:4" x14ac:dyDescent="0.2">
      <c r="C2554" s="28"/>
      <c r="D2554" s="28"/>
    </row>
    <row r="2555" spans="3:4" x14ac:dyDescent="0.2">
      <c r="C2555" s="28"/>
      <c r="D2555" s="28"/>
    </row>
    <row r="2556" spans="3:4" x14ac:dyDescent="0.2">
      <c r="C2556" s="28"/>
      <c r="D2556" s="28"/>
    </row>
    <row r="2557" spans="3:4" x14ac:dyDescent="0.2">
      <c r="C2557" s="28"/>
      <c r="D2557" s="28"/>
    </row>
    <row r="2558" spans="3:4" x14ac:dyDescent="0.2">
      <c r="C2558" s="28"/>
      <c r="D2558" s="28"/>
    </row>
    <row r="2559" spans="3:4" x14ac:dyDescent="0.2">
      <c r="C2559" s="28"/>
      <c r="D2559" s="28"/>
    </row>
    <row r="2560" spans="3:4" x14ac:dyDescent="0.2">
      <c r="C2560" s="28"/>
      <c r="D2560" s="28"/>
    </row>
    <row r="2561" spans="3:4" x14ac:dyDescent="0.2">
      <c r="C2561" s="28"/>
      <c r="D2561" s="28"/>
    </row>
    <row r="2562" spans="3:4" x14ac:dyDescent="0.2">
      <c r="C2562" s="28"/>
      <c r="D2562" s="28"/>
    </row>
    <row r="2563" spans="3:4" x14ac:dyDescent="0.2">
      <c r="C2563" s="28"/>
      <c r="D2563" s="28"/>
    </row>
    <row r="2564" spans="3:4" x14ac:dyDescent="0.2">
      <c r="C2564" s="28"/>
      <c r="D2564" s="28"/>
    </row>
  </sheetData>
  <sheetProtection sheet="1"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76"/>
  <sheetViews>
    <sheetView topLeftCell="A135" workbookViewId="0">
      <selection activeCell="A154" sqref="A154:A176"/>
    </sheetView>
  </sheetViews>
  <sheetFormatPr defaultRowHeight="12.75" x14ac:dyDescent="0.2"/>
  <cols>
    <col min="1" max="16384" width="9.140625" style="17"/>
  </cols>
  <sheetData>
    <row r="1" spans="1:6" x14ac:dyDescent="0.2">
      <c r="A1" s="17">
        <v>42960.821000000004</v>
      </c>
      <c r="B1" s="17">
        <v>11704</v>
      </c>
      <c r="C1" s="17">
        <v>4.0000000000000001E-3</v>
      </c>
      <c r="D1" s="17">
        <v>10</v>
      </c>
      <c r="E1" s="17" t="s">
        <v>448</v>
      </c>
      <c r="F1" s="17" t="s">
        <v>449</v>
      </c>
    </row>
    <row r="2" spans="1:6" x14ac:dyDescent="0.2">
      <c r="A2" s="17">
        <v>42960.822</v>
      </c>
      <c r="B2" s="17">
        <v>11704</v>
      </c>
      <c r="C2" s="17">
        <v>4.0000000000000001E-3</v>
      </c>
      <c r="D2" s="17">
        <v>11</v>
      </c>
      <c r="E2" s="17" t="s">
        <v>450</v>
      </c>
      <c r="F2" s="17" t="s">
        <v>451</v>
      </c>
    </row>
    <row r="3" spans="1:6" x14ac:dyDescent="0.2">
      <c r="A3" s="17">
        <v>42984.728000000003</v>
      </c>
      <c r="B3" s="17">
        <v>11747</v>
      </c>
      <c r="C3" s="17">
        <v>3.0000000000000001E-3</v>
      </c>
      <c r="D3" s="17">
        <v>9</v>
      </c>
      <c r="E3" s="17" t="s">
        <v>452</v>
      </c>
      <c r="F3" s="17" t="s">
        <v>453</v>
      </c>
    </row>
    <row r="4" spans="1:6" x14ac:dyDescent="0.2">
      <c r="A4" s="17">
        <v>42984.728999999999</v>
      </c>
      <c r="B4" s="17">
        <v>11747</v>
      </c>
      <c r="C4" s="17">
        <v>4.0000000000000001E-3</v>
      </c>
      <c r="D4" s="17">
        <v>9</v>
      </c>
      <c r="E4" s="17" t="s">
        <v>454</v>
      </c>
      <c r="F4" s="17" t="s">
        <v>455</v>
      </c>
    </row>
    <row r="5" spans="1:6" x14ac:dyDescent="0.2">
      <c r="A5" s="17">
        <v>42985.837</v>
      </c>
      <c r="B5" s="17">
        <v>11749</v>
      </c>
      <c r="C5" s="17">
        <v>0</v>
      </c>
      <c r="D5" s="17">
        <v>13</v>
      </c>
      <c r="E5" s="17" t="s">
        <v>454</v>
      </c>
      <c r="F5" s="17" t="s">
        <v>456</v>
      </c>
    </row>
    <row r="6" spans="1:6" x14ac:dyDescent="0.2">
      <c r="A6" s="17">
        <v>42994.733999999997</v>
      </c>
      <c r="B6" s="17">
        <v>11765</v>
      </c>
      <c r="C6" s="17">
        <v>1E-3</v>
      </c>
      <c r="D6" s="17">
        <v>8</v>
      </c>
      <c r="E6" s="17" t="s">
        <v>452</v>
      </c>
      <c r="F6" s="17" t="s">
        <v>453</v>
      </c>
    </row>
    <row r="7" spans="1:6" x14ac:dyDescent="0.2">
      <c r="A7" s="17">
        <v>42994.737000000001</v>
      </c>
      <c r="B7" s="17">
        <v>11765</v>
      </c>
      <c r="C7" s="17">
        <v>4.0000000000000001E-3</v>
      </c>
      <c r="D7" s="17">
        <v>8</v>
      </c>
      <c r="E7" s="17" t="s">
        <v>448</v>
      </c>
      <c r="F7" s="17" t="s">
        <v>449</v>
      </c>
    </row>
    <row r="8" spans="1:6" x14ac:dyDescent="0.2">
      <c r="A8" s="17">
        <v>43009.743999999999</v>
      </c>
      <c r="B8" s="17">
        <v>11792</v>
      </c>
      <c r="C8" s="17">
        <v>0</v>
      </c>
      <c r="D8" s="17">
        <v>11</v>
      </c>
      <c r="E8" s="17" t="s">
        <v>450</v>
      </c>
      <c r="F8" s="17" t="s">
        <v>451</v>
      </c>
    </row>
    <row r="9" spans="1:6" x14ac:dyDescent="0.2">
      <c r="A9" s="17">
        <v>43033.652000000002</v>
      </c>
      <c r="B9" s="17">
        <v>11835</v>
      </c>
      <c r="C9" s="17">
        <v>0</v>
      </c>
      <c r="D9" s="17">
        <v>13</v>
      </c>
      <c r="E9" s="17" t="s">
        <v>450</v>
      </c>
      <c r="F9" s="17" t="s">
        <v>451</v>
      </c>
    </row>
    <row r="10" spans="1:6" x14ac:dyDescent="0.2">
      <c r="A10" s="17">
        <v>43039.771999999997</v>
      </c>
      <c r="B10" s="17">
        <v>11846</v>
      </c>
      <c r="C10" s="17">
        <v>4.0000000000000001E-3</v>
      </c>
      <c r="D10" s="17">
        <v>10</v>
      </c>
      <c r="E10" s="17" t="s">
        <v>454</v>
      </c>
      <c r="F10" s="17" t="s">
        <v>455</v>
      </c>
    </row>
    <row r="11" spans="1:6" x14ac:dyDescent="0.2">
      <c r="A11" s="17">
        <v>43043.661</v>
      </c>
      <c r="B11" s="17">
        <v>11853</v>
      </c>
      <c r="C11" s="17">
        <v>2E-3</v>
      </c>
      <c r="D11" s="17">
        <v>7</v>
      </c>
      <c r="E11" s="17" t="s">
        <v>450</v>
      </c>
      <c r="F11" s="17" t="s">
        <v>451</v>
      </c>
    </row>
    <row r="12" spans="1:6" x14ac:dyDescent="0.2">
      <c r="A12" s="17">
        <v>43337.775999999998</v>
      </c>
      <c r="B12" s="17">
        <v>12382</v>
      </c>
      <c r="C12" s="17">
        <v>0</v>
      </c>
      <c r="D12" s="17">
        <v>5</v>
      </c>
      <c r="E12" s="17" t="s">
        <v>450</v>
      </c>
      <c r="F12" s="17" t="s">
        <v>451</v>
      </c>
    </row>
    <row r="13" spans="1:6" x14ac:dyDescent="0.2">
      <c r="A13" s="17">
        <v>43337.777000000002</v>
      </c>
      <c r="B13" s="17">
        <v>12382</v>
      </c>
      <c r="C13" s="17">
        <v>1E-3</v>
      </c>
      <c r="D13" s="17">
        <v>7</v>
      </c>
      <c r="E13" s="17" t="s">
        <v>452</v>
      </c>
      <c r="F13" s="17" t="s">
        <v>453</v>
      </c>
    </row>
    <row r="14" spans="1:6" x14ac:dyDescent="0.2">
      <c r="A14" s="17">
        <v>43337.781999999999</v>
      </c>
      <c r="B14" s="17">
        <v>12382</v>
      </c>
      <c r="C14" s="17">
        <v>6.0000000000000001E-3</v>
      </c>
      <c r="D14" s="17">
        <v>8</v>
      </c>
      <c r="E14" s="17" t="s">
        <v>454</v>
      </c>
      <c r="F14" s="17" t="s">
        <v>455</v>
      </c>
    </row>
    <row r="15" spans="1:6" x14ac:dyDescent="0.2">
      <c r="A15" s="17">
        <v>43367.796999999999</v>
      </c>
      <c r="B15" s="17">
        <v>12436</v>
      </c>
      <c r="C15" s="17">
        <v>-2E-3</v>
      </c>
      <c r="D15" s="17">
        <v>15</v>
      </c>
      <c r="E15" s="17" t="s">
        <v>454</v>
      </c>
      <c r="F15" s="17" t="s">
        <v>456</v>
      </c>
    </row>
    <row r="16" spans="1:6" x14ac:dyDescent="0.2">
      <c r="A16" s="17">
        <v>43371.694000000003</v>
      </c>
      <c r="B16" s="17">
        <v>12443</v>
      </c>
      <c r="C16" s="17">
        <v>2E-3</v>
      </c>
      <c r="D16" s="17">
        <v>7</v>
      </c>
      <c r="E16" s="17" t="s">
        <v>450</v>
      </c>
      <c r="F16" s="17" t="s">
        <v>451</v>
      </c>
    </row>
    <row r="17" spans="1:6" x14ac:dyDescent="0.2">
      <c r="A17" s="17">
        <v>43397.822999999997</v>
      </c>
      <c r="B17" s="17">
        <v>12490</v>
      </c>
      <c r="C17" s="17">
        <v>0</v>
      </c>
      <c r="D17" s="17">
        <v>18</v>
      </c>
      <c r="E17" s="17" t="s">
        <v>450</v>
      </c>
      <c r="F17" s="17" t="s">
        <v>451</v>
      </c>
    </row>
    <row r="18" spans="1:6" x14ac:dyDescent="0.2">
      <c r="A18" s="17">
        <v>43420.616999999998</v>
      </c>
      <c r="B18" s="17">
        <v>12531</v>
      </c>
      <c r="C18" s="17">
        <v>-1E-3</v>
      </c>
      <c r="D18" s="17">
        <v>13</v>
      </c>
      <c r="E18" s="17" t="s">
        <v>450</v>
      </c>
      <c r="F18" s="17" t="s">
        <v>451</v>
      </c>
    </row>
    <row r="19" spans="1:6" x14ac:dyDescent="0.2">
      <c r="A19" s="17">
        <v>43460.652000000002</v>
      </c>
      <c r="B19" s="17">
        <v>12603</v>
      </c>
      <c r="C19" s="17">
        <v>3.0000000000000001E-3</v>
      </c>
      <c r="D19" s="17">
        <v>12</v>
      </c>
      <c r="E19" s="17" t="s">
        <v>457</v>
      </c>
      <c r="F19" s="17" t="s">
        <v>458</v>
      </c>
    </row>
    <row r="20" spans="1:6" x14ac:dyDescent="0.2">
      <c r="A20" s="17">
        <v>43714.737999999998</v>
      </c>
      <c r="B20" s="17">
        <v>13060</v>
      </c>
      <c r="C20" s="17">
        <v>3.0000000000000001E-3</v>
      </c>
      <c r="D20" s="17">
        <v>11</v>
      </c>
      <c r="E20" s="17" t="s">
        <v>454</v>
      </c>
      <c r="F20" s="17" t="s">
        <v>456</v>
      </c>
    </row>
    <row r="21" spans="1:6" x14ac:dyDescent="0.2">
      <c r="A21" s="17">
        <v>43724.743999999999</v>
      </c>
      <c r="B21" s="17">
        <v>13078</v>
      </c>
      <c r="C21" s="17">
        <v>1E-3</v>
      </c>
      <c r="D21" s="17">
        <v>12</v>
      </c>
      <c r="E21" s="17" t="s">
        <v>450</v>
      </c>
      <c r="F21" s="17" t="s">
        <v>451</v>
      </c>
    </row>
    <row r="22" spans="1:6" x14ac:dyDescent="0.2">
      <c r="A22" s="17">
        <v>43753.654999999999</v>
      </c>
      <c r="B22" s="17">
        <v>13130</v>
      </c>
      <c r="C22" s="17">
        <v>1E-3</v>
      </c>
      <c r="D22" s="17">
        <v>8</v>
      </c>
      <c r="E22" s="17" t="s">
        <v>459</v>
      </c>
      <c r="F22" s="17" t="s">
        <v>460</v>
      </c>
    </row>
    <row r="23" spans="1:6" x14ac:dyDescent="0.2">
      <c r="A23" s="17">
        <v>43753.656999999999</v>
      </c>
      <c r="B23" s="17">
        <v>13130</v>
      </c>
      <c r="C23" s="17">
        <v>3.0000000000000001E-3</v>
      </c>
      <c r="D23" s="17">
        <v>12</v>
      </c>
      <c r="E23" s="17" t="s">
        <v>450</v>
      </c>
      <c r="F23" s="17" t="s">
        <v>451</v>
      </c>
    </row>
    <row r="24" spans="1:6" x14ac:dyDescent="0.2">
      <c r="A24" s="17">
        <v>43754.767</v>
      </c>
      <c r="B24" s="17">
        <v>13132</v>
      </c>
      <c r="C24" s="17">
        <v>1E-3</v>
      </c>
      <c r="D24" s="17">
        <v>10</v>
      </c>
      <c r="E24" s="17" t="s">
        <v>450</v>
      </c>
      <c r="F24" s="17" t="s">
        <v>451</v>
      </c>
    </row>
    <row r="25" spans="1:6" x14ac:dyDescent="0.2">
      <c r="A25" s="17">
        <v>43758.661</v>
      </c>
      <c r="B25" s="17">
        <v>13139</v>
      </c>
      <c r="C25" s="17">
        <v>4.0000000000000001E-3</v>
      </c>
      <c r="D25" s="17">
        <v>14</v>
      </c>
      <c r="E25" s="17" t="s">
        <v>450</v>
      </c>
      <c r="F25" s="17" t="s">
        <v>451</v>
      </c>
    </row>
    <row r="26" spans="1:6" x14ac:dyDescent="0.2">
      <c r="A26" s="17">
        <v>43778.673999999999</v>
      </c>
      <c r="B26" s="17">
        <v>13175</v>
      </c>
      <c r="C26" s="17">
        <v>1E-3</v>
      </c>
      <c r="D26" s="17">
        <v>13</v>
      </c>
      <c r="E26" s="17" t="s">
        <v>450</v>
      </c>
      <c r="F26" s="17" t="s">
        <v>451</v>
      </c>
    </row>
    <row r="27" spans="1:6" x14ac:dyDescent="0.2">
      <c r="A27" s="17">
        <v>43787.572999999997</v>
      </c>
      <c r="B27" s="17">
        <v>13191</v>
      </c>
      <c r="C27" s="17">
        <v>4.0000000000000001E-3</v>
      </c>
      <c r="D27" s="17">
        <v>10</v>
      </c>
      <c r="E27" s="17" t="s">
        <v>450</v>
      </c>
      <c r="F27" s="17" t="s">
        <v>451</v>
      </c>
    </row>
    <row r="28" spans="1:6" x14ac:dyDescent="0.2">
      <c r="A28" s="17">
        <v>43798.688000000002</v>
      </c>
      <c r="B28" s="17">
        <v>13211</v>
      </c>
      <c r="C28" s="17">
        <v>-1E-3</v>
      </c>
      <c r="D28" s="17">
        <v>16</v>
      </c>
      <c r="E28" s="17" t="s">
        <v>454</v>
      </c>
      <c r="F28" s="17" t="s">
        <v>456</v>
      </c>
    </row>
    <row r="29" spans="1:6" x14ac:dyDescent="0.2">
      <c r="A29" s="17">
        <v>43817.591</v>
      </c>
      <c r="B29" s="17">
        <v>13245</v>
      </c>
      <c r="C29" s="17">
        <v>-1E-3</v>
      </c>
      <c r="D29" s="17">
        <v>13</v>
      </c>
      <c r="E29" s="17" t="s">
        <v>450</v>
      </c>
      <c r="F29" s="17" t="s">
        <v>451</v>
      </c>
    </row>
    <row r="30" spans="1:6" x14ac:dyDescent="0.2">
      <c r="A30" s="17">
        <v>43832.601999999999</v>
      </c>
      <c r="B30" s="17">
        <v>13272</v>
      </c>
      <c r="C30" s="17">
        <v>-2E-3</v>
      </c>
      <c r="D30" s="17">
        <v>13</v>
      </c>
      <c r="E30" s="17" t="s">
        <v>450</v>
      </c>
      <c r="F30" s="17" t="s">
        <v>451</v>
      </c>
    </row>
    <row r="31" spans="1:6" x14ac:dyDescent="0.2">
      <c r="A31" s="17">
        <v>44101.707999999999</v>
      </c>
      <c r="B31" s="17">
        <v>13756</v>
      </c>
      <c r="C31" s="17">
        <v>7.0000000000000001E-3</v>
      </c>
      <c r="D31" s="17">
        <v>15</v>
      </c>
      <c r="E31" s="17" t="s">
        <v>454</v>
      </c>
      <c r="F31" s="17" t="s">
        <v>456</v>
      </c>
    </row>
    <row r="32" spans="1:6" x14ac:dyDescent="0.2">
      <c r="A32" s="17">
        <v>44107.815999999999</v>
      </c>
      <c r="B32" s="17">
        <v>13767</v>
      </c>
      <c r="C32" s="17">
        <v>-1E-3</v>
      </c>
      <c r="D32" s="17">
        <v>15</v>
      </c>
      <c r="E32" s="17" t="s">
        <v>450</v>
      </c>
      <c r="F32" s="17" t="s">
        <v>461</v>
      </c>
    </row>
    <row r="33" spans="1:6" x14ac:dyDescent="0.2">
      <c r="A33" s="17">
        <v>44140.620999999999</v>
      </c>
      <c r="B33" s="17">
        <v>13826</v>
      </c>
      <c r="C33" s="17">
        <v>1E-3</v>
      </c>
      <c r="D33" s="17">
        <v>11</v>
      </c>
      <c r="E33" s="17" t="s">
        <v>450</v>
      </c>
      <c r="F33" s="17" t="s">
        <v>451</v>
      </c>
    </row>
    <row r="34" spans="1:6" x14ac:dyDescent="0.2">
      <c r="A34" s="17">
        <v>44141.733</v>
      </c>
      <c r="B34" s="17">
        <v>13828</v>
      </c>
      <c r="C34" s="17">
        <v>0</v>
      </c>
      <c r="D34" s="17">
        <v>12</v>
      </c>
      <c r="E34" s="17" t="s">
        <v>450</v>
      </c>
      <c r="F34" s="17" t="s">
        <v>451</v>
      </c>
    </row>
    <row r="35" spans="1:6" x14ac:dyDescent="0.2">
      <c r="A35" s="17">
        <v>44145.623</v>
      </c>
      <c r="B35" s="17">
        <v>13835</v>
      </c>
      <c r="C35" s="17">
        <v>-1E-3</v>
      </c>
      <c r="D35" s="17">
        <v>16</v>
      </c>
      <c r="E35" s="17" t="s">
        <v>450</v>
      </c>
      <c r="F35" s="17" t="s">
        <v>451</v>
      </c>
    </row>
    <row r="36" spans="1:6" x14ac:dyDescent="0.2">
      <c r="A36" s="17">
        <v>44180.65</v>
      </c>
      <c r="B36" s="17">
        <v>13898</v>
      </c>
      <c r="C36" s="17">
        <v>-1E-3</v>
      </c>
      <c r="D36" s="17">
        <v>10</v>
      </c>
      <c r="E36" s="17" t="s">
        <v>450</v>
      </c>
      <c r="F36" s="17" t="s">
        <v>461</v>
      </c>
    </row>
    <row r="37" spans="1:6" x14ac:dyDescent="0.2">
      <c r="A37" s="17">
        <v>44214.565999999999</v>
      </c>
      <c r="B37" s="17">
        <v>13959</v>
      </c>
      <c r="C37" s="17">
        <v>0</v>
      </c>
      <c r="D37" s="17">
        <v>12</v>
      </c>
      <c r="E37" s="17" t="s">
        <v>450</v>
      </c>
      <c r="F37" s="17" t="s">
        <v>451</v>
      </c>
    </row>
    <row r="38" spans="1:6" x14ac:dyDescent="0.2">
      <c r="A38" s="17">
        <v>44473.661999999997</v>
      </c>
      <c r="B38" s="17">
        <v>14425</v>
      </c>
      <c r="C38" s="17">
        <v>6.0000000000000001E-3</v>
      </c>
      <c r="D38" s="17">
        <v>10</v>
      </c>
      <c r="E38" s="17" t="s">
        <v>454</v>
      </c>
      <c r="F38" s="17" t="s">
        <v>456</v>
      </c>
    </row>
    <row r="39" spans="1:6" x14ac:dyDescent="0.2">
      <c r="A39" s="17">
        <v>44474.773999999998</v>
      </c>
      <c r="B39" s="17">
        <v>14427</v>
      </c>
      <c r="C39" s="17">
        <v>6.0000000000000001E-3</v>
      </c>
      <c r="D39" s="17">
        <v>19</v>
      </c>
      <c r="E39" s="17" t="s">
        <v>462</v>
      </c>
      <c r="F39" s="17" t="s">
        <v>463</v>
      </c>
    </row>
    <row r="40" spans="1:6" x14ac:dyDescent="0.2">
      <c r="A40" s="17">
        <v>44542.603000000003</v>
      </c>
      <c r="B40" s="17">
        <v>14549</v>
      </c>
      <c r="C40" s="17">
        <v>5.0000000000000001E-3</v>
      </c>
      <c r="D40" s="17">
        <v>13</v>
      </c>
      <c r="E40" s="17" t="s">
        <v>454</v>
      </c>
      <c r="F40" s="17" t="s">
        <v>464</v>
      </c>
    </row>
    <row r="41" spans="1:6" x14ac:dyDescent="0.2">
      <c r="A41" s="17">
        <v>44562.618000000002</v>
      </c>
      <c r="B41" s="17">
        <v>14585</v>
      </c>
      <c r="C41" s="17">
        <v>4.0000000000000001E-3</v>
      </c>
      <c r="D41" s="17">
        <v>10</v>
      </c>
      <c r="E41" s="17" t="s">
        <v>454</v>
      </c>
      <c r="F41" s="17" t="s">
        <v>464</v>
      </c>
    </row>
    <row r="42" spans="1:6" x14ac:dyDescent="0.2">
      <c r="A42" s="17">
        <v>44782.786</v>
      </c>
      <c r="B42" s="17">
        <v>14981</v>
      </c>
      <c r="C42" s="17">
        <v>2E-3</v>
      </c>
      <c r="D42" s="17">
        <v>9</v>
      </c>
      <c r="E42" s="17" t="s">
        <v>452</v>
      </c>
      <c r="F42" s="17" t="s">
        <v>465</v>
      </c>
    </row>
    <row r="43" spans="1:6" x14ac:dyDescent="0.2">
      <c r="A43" s="17">
        <v>44817.813000000002</v>
      </c>
      <c r="B43" s="17">
        <v>15044</v>
      </c>
      <c r="C43" s="17">
        <v>2E-3</v>
      </c>
      <c r="D43" s="17">
        <v>15</v>
      </c>
      <c r="E43" s="17" t="s">
        <v>454</v>
      </c>
      <c r="F43" s="17" t="s">
        <v>456</v>
      </c>
    </row>
    <row r="44" spans="1:6" x14ac:dyDescent="0.2">
      <c r="A44" s="17">
        <v>44870.633000000002</v>
      </c>
      <c r="B44" s="17">
        <v>15139</v>
      </c>
      <c r="C44" s="17">
        <v>3.0000000000000001E-3</v>
      </c>
      <c r="D44" s="17">
        <v>8</v>
      </c>
      <c r="E44" s="17" t="s">
        <v>450</v>
      </c>
      <c r="F44" s="17" t="s">
        <v>451</v>
      </c>
    </row>
    <row r="45" spans="1:6" x14ac:dyDescent="0.2">
      <c r="A45" s="17">
        <v>44875.635999999999</v>
      </c>
      <c r="B45" s="17">
        <v>15148</v>
      </c>
      <c r="C45" s="17">
        <v>2E-3</v>
      </c>
      <c r="D45" s="17">
        <v>8</v>
      </c>
      <c r="E45" s="17" t="s">
        <v>450</v>
      </c>
      <c r="F45" s="17" t="s">
        <v>451</v>
      </c>
    </row>
    <row r="46" spans="1:6" x14ac:dyDescent="0.2">
      <c r="A46" s="17">
        <v>44885.654999999999</v>
      </c>
      <c r="B46" s="17">
        <v>15166</v>
      </c>
      <c r="C46" s="17">
        <v>1.2999999999999999E-2</v>
      </c>
      <c r="D46" s="17">
        <v>13</v>
      </c>
      <c r="E46" s="17" t="s">
        <v>454</v>
      </c>
      <c r="F46" s="17" t="s">
        <v>456</v>
      </c>
    </row>
    <row r="47" spans="1:6" x14ac:dyDescent="0.2">
      <c r="A47" s="17">
        <v>45203.669000000002</v>
      </c>
      <c r="B47" s="17">
        <v>15738</v>
      </c>
      <c r="C47" s="17">
        <v>3.0000000000000001E-3</v>
      </c>
      <c r="D47" s="17">
        <v>10</v>
      </c>
      <c r="E47" s="17" t="s">
        <v>452</v>
      </c>
      <c r="F47" s="17" t="s">
        <v>465</v>
      </c>
    </row>
    <row r="48" spans="1:6" x14ac:dyDescent="0.2">
      <c r="A48" s="17">
        <v>45267.601999999999</v>
      </c>
      <c r="B48" s="17">
        <v>15853</v>
      </c>
      <c r="C48" s="17">
        <v>-2E-3</v>
      </c>
      <c r="D48" s="17">
        <v>16</v>
      </c>
      <c r="E48" s="17" t="s">
        <v>462</v>
      </c>
      <c r="F48" s="17" t="s">
        <v>463</v>
      </c>
    </row>
    <row r="49" spans="1:6" x14ac:dyDescent="0.2">
      <c r="A49" s="17">
        <v>45302.633999999998</v>
      </c>
      <c r="B49" s="17">
        <v>15916</v>
      </c>
      <c r="C49" s="17">
        <v>3.0000000000000001E-3</v>
      </c>
      <c r="D49" s="17">
        <v>22</v>
      </c>
      <c r="E49" s="17" t="s">
        <v>462</v>
      </c>
      <c r="F49" s="17" t="s">
        <v>463</v>
      </c>
    </row>
    <row r="50" spans="1:6" x14ac:dyDescent="0.2">
      <c r="A50" s="17">
        <v>45645.673000000003</v>
      </c>
      <c r="B50" s="17">
        <v>16533</v>
      </c>
      <c r="C50" s="17">
        <v>-2E-3</v>
      </c>
      <c r="D50" s="17">
        <v>20</v>
      </c>
      <c r="E50" s="17" t="s">
        <v>450</v>
      </c>
      <c r="F50" s="17" t="s">
        <v>461</v>
      </c>
    </row>
    <row r="51" spans="1:6" x14ac:dyDescent="0.2">
      <c r="A51" s="17">
        <v>45944.798000000003</v>
      </c>
      <c r="B51" s="17">
        <v>17071</v>
      </c>
      <c r="C51" s="17">
        <v>3.0000000000000001E-3</v>
      </c>
      <c r="D51" s="17">
        <v>13</v>
      </c>
      <c r="E51" s="17" t="s">
        <v>462</v>
      </c>
      <c r="F51" s="17" t="s">
        <v>466</v>
      </c>
    </row>
    <row r="52" spans="1:6" x14ac:dyDescent="0.2">
      <c r="A52" s="17">
        <v>46002.622000000003</v>
      </c>
      <c r="B52" s="17">
        <v>17175</v>
      </c>
      <c r="C52" s="17">
        <v>4.0000000000000001E-3</v>
      </c>
      <c r="D52" s="17">
        <v>12</v>
      </c>
      <c r="E52" s="17" t="s">
        <v>467</v>
      </c>
      <c r="F52" s="17" t="s">
        <v>468</v>
      </c>
    </row>
    <row r="53" spans="1:6" x14ac:dyDescent="0.2">
      <c r="A53" s="17">
        <v>46007.625999999997</v>
      </c>
      <c r="B53" s="17">
        <v>17184</v>
      </c>
      <c r="C53" s="17">
        <v>4.0000000000000001E-3</v>
      </c>
      <c r="D53" s="17">
        <v>11</v>
      </c>
      <c r="E53" s="17" t="s">
        <v>467</v>
      </c>
      <c r="F53" s="17" t="s">
        <v>468</v>
      </c>
    </row>
    <row r="54" spans="1:6" x14ac:dyDescent="0.2">
      <c r="A54" s="17">
        <v>46017.631999999998</v>
      </c>
      <c r="B54" s="17">
        <v>17202</v>
      </c>
      <c r="C54" s="17">
        <v>2E-3</v>
      </c>
      <c r="D54" s="17">
        <v>12</v>
      </c>
      <c r="E54" s="17" t="s">
        <v>450</v>
      </c>
      <c r="F54" s="17" t="s">
        <v>451</v>
      </c>
    </row>
    <row r="55" spans="1:6" x14ac:dyDescent="0.2">
      <c r="A55" s="17">
        <v>46017.633000000002</v>
      </c>
      <c r="B55" s="17">
        <v>17202</v>
      </c>
      <c r="C55" s="17">
        <v>3.0000000000000001E-3</v>
      </c>
      <c r="D55" s="17">
        <v>10</v>
      </c>
      <c r="E55" s="17" t="s">
        <v>454</v>
      </c>
      <c r="F55" s="17" t="s">
        <v>456</v>
      </c>
    </row>
    <row r="56" spans="1:6" x14ac:dyDescent="0.2">
      <c r="A56" s="17">
        <v>46021.521999999997</v>
      </c>
      <c r="B56" s="17">
        <v>17209</v>
      </c>
      <c r="C56" s="17">
        <v>1E-3</v>
      </c>
      <c r="D56" s="17">
        <v>11</v>
      </c>
      <c r="E56" s="17" t="s">
        <v>450</v>
      </c>
      <c r="F56" s="17" t="s">
        <v>451</v>
      </c>
    </row>
    <row r="57" spans="1:6" x14ac:dyDescent="0.2">
      <c r="A57" s="17">
        <v>46026.525000000001</v>
      </c>
      <c r="B57" s="17">
        <v>17218</v>
      </c>
      <c r="C57" s="17">
        <v>-1E-3</v>
      </c>
      <c r="D57" s="17">
        <v>11</v>
      </c>
      <c r="E57" s="17" t="s">
        <v>450</v>
      </c>
      <c r="F57" s="17" t="s">
        <v>451</v>
      </c>
    </row>
    <row r="58" spans="1:6" x14ac:dyDescent="0.2">
      <c r="A58" s="17">
        <v>46267.824999999997</v>
      </c>
      <c r="B58" s="17">
        <v>17652</v>
      </c>
      <c r="C58" s="17">
        <v>2E-3</v>
      </c>
      <c r="D58" s="17">
        <v>9</v>
      </c>
      <c r="E58" s="17" t="s">
        <v>462</v>
      </c>
      <c r="F58" s="17" t="s">
        <v>466</v>
      </c>
    </row>
    <row r="59" spans="1:6" x14ac:dyDescent="0.2">
      <c r="A59" s="17">
        <v>46320.644</v>
      </c>
      <c r="B59" s="17">
        <v>17747</v>
      </c>
      <c r="C59" s="17">
        <v>2E-3</v>
      </c>
      <c r="D59" s="17">
        <v>13</v>
      </c>
      <c r="E59" s="17" t="s">
        <v>450</v>
      </c>
      <c r="F59" s="17" t="s">
        <v>451</v>
      </c>
    </row>
    <row r="60" spans="1:6" x14ac:dyDescent="0.2">
      <c r="A60" s="17">
        <v>46340.665000000001</v>
      </c>
      <c r="B60" s="17">
        <v>17783</v>
      </c>
      <c r="C60" s="17">
        <v>7.0000000000000001E-3</v>
      </c>
      <c r="D60" s="17">
        <v>9</v>
      </c>
      <c r="E60" s="17" t="s">
        <v>467</v>
      </c>
      <c r="F60" s="17" t="s">
        <v>468</v>
      </c>
    </row>
    <row r="61" spans="1:6" x14ac:dyDescent="0.2">
      <c r="A61" s="17">
        <v>46355.67</v>
      </c>
      <c r="B61" s="17">
        <v>17810</v>
      </c>
      <c r="C61" s="17">
        <v>0</v>
      </c>
      <c r="D61" s="17">
        <v>12</v>
      </c>
      <c r="E61" s="17" t="s">
        <v>450</v>
      </c>
      <c r="F61" s="17" t="s">
        <v>451</v>
      </c>
    </row>
    <row r="62" spans="1:6" x14ac:dyDescent="0.2">
      <c r="A62" s="17">
        <v>46369.571000000004</v>
      </c>
      <c r="B62" s="17">
        <v>17835</v>
      </c>
      <c r="C62" s="17">
        <v>2E-3</v>
      </c>
      <c r="D62" s="17">
        <v>15</v>
      </c>
      <c r="E62" s="17" t="s">
        <v>454</v>
      </c>
      <c r="F62" s="17" t="s">
        <v>456</v>
      </c>
    </row>
    <row r="63" spans="1:6" x14ac:dyDescent="0.2">
      <c r="A63" s="17">
        <v>46375.69</v>
      </c>
      <c r="B63" s="17">
        <v>17846</v>
      </c>
      <c r="C63" s="17">
        <v>5.0000000000000001E-3</v>
      </c>
      <c r="D63" s="17">
        <v>11</v>
      </c>
      <c r="E63" s="17" t="s">
        <v>462</v>
      </c>
      <c r="F63" s="17" t="s">
        <v>466</v>
      </c>
    </row>
    <row r="64" spans="1:6" x14ac:dyDescent="0.2">
      <c r="A64" s="17">
        <v>46682.593999999997</v>
      </c>
      <c r="B64" s="17">
        <v>18398</v>
      </c>
      <c r="C64" s="17">
        <v>5.0000000000000001E-3</v>
      </c>
      <c r="D64" s="17">
        <v>11</v>
      </c>
      <c r="E64" s="17" t="s">
        <v>454</v>
      </c>
      <c r="F64" s="17" t="s">
        <v>456</v>
      </c>
    </row>
    <row r="65" spans="1:6" x14ac:dyDescent="0.2">
      <c r="A65" s="17">
        <v>46683.703000000001</v>
      </c>
      <c r="B65" s="17">
        <v>18400</v>
      </c>
      <c r="C65" s="17">
        <v>2E-3</v>
      </c>
      <c r="D65" s="17">
        <v>8</v>
      </c>
      <c r="E65" s="17" t="s">
        <v>462</v>
      </c>
      <c r="F65" s="17" t="s">
        <v>466</v>
      </c>
    </row>
    <row r="66" spans="1:6" x14ac:dyDescent="0.2">
      <c r="A66" s="17">
        <v>46702.608</v>
      </c>
      <c r="B66" s="17">
        <v>18434</v>
      </c>
      <c r="C66" s="17">
        <v>3.0000000000000001E-3</v>
      </c>
      <c r="D66" s="17">
        <v>13</v>
      </c>
      <c r="E66" s="17" t="s">
        <v>450</v>
      </c>
      <c r="F66" s="17" t="s">
        <v>451</v>
      </c>
    </row>
    <row r="67" spans="1:6" x14ac:dyDescent="0.2">
      <c r="A67" s="17">
        <v>46708.726999999999</v>
      </c>
      <c r="B67" s="17">
        <v>18445</v>
      </c>
      <c r="C67" s="17">
        <v>7.0000000000000001E-3</v>
      </c>
      <c r="D67" s="17">
        <v>9</v>
      </c>
      <c r="E67" s="17" t="s">
        <v>462</v>
      </c>
      <c r="F67" s="17" t="s">
        <v>466</v>
      </c>
    </row>
    <row r="68" spans="1:6" x14ac:dyDescent="0.2">
      <c r="A68" s="17">
        <v>46712.612999999998</v>
      </c>
      <c r="B68" s="17">
        <v>18452</v>
      </c>
      <c r="C68" s="17">
        <v>0</v>
      </c>
      <c r="D68" s="17">
        <v>16</v>
      </c>
      <c r="E68" s="17" t="s">
        <v>450</v>
      </c>
      <c r="F68" s="17" t="s">
        <v>451</v>
      </c>
    </row>
    <row r="69" spans="1:6" x14ac:dyDescent="0.2">
      <c r="A69" s="17">
        <v>46722.623</v>
      </c>
      <c r="B69" s="17">
        <v>18470</v>
      </c>
      <c r="C69" s="17">
        <v>3.0000000000000001E-3</v>
      </c>
      <c r="D69" s="17">
        <v>6</v>
      </c>
      <c r="E69" s="17" t="s">
        <v>450</v>
      </c>
      <c r="F69" s="17" t="s">
        <v>451</v>
      </c>
    </row>
    <row r="70" spans="1:6" x14ac:dyDescent="0.2">
      <c r="A70" s="17">
        <v>46996.728999999999</v>
      </c>
      <c r="B70" s="17">
        <v>18963</v>
      </c>
      <c r="C70" s="17">
        <v>8.0000000000000002E-3</v>
      </c>
      <c r="D70" s="17">
        <v>12</v>
      </c>
      <c r="E70" s="17" t="s">
        <v>450</v>
      </c>
      <c r="F70" s="17" t="s">
        <v>451</v>
      </c>
    </row>
    <row r="71" spans="1:6" x14ac:dyDescent="0.2">
      <c r="A71" s="17">
        <v>47001.728000000003</v>
      </c>
      <c r="B71" s="17">
        <v>18972</v>
      </c>
      <c r="C71" s="17">
        <v>3.0000000000000001E-3</v>
      </c>
      <c r="D71" s="17">
        <v>11</v>
      </c>
      <c r="E71" s="17" t="s">
        <v>450</v>
      </c>
      <c r="F71" s="17" t="s">
        <v>451</v>
      </c>
    </row>
    <row r="72" spans="1:6" x14ac:dyDescent="0.2">
      <c r="A72" s="17">
        <v>47040.648000000001</v>
      </c>
      <c r="B72" s="17">
        <v>19042</v>
      </c>
      <c r="C72" s="17">
        <v>3.0000000000000001E-3</v>
      </c>
      <c r="D72" s="17">
        <v>16</v>
      </c>
      <c r="E72" s="17" t="s">
        <v>450</v>
      </c>
      <c r="F72" s="17" t="s">
        <v>451</v>
      </c>
    </row>
    <row r="73" spans="1:6" x14ac:dyDescent="0.2">
      <c r="A73" s="17">
        <v>47065.667999999998</v>
      </c>
      <c r="B73" s="17">
        <v>19087</v>
      </c>
      <c r="C73" s="17">
        <v>4.0000000000000001E-3</v>
      </c>
      <c r="D73" s="17">
        <v>13</v>
      </c>
      <c r="E73" s="17" t="s">
        <v>450</v>
      </c>
      <c r="F73" s="17" t="s">
        <v>451</v>
      </c>
    </row>
    <row r="74" spans="1:6" x14ac:dyDescent="0.2">
      <c r="A74" s="17">
        <v>47084.571000000004</v>
      </c>
      <c r="B74" s="17">
        <v>19121</v>
      </c>
      <c r="C74" s="17">
        <v>4.0000000000000001E-3</v>
      </c>
      <c r="D74" s="17">
        <v>14</v>
      </c>
      <c r="E74" s="17" t="s">
        <v>450</v>
      </c>
      <c r="F74" s="17" t="s">
        <v>451</v>
      </c>
    </row>
    <row r="75" spans="1:6" x14ac:dyDescent="0.2">
      <c r="A75" s="17">
        <v>47085.684999999998</v>
      </c>
      <c r="B75" s="17">
        <v>19123</v>
      </c>
      <c r="C75" s="17">
        <v>6.0000000000000001E-3</v>
      </c>
      <c r="D75" s="17">
        <v>10</v>
      </c>
      <c r="E75" s="17" t="s">
        <v>462</v>
      </c>
      <c r="F75" s="17" t="s">
        <v>466</v>
      </c>
    </row>
    <row r="76" spans="1:6" x14ac:dyDescent="0.2">
      <c r="A76" s="17">
        <v>47085.684999999998</v>
      </c>
      <c r="B76" s="17">
        <v>19123</v>
      </c>
      <c r="C76" s="17">
        <v>6.0000000000000001E-3</v>
      </c>
      <c r="D76" s="17">
        <v>16</v>
      </c>
      <c r="E76" s="17" t="s">
        <v>457</v>
      </c>
      <c r="F76" s="17" t="s">
        <v>469</v>
      </c>
    </row>
    <row r="77" spans="1:6" x14ac:dyDescent="0.2">
      <c r="A77" s="17">
        <v>47114.597000000002</v>
      </c>
      <c r="B77" s="17">
        <v>19175</v>
      </c>
      <c r="C77" s="17">
        <v>6.0000000000000001E-3</v>
      </c>
      <c r="D77" s="17">
        <v>10</v>
      </c>
      <c r="E77" s="17" t="s">
        <v>450</v>
      </c>
      <c r="F77" s="17" t="s">
        <v>451</v>
      </c>
    </row>
    <row r="78" spans="1:6" x14ac:dyDescent="0.2">
      <c r="A78" s="17">
        <v>47115.707999999999</v>
      </c>
      <c r="B78" s="17">
        <v>19177</v>
      </c>
      <c r="C78" s="17">
        <v>6.0000000000000001E-3</v>
      </c>
      <c r="D78" s="17">
        <v>17</v>
      </c>
      <c r="E78" s="17" t="s">
        <v>457</v>
      </c>
      <c r="F78" s="17" t="s">
        <v>469</v>
      </c>
    </row>
    <row r="79" spans="1:6" x14ac:dyDescent="0.2">
      <c r="A79" s="17">
        <v>47388.696000000004</v>
      </c>
      <c r="B79" s="17">
        <v>19668</v>
      </c>
      <c r="C79" s="17">
        <v>4.0000000000000001E-3</v>
      </c>
      <c r="D79" s="17">
        <v>12</v>
      </c>
      <c r="E79" s="17" t="s">
        <v>450</v>
      </c>
      <c r="F79" s="17" t="s">
        <v>451</v>
      </c>
    </row>
    <row r="80" spans="1:6" x14ac:dyDescent="0.2">
      <c r="A80" s="17">
        <v>47413.714999999997</v>
      </c>
      <c r="B80" s="17">
        <v>19713</v>
      </c>
      <c r="C80" s="17">
        <v>4.0000000000000001E-3</v>
      </c>
      <c r="D80" s="17">
        <v>14</v>
      </c>
      <c r="E80" s="17" t="s">
        <v>450</v>
      </c>
      <c r="F80" s="17" t="s">
        <v>451</v>
      </c>
    </row>
    <row r="81" spans="1:6" x14ac:dyDescent="0.2">
      <c r="A81" s="17">
        <v>47422.614000000001</v>
      </c>
      <c r="B81" s="17">
        <v>19729</v>
      </c>
      <c r="C81" s="17">
        <v>8.0000000000000002E-3</v>
      </c>
      <c r="D81" s="17">
        <v>9</v>
      </c>
      <c r="E81" s="17" t="s">
        <v>450</v>
      </c>
      <c r="F81" s="17" t="s">
        <v>451</v>
      </c>
    </row>
    <row r="82" spans="1:6" x14ac:dyDescent="0.2">
      <c r="A82" s="17">
        <v>47437.622000000003</v>
      </c>
      <c r="B82" s="17">
        <v>19756</v>
      </c>
      <c r="C82" s="17">
        <v>4.0000000000000001E-3</v>
      </c>
      <c r="D82" s="17">
        <v>9</v>
      </c>
      <c r="E82" s="17" t="s">
        <v>450</v>
      </c>
      <c r="F82" s="17" t="s">
        <v>470</v>
      </c>
    </row>
    <row r="83" spans="1:6" x14ac:dyDescent="0.2">
      <c r="A83" s="17">
        <v>47442.622000000003</v>
      </c>
      <c r="B83" s="17">
        <v>19765</v>
      </c>
      <c r="C83" s="17">
        <v>0</v>
      </c>
      <c r="D83" s="17">
        <v>6</v>
      </c>
      <c r="E83" s="17" t="s">
        <v>450</v>
      </c>
      <c r="F83" s="17" t="s">
        <v>470</v>
      </c>
    </row>
    <row r="84" spans="1:6" x14ac:dyDescent="0.2">
      <c r="A84" s="17">
        <v>47442.625</v>
      </c>
      <c r="B84" s="17">
        <v>19765</v>
      </c>
      <c r="C84" s="17">
        <v>3.0000000000000001E-3</v>
      </c>
      <c r="D84" s="17">
        <v>15</v>
      </c>
      <c r="E84" s="17" t="s">
        <v>450</v>
      </c>
      <c r="F84" s="17" t="s">
        <v>451</v>
      </c>
    </row>
    <row r="85" spans="1:6" x14ac:dyDescent="0.2">
      <c r="A85" s="17">
        <v>47447.63</v>
      </c>
      <c r="B85" s="17">
        <v>19774</v>
      </c>
      <c r="C85" s="17">
        <v>4.0000000000000001E-3</v>
      </c>
      <c r="D85" s="17">
        <v>16</v>
      </c>
      <c r="E85" s="17" t="s">
        <v>450</v>
      </c>
      <c r="F85" s="17" t="s">
        <v>451</v>
      </c>
    </row>
    <row r="86" spans="1:6" x14ac:dyDescent="0.2">
      <c r="A86" s="17">
        <v>47448.741000000002</v>
      </c>
      <c r="B86" s="17">
        <v>19776</v>
      </c>
      <c r="C86" s="17">
        <v>3.0000000000000001E-3</v>
      </c>
      <c r="D86" s="17">
        <v>13</v>
      </c>
      <c r="E86" s="17" t="s">
        <v>450</v>
      </c>
      <c r="F86" s="17" t="s">
        <v>451</v>
      </c>
    </row>
    <row r="87" spans="1:6" x14ac:dyDescent="0.2">
      <c r="A87" s="17">
        <v>47457.633000000002</v>
      </c>
      <c r="B87" s="17">
        <v>19792</v>
      </c>
      <c r="C87" s="17">
        <v>-1E-3</v>
      </c>
      <c r="D87" s="17">
        <v>11</v>
      </c>
      <c r="E87" s="17" t="s">
        <v>450</v>
      </c>
      <c r="F87" s="17" t="s">
        <v>470</v>
      </c>
    </row>
    <row r="88" spans="1:6" x14ac:dyDescent="0.2">
      <c r="A88" s="17">
        <v>47464.303999999996</v>
      </c>
      <c r="B88" s="17">
        <v>19804</v>
      </c>
      <c r="C88" s="17">
        <v>-2E-3</v>
      </c>
      <c r="D88" s="17">
        <v>9</v>
      </c>
      <c r="E88" s="17" t="s">
        <v>454</v>
      </c>
      <c r="F88" s="17" t="s">
        <v>456</v>
      </c>
    </row>
    <row r="89" spans="1:6" x14ac:dyDescent="0.2">
      <c r="A89" s="17">
        <v>47469.305</v>
      </c>
      <c r="B89" s="17">
        <v>19813</v>
      </c>
      <c r="C89" s="17">
        <v>-5.0000000000000001E-3</v>
      </c>
      <c r="D89" s="17">
        <v>11</v>
      </c>
      <c r="E89" s="17" t="s">
        <v>454</v>
      </c>
      <c r="F89" s="17" t="s">
        <v>456</v>
      </c>
    </row>
    <row r="90" spans="1:6" x14ac:dyDescent="0.2">
      <c r="A90" s="17">
        <v>47472.646000000001</v>
      </c>
      <c r="B90" s="17">
        <v>19819</v>
      </c>
      <c r="C90" s="17">
        <v>1E-3</v>
      </c>
      <c r="D90" s="17">
        <v>14</v>
      </c>
      <c r="E90" s="17" t="s">
        <v>450</v>
      </c>
      <c r="F90" s="17" t="s">
        <v>470</v>
      </c>
    </row>
    <row r="91" spans="1:6" x14ac:dyDescent="0.2">
      <c r="A91" s="17">
        <v>47477.648999999998</v>
      </c>
      <c r="B91" s="17">
        <v>19828</v>
      </c>
      <c r="C91" s="17">
        <v>0</v>
      </c>
      <c r="D91" s="17">
        <v>8</v>
      </c>
      <c r="E91" s="17" t="s">
        <v>450</v>
      </c>
      <c r="F91" s="17" t="s">
        <v>470</v>
      </c>
    </row>
    <row r="92" spans="1:6" x14ac:dyDescent="0.2">
      <c r="A92" s="17">
        <v>47482.652999999998</v>
      </c>
      <c r="B92" s="17">
        <v>19837</v>
      </c>
      <c r="C92" s="17">
        <v>0</v>
      </c>
      <c r="D92" s="17">
        <v>11</v>
      </c>
      <c r="E92" s="17" t="s">
        <v>450</v>
      </c>
      <c r="F92" s="17" t="s">
        <v>470</v>
      </c>
    </row>
    <row r="93" spans="1:6" x14ac:dyDescent="0.2">
      <c r="A93" s="17">
        <v>47492.665999999997</v>
      </c>
      <c r="B93" s="17">
        <v>19855</v>
      </c>
      <c r="C93" s="17">
        <v>5.0000000000000001E-3</v>
      </c>
      <c r="D93" s="17">
        <v>13</v>
      </c>
      <c r="E93" s="17" t="s">
        <v>450</v>
      </c>
      <c r="F93" s="17" t="s">
        <v>470</v>
      </c>
    </row>
    <row r="94" spans="1:6" x14ac:dyDescent="0.2">
      <c r="A94" s="17">
        <v>47497.661</v>
      </c>
      <c r="B94" s="17">
        <v>19864</v>
      </c>
      <c r="C94" s="17">
        <v>-4.0000000000000001E-3</v>
      </c>
      <c r="D94" s="17">
        <v>16</v>
      </c>
      <c r="E94" s="17" t="s">
        <v>450</v>
      </c>
      <c r="F94" s="17" t="s">
        <v>470</v>
      </c>
    </row>
    <row r="95" spans="1:6" x14ac:dyDescent="0.2">
      <c r="A95" s="17">
        <v>47501.559000000001</v>
      </c>
      <c r="B95" s="17">
        <v>19871</v>
      </c>
      <c r="C95" s="17">
        <v>2E-3</v>
      </c>
      <c r="D95" s="17">
        <v>18</v>
      </c>
      <c r="E95" s="17" t="s">
        <v>450</v>
      </c>
      <c r="F95" s="17" t="s">
        <v>451</v>
      </c>
    </row>
    <row r="96" spans="1:6" x14ac:dyDescent="0.2">
      <c r="A96" s="17">
        <v>47712.837</v>
      </c>
      <c r="B96" s="17">
        <v>20251</v>
      </c>
      <c r="C96" s="17">
        <v>5.0000000000000001E-3</v>
      </c>
      <c r="D96" s="17">
        <v>13</v>
      </c>
      <c r="E96" s="17" t="s">
        <v>450</v>
      </c>
      <c r="F96" s="17" t="s">
        <v>451</v>
      </c>
    </row>
    <row r="97" spans="1:6" x14ac:dyDescent="0.2">
      <c r="A97" s="17">
        <v>47790.667000000001</v>
      </c>
      <c r="B97" s="17">
        <v>20391</v>
      </c>
      <c r="C97" s="17">
        <v>-3.0000000000000001E-3</v>
      </c>
      <c r="D97" s="17">
        <v>11</v>
      </c>
      <c r="E97" s="17" t="s">
        <v>450</v>
      </c>
      <c r="F97" s="17" t="s">
        <v>470</v>
      </c>
    </row>
    <row r="98" spans="1:6" x14ac:dyDescent="0.2">
      <c r="A98" s="17">
        <v>47790.673000000003</v>
      </c>
      <c r="B98" s="17">
        <v>20391</v>
      </c>
      <c r="C98" s="17">
        <v>3.0000000000000001E-3</v>
      </c>
      <c r="D98" s="17">
        <v>9</v>
      </c>
      <c r="E98" s="17" t="s">
        <v>457</v>
      </c>
      <c r="F98" s="17" t="s">
        <v>469</v>
      </c>
    </row>
    <row r="99" spans="1:6" x14ac:dyDescent="0.2">
      <c r="A99" s="17">
        <v>47794.572999999997</v>
      </c>
      <c r="B99" s="17">
        <v>20398</v>
      </c>
      <c r="C99" s="17">
        <v>1.2E-2</v>
      </c>
      <c r="D99" s="17">
        <v>11</v>
      </c>
      <c r="E99" s="17" t="s">
        <v>450</v>
      </c>
      <c r="F99" s="17" t="s">
        <v>451</v>
      </c>
    </row>
    <row r="100" spans="1:6" x14ac:dyDescent="0.2">
      <c r="A100" s="17">
        <v>47795.671999999999</v>
      </c>
      <c r="B100" s="17">
        <v>20400</v>
      </c>
      <c r="C100" s="17">
        <v>-1E-3</v>
      </c>
      <c r="D100" s="17">
        <v>14</v>
      </c>
      <c r="E100" s="17" t="s">
        <v>450</v>
      </c>
      <c r="F100" s="17" t="s">
        <v>470</v>
      </c>
    </row>
    <row r="101" spans="1:6" x14ac:dyDescent="0.2">
      <c r="A101" s="17">
        <v>47800.678</v>
      </c>
      <c r="B101" s="17">
        <v>20409</v>
      </c>
      <c r="C101" s="17">
        <v>1E-3</v>
      </c>
      <c r="D101" s="17">
        <v>9</v>
      </c>
      <c r="E101" s="17" t="s">
        <v>450</v>
      </c>
      <c r="F101" s="17" t="s">
        <v>470</v>
      </c>
    </row>
    <row r="102" spans="1:6" x14ac:dyDescent="0.2">
      <c r="A102" s="17">
        <v>47804.572999999997</v>
      </c>
      <c r="B102" s="17">
        <v>20416</v>
      </c>
      <c r="C102" s="17">
        <v>4.0000000000000001E-3</v>
      </c>
      <c r="D102" s="17">
        <v>10</v>
      </c>
      <c r="E102" s="17" t="s">
        <v>450</v>
      </c>
      <c r="F102" s="17" t="s">
        <v>451</v>
      </c>
    </row>
    <row r="103" spans="1:6" x14ac:dyDescent="0.2">
      <c r="A103" s="17">
        <v>47835.703999999998</v>
      </c>
      <c r="B103" s="17">
        <v>20472</v>
      </c>
      <c r="C103" s="17">
        <v>0</v>
      </c>
      <c r="D103" s="17">
        <v>16</v>
      </c>
      <c r="E103" s="17" t="s">
        <v>450</v>
      </c>
      <c r="F103" s="17" t="s">
        <v>470</v>
      </c>
    </row>
    <row r="104" spans="1:6" x14ac:dyDescent="0.2">
      <c r="A104" s="17">
        <v>47859.610999999997</v>
      </c>
      <c r="B104" s="17">
        <v>20515</v>
      </c>
      <c r="C104" s="17">
        <v>-1E-3</v>
      </c>
      <c r="D104" s="17">
        <v>10</v>
      </c>
      <c r="E104" s="17" t="s">
        <v>450</v>
      </c>
      <c r="F104" s="17" t="s">
        <v>470</v>
      </c>
    </row>
    <row r="105" spans="1:6" x14ac:dyDescent="0.2">
      <c r="A105" s="17">
        <v>47879.63</v>
      </c>
      <c r="B105" s="17">
        <v>20551</v>
      </c>
      <c r="C105" s="17">
        <v>3.0000000000000001E-3</v>
      </c>
      <c r="D105" s="17">
        <v>10</v>
      </c>
      <c r="E105" s="17" t="s">
        <v>450</v>
      </c>
      <c r="F105" s="17" t="s">
        <v>470</v>
      </c>
    </row>
    <row r="106" spans="1:6" x14ac:dyDescent="0.2">
      <c r="A106" s="17">
        <v>48158.733</v>
      </c>
      <c r="B106" s="17">
        <v>21053</v>
      </c>
      <c r="C106" s="17">
        <v>0</v>
      </c>
      <c r="D106" s="17">
        <v>6</v>
      </c>
      <c r="E106" s="17" t="s">
        <v>450</v>
      </c>
      <c r="F106" s="17" t="s">
        <v>451</v>
      </c>
    </row>
    <row r="107" spans="1:6" x14ac:dyDescent="0.2">
      <c r="A107" s="17">
        <v>48191.542000000001</v>
      </c>
      <c r="B107" s="17">
        <v>21112</v>
      </c>
      <c r="C107" s="17">
        <v>6.0000000000000001E-3</v>
      </c>
      <c r="D107" s="17">
        <v>10</v>
      </c>
      <c r="E107" s="17" t="s">
        <v>450</v>
      </c>
      <c r="F107" s="17" t="s">
        <v>451</v>
      </c>
    </row>
    <row r="108" spans="1:6" x14ac:dyDescent="0.2">
      <c r="A108" s="17">
        <v>48206.553999999996</v>
      </c>
      <c r="B108" s="17">
        <v>21139</v>
      </c>
      <c r="C108" s="17">
        <v>7.0000000000000001E-3</v>
      </c>
      <c r="D108" s="17">
        <v>6</v>
      </c>
      <c r="E108" s="17" t="s">
        <v>450</v>
      </c>
      <c r="F108" s="17" t="s">
        <v>451</v>
      </c>
    </row>
    <row r="109" spans="1:6" x14ac:dyDescent="0.2">
      <c r="A109" s="17">
        <v>48211.553999999996</v>
      </c>
      <c r="B109" s="17">
        <v>21148</v>
      </c>
      <c r="C109" s="17">
        <v>3.0000000000000001E-3</v>
      </c>
      <c r="D109" s="17">
        <v>15</v>
      </c>
      <c r="E109" s="17" t="s">
        <v>450</v>
      </c>
      <c r="F109" s="17" t="s">
        <v>451</v>
      </c>
    </row>
    <row r="110" spans="1:6" x14ac:dyDescent="0.2">
      <c r="A110" s="17">
        <v>48236.572</v>
      </c>
      <c r="B110" s="17">
        <v>21193</v>
      </c>
      <c r="C110" s="17">
        <v>1E-3</v>
      </c>
      <c r="D110" s="17">
        <v>18</v>
      </c>
      <c r="E110" s="17" t="s">
        <v>450</v>
      </c>
      <c r="F110" s="17" t="s">
        <v>451</v>
      </c>
    </row>
    <row r="111" spans="1:6" x14ac:dyDescent="0.2">
      <c r="A111" s="17">
        <v>48471.754000000001</v>
      </c>
      <c r="B111" s="17">
        <v>21616</v>
      </c>
      <c r="C111" s="17">
        <v>1E-3</v>
      </c>
      <c r="D111" s="17">
        <v>13</v>
      </c>
      <c r="E111" s="17" t="s">
        <v>450</v>
      </c>
      <c r="F111" s="17" t="s">
        <v>451</v>
      </c>
    </row>
    <row r="112" spans="1:6" x14ac:dyDescent="0.2">
      <c r="A112" s="17">
        <v>48506.784</v>
      </c>
      <c r="B112" s="17">
        <v>21679</v>
      </c>
      <c r="C112" s="17">
        <v>4.0000000000000001E-3</v>
      </c>
      <c r="D112" s="17">
        <v>15</v>
      </c>
      <c r="E112" s="17" t="s">
        <v>450</v>
      </c>
      <c r="F112" s="17" t="s">
        <v>451</v>
      </c>
    </row>
    <row r="113" spans="1:6" x14ac:dyDescent="0.2">
      <c r="A113" s="17">
        <v>48506.783000000003</v>
      </c>
      <c r="B113" s="17">
        <v>21679</v>
      </c>
      <c r="C113" s="17">
        <v>3.0000000000000001E-3</v>
      </c>
      <c r="D113" s="17">
        <v>15</v>
      </c>
      <c r="E113" s="17" t="s">
        <v>454</v>
      </c>
      <c r="F113" s="17" t="s">
        <v>456</v>
      </c>
    </row>
    <row r="117" spans="1:6" x14ac:dyDescent="0.2">
      <c r="A117" s="17">
        <v>48864.834000000003</v>
      </c>
      <c r="B117" s="17">
        <v>22323</v>
      </c>
      <c r="C117" s="17">
        <v>-1E-3</v>
      </c>
      <c r="D117" s="17">
        <v>6</v>
      </c>
      <c r="E117" s="17" t="s">
        <v>450</v>
      </c>
      <c r="F117" s="17" t="s">
        <v>451</v>
      </c>
    </row>
    <row r="118" spans="1:6" x14ac:dyDescent="0.2">
      <c r="A118" s="17">
        <v>48888.74</v>
      </c>
      <c r="B118" s="17">
        <v>22366</v>
      </c>
      <c r="C118" s="17">
        <v>-2E-3</v>
      </c>
      <c r="D118" s="17">
        <v>12</v>
      </c>
      <c r="E118" s="17" t="s">
        <v>450</v>
      </c>
      <c r="F118" s="17" t="s">
        <v>451</v>
      </c>
    </row>
    <row r="119" spans="1:6" x14ac:dyDescent="0.2">
      <c r="A119" s="17">
        <v>48893.75</v>
      </c>
      <c r="B119" s="17">
        <v>22375</v>
      </c>
      <c r="C119" s="17">
        <v>4.0000000000000001E-3</v>
      </c>
      <c r="D119" s="17">
        <v>14</v>
      </c>
      <c r="E119" s="17" t="s">
        <v>450</v>
      </c>
      <c r="F119" s="17" t="s">
        <v>451</v>
      </c>
    </row>
    <row r="120" spans="1:6" x14ac:dyDescent="0.2">
      <c r="A120" s="17">
        <v>48897.64</v>
      </c>
      <c r="B120" s="17">
        <v>22382</v>
      </c>
      <c r="C120" s="17">
        <v>2E-3</v>
      </c>
      <c r="D120" s="17">
        <v>14</v>
      </c>
      <c r="E120" s="17" t="s">
        <v>450</v>
      </c>
      <c r="F120" s="17" t="s">
        <v>451</v>
      </c>
    </row>
    <row r="121" spans="1:6" x14ac:dyDescent="0.2">
      <c r="A121" s="17">
        <v>49235.677000000003</v>
      </c>
      <c r="B121" s="17">
        <v>22990</v>
      </c>
      <c r="C121" s="17">
        <v>-1E-3</v>
      </c>
      <c r="D121" s="17">
        <v>13</v>
      </c>
      <c r="E121" s="17" t="s">
        <v>450</v>
      </c>
      <c r="F121" s="17" t="s">
        <v>451</v>
      </c>
    </row>
    <row r="122" spans="1:6" x14ac:dyDescent="0.2">
      <c r="A122" s="17">
        <v>49235.680999999997</v>
      </c>
      <c r="B122" s="17">
        <v>22990</v>
      </c>
      <c r="C122" s="17">
        <v>3.0000000000000001E-3</v>
      </c>
      <c r="D122" s="17">
        <v>16</v>
      </c>
      <c r="E122" s="17" t="s">
        <v>452</v>
      </c>
      <c r="F122" s="17" t="s">
        <v>465</v>
      </c>
    </row>
    <row r="123" spans="1:6" x14ac:dyDescent="0.2">
      <c r="A123" s="17">
        <v>49249.576999999997</v>
      </c>
      <c r="B123" s="17">
        <v>23015</v>
      </c>
      <c r="C123" s="17">
        <v>0</v>
      </c>
      <c r="D123" s="17">
        <v>10</v>
      </c>
      <c r="E123" s="17" t="s">
        <v>450</v>
      </c>
      <c r="F123" s="17" t="s">
        <v>451</v>
      </c>
    </row>
    <row r="124" spans="1:6" x14ac:dyDescent="0.2">
      <c r="A124" s="17">
        <v>49250.692999999999</v>
      </c>
      <c r="B124" s="17">
        <v>23017</v>
      </c>
      <c r="C124" s="17">
        <v>4.0000000000000001E-3</v>
      </c>
      <c r="D124" s="17">
        <v>11</v>
      </c>
      <c r="E124" s="17" t="s">
        <v>450</v>
      </c>
      <c r="F124" s="17" t="s">
        <v>451</v>
      </c>
    </row>
    <row r="125" spans="1:6" x14ac:dyDescent="0.2">
      <c r="A125" s="17">
        <v>49254.586000000003</v>
      </c>
      <c r="B125" s="17">
        <v>23024</v>
      </c>
      <c r="C125" s="17">
        <v>5.0000000000000001E-3</v>
      </c>
      <c r="D125" s="17">
        <v>14</v>
      </c>
      <c r="E125" s="17" t="s">
        <v>454</v>
      </c>
      <c r="F125" s="17" t="s">
        <v>456</v>
      </c>
    </row>
    <row r="126" spans="1:6" x14ac:dyDescent="0.2">
      <c r="A126" s="17">
        <v>49264.59</v>
      </c>
      <c r="B126" s="17">
        <v>23042</v>
      </c>
      <c r="C126" s="17">
        <v>1E-3</v>
      </c>
      <c r="D126" s="17">
        <v>12</v>
      </c>
      <c r="E126" s="17" t="s">
        <v>450</v>
      </c>
      <c r="F126" s="17" t="s">
        <v>451</v>
      </c>
    </row>
    <row r="127" spans="1:6" x14ac:dyDescent="0.2">
      <c r="A127" s="17">
        <v>49264.593000000001</v>
      </c>
      <c r="B127" s="17">
        <v>23042</v>
      </c>
      <c r="C127" s="17">
        <v>4.0000000000000001E-3</v>
      </c>
      <c r="D127" s="17">
        <v>14</v>
      </c>
      <c r="E127" s="17" t="s">
        <v>467</v>
      </c>
      <c r="F127" s="17" t="s">
        <v>468</v>
      </c>
    </row>
    <row r="128" spans="1:6" x14ac:dyDescent="0.2">
      <c r="A128" s="17">
        <v>49264.593999999997</v>
      </c>
      <c r="B128" s="17">
        <v>23042</v>
      </c>
      <c r="C128" s="17">
        <v>5.0000000000000001E-3</v>
      </c>
      <c r="D128" s="17">
        <v>14</v>
      </c>
      <c r="E128" s="17" t="s">
        <v>454</v>
      </c>
      <c r="F128" s="17" t="s">
        <v>456</v>
      </c>
    </row>
    <row r="129" spans="1:7" x14ac:dyDescent="0.2">
      <c r="A129" s="17">
        <v>49333.525999999998</v>
      </c>
      <c r="B129" s="17">
        <v>23166</v>
      </c>
      <c r="C129" s="17">
        <v>-5.0000000000000001E-3</v>
      </c>
      <c r="D129" s="17">
        <v>14</v>
      </c>
      <c r="E129" s="17" t="s">
        <v>450</v>
      </c>
      <c r="F129" s="17" t="s">
        <v>451</v>
      </c>
    </row>
    <row r="130" spans="1:7" x14ac:dyDescent="0.2">
      <c r="A130" s="17">
        <v>49597.624000000003</v>
      </c>
      <c r="B130" s="17">
        <v>23641</v>
      </c>
      <c r="C130" s="17">
        <v>-1E-3</v>
      </c>
      <c r="D130" s="17">
        <v>13</v>
      </c>
      <c r="E130" s="17" t="s">
        <v>450</v>
      </c>
      <c r="F130" s="17" t="s">
        <v>451</v>
      </c>
    </row>
    <row r="131" spans="1:7" x14ac:dyDescent="0.2">
      <c r="A131" s="17">
        <v>49602.629000000001</v>
      </c>
      <c r="B131" s="17">
        <v>23650</v>
      </c>
      <c r="C131" s="17">
        <v>0</v>
      </c>
      <c r="D131" s="17">
        <v>18</v>
      </c>
      <c r="E131" s="17" t="s">
        <v>450</v>
      </c>
      <c r="F131" s="17" t="s">
        <v>451</v>
      </c>
    </row>
    <row r="132" spans="1:7" x14ac:dyDescent="0.2">
      <c r="A132" s="17">
        <v>49602.635000000002</v>
      </c>
      <c r="B132" s="17">
        <v>23650</v>
      </c>
      <c r="C132" s="17">
        <v>6.0000000000000001E-3</v>
      </c>
      <c r="D132" s="17">
        <v>13</v>
      </c>
      <c r="E132" s="17" t="s">
        <v>454</v>
      </c>
      <c r="F132" s="17" t="s">
        <v>456</v>
      </c>
    </row>
    <row r="133" spans="1:7" x14ac:dyDescent="0.2">
      <c r="A133" s="17">
        <v>49641.550999999999</v>
      </c>
      <c r="B133" s="17">
        <v>23720</v>
      </c>
      <c r="C133" s="17">
        <v>3.0000000000000001E-3</v>
      </c>
      <c r="D133" s="17">
        <v>12</v>
      </c>
      <c r="E133" s="17" t="s">
        <v>472</v>
      </c>
      <c r="F133" s="17" t="s">
        <v>473</v>
      </c>
    </row>
    <row r="134" spans="1:7" x14ac:dyDescent="0.2">
      <c r="A134" s="17">
        <v>49686.580999999998</v>
      </c>
      <c r="B134" s="17">
        <v>23801</v>
      </c>
      <c r="C134" s="17">
        <v>-2E-3</v>
      </c>
      <c r="D134" s="17">
        <v>12</v>
      </c>
      <c r="E134" s="17" t="s">
        <v>450</v>
      </c>
      <c r="F134" s="17" t="s">
        <v>451</v>
      </c>
    </row>
    <row r="135" spans="1:7" x14ac:dyDescent="0.2">
      <c r="A135" s="17">
        <v>49900.642999999996</v>
      </c>
      <c r="B135" s="17">
        <v>24186</v>
      </c>
      <c r="C135" s="17">
        <v>6.0000000000000001E-3</v>
      </c>
      <c r="D135" s="17">
        <v>9</v>
      </c>
      <c r="E135" s="17" t="s">
        <v>450</v>
      </c>
      <c r="F135" s="17" t="s">
        <v>474</v>
      </c>
    </row>
    <row r="136" spans="1:7" x14ac:dyDescent="0.2">
      <c r="A136" s="17">
        <v>49900.644</v>
      </c>
      <c r="B136" s="17">
        <v>24186</v>
      </c>
      <c r="C136" s="17">
        <v>7.0000000000000001E-3</v>
      </c>
      <c r="D136" s="17">
        <v>9</v>
      </c>
      <c r="E136" s="17" t="s">
        <v>475</v>
      </c>
      <c r="F136" s="17" t="s">
        <v>476</v>
      </c>
    </row>
    <row r="137" spans="1:7" x14ac:dyDescent="0.2">
      <c r="A137" s="17">
        <v>49900.648000000001</v>
      </c>
      <c r="B137" s="17" t="s">
        <v>477</v>
      </c>
      <c r="C137" s="17">
        <v>24186</v>
      </c>
      <c r="D137" s="17">
        <v>1.0999999999999999E-2</v>
      </c>
      <c r="E137" s="17">
        <v>7</v>
      </c>
      <c r="F137" s="17" t="s">
        <v>478</v>
      </c>
      <c r="G137" s="17" t="s">
        <v>479</v>
      </c>
    </row>
    <row r="138" spans="1:7" x14ac:dyDescent="0.2">
      <c r="A138" s="17">
        <v>49926.769</v>
      </c>
      <c r="B138" s="17">
        <v>24233</v>
      </c>
      <c r="C138" s="17">
        <v>0</v>
      </c>
      <c r="D138" s="17">
        <v>18</v>
      </c>
      <c r="E138" s="17" t="s">
        <v>450</v>
      </c>
      <c r="F138" s="17" t="s">
        <v>451</v>
      </c>
    </row>
    <row r="139" spans="1:7" x14ac:dyDescent="0.2">
      <c r="A139" s="17">
        <v>49960.684999999998</v>
      </c>
      <c r="B139" s="17">
        <v>24294</v>
      </c>
      <c r="C139" s="17">
        <v>1E-3</v>
      </c>
      <c r="D139" s="17">
        <v>19</v>
      </c>
      <c r="E139" s="17" t="s">
        <v>450</v>
      </c>
      <c r="F139" s="17" t="s">
        <v>451</v>
      </c>
    </row>
    <row r="140" spans="1:7" x14ac:dyDescent="0.2">
      <c r="A140" s="17">
        <v>49965.688000000002</v>
      </c>
      <c r="B140" s="17">
        <v>24303</v>
      </c>
      <c r="C140" s="17">
        <v>0</v>
      </c>
      <c r="D140" s="17">
        <v>15</v>
      </c>
      <c r="E140" s="17" t="s">
        <v>450</v>
      </c>
      <c r="F140" s="17" t="s">
        <v>451</v>
      </c>
    </row>
    <row r="141" spans="1:7" x14ac:dyDescent="0.2">
      <c r="A141" s="17">
        <v>49989.593000000001</v>
      </c>
      <c r="B141" s="17">
        <v>24346</v>
      </c>
      <c r="C141" s="17">
        <v>-2E-3</v>
      </c>
      <c r="D141" s="17">
        <v>14</v>
      </c>
      <c r="E141" s="17" t="s">
        <v>450</v>
      </c>
      <c r="F141" s="17" t="s">
        <v>451</v>
      </c>
    </row>
    <row r="142" spans="1:7" x14ac:dyDescent="0.2">
      <c r="A142" s="17">
        <v>49989.599999999999</v>
      </c>
      <c r="B142" s="17">
        <v>24346</v>
      </c>
      <c r="C142" s="17">
        <v>5.0000000000000001E-3</v>
      </c>
      <c r="D142" s="17">
        <v>18</v>
      </c>
      <c r="E142" s="17" t="s">
        <v>454</v>
      </c>
      <c r="F142" s="17" t="s">
        <v>456</v>
      </c>
    </row>
    <row r="143" spans="1:7" x14ac:dyDescent="0.2">
      <c r="A143" s="17">
        <v>49991.817000000003</v>
      </c>
      <c r="B143" s="17">
        <v>24350</v>
      </c>
      <c r="C143" s="17">
        <v>-2E-3</v>
      </c>
      <c r="D143" s="17">
        <v>15</v>
      </c>
      <c r="E143" s="17" t="s">
        <v>457</v>
      </c>
      <c r="F143" s="17" t="s">
        <v>469</v>
      </c>
    </row>
    <row r="144" spans="1:7" x14ac:dyDescent="0.2">
      <c r="A144" s="17">
        <v>50010.720000000001</v>
      </c>
      <c r="B144" s="17">
        <v>24384</v>
      </c>
      <c r="C144" s="17">
        <v>-3.0000000000000001E-3</v>
      </c>
      <c r="D144" s="17">
        <v>11</v>
      </c>
      <c r="E144" s="17" t="s">
        <v>457</v>
      </c>
      <c r="F144" s="17" t="s">
        <v>469</v>
      </c>
    </row>
    <row r="145" spans="1:7" x14ac:dyDescent="0.2">
      <c r="A145" s="17">
        <v>50068.544000000002</v>
      </c>
      <c r="B145" s="17">
        <v>24488</v>
      </c>
      <c r="C145" s="17">
        <v>-1E-3</v>
      </c>
      <c r="D145" s="17">
        <v>12</v>
      </c>
      <c r="E145" s="17" t="s">
        <v>450</v>
      </c>
      <c r="F145" s="17" t="s">
        <v>451</v>
      </c>
    </row>
    <row r="146" spans="1:7" x14ac:dyDescent="0.2">
      <c r="A146" s="17">
        <v>50284.819000000003</v>
      </c>
      <c r="B146" s="17" t="s">
        <v>477</v>
      </c>
      <c r="C146" s="17">
        <v>24877</v>
      </c>
      <c r="D146" s="17">
        <v>-5.0000000000000001E-3</v>
      </c>
      <c r="E146" s="17">
        <v>11</v>
      </c>
      <c r="F146" s="17" t="s">
        <v>454</v>
      </c>
      <c r="G146" s="17" t="s">
        <v>456</v>
      </c>
    </row>
    <row r="147" spans="1:7" x14ac:dyDescent="0.2">
      <c r="A147" s="17">
        <v>50308.733999999997</v>
      </c>
      <c r="B147" s="17">
        <v>24920</v>
      </c>
      <c r="C147" s="17">
        <v>3.0000000000000001E-3</v>
      </c>
      <c r="D147" s="17">
        <v>15</v>
      </c>
      <c r="E147" s="17" t="s">
        <v>450</v>
      </c>
      <c r="F147" s="17" t="s">
        <v>451</v>
      </c>
    </row>
    <row r="148" spans="1:7" x14ac:dyDescent="0.2">
      <c r="A148" s="17">
        <v>50313.737999999998</v>
      </c>
      <c r="B148" s="17">
        <v>24929</v>
      </c>
      <c r="C148" s="17">
        <v>3.0000000000000001E-3</v>
      </c>
      <c r="D148" s="17">
        <v>12</v>
      </c>
      <c r="E148" s="17" t="s">
        <v>454</v>
      </c>
      <c r="F148" s="17" t="s">
        <v>456</v>
      </c>
    </row>
    <row r="149" spans="1:7" x14ac:dyDescent="0.2">
      <c r="A149" s="17">
        <v>50376.567999999999</v>
      </c>
      <c r="B149" s="17">
        <v>25042</v>
      </c>
      <c r="C149" s="17">
        <v>7.0000000000000001E-3</v>
      </c>
      <c r="D149" s="17">
        <v>14</v>
      </c>
      <c r="E149" s="17" t="s">
        <v>454</v>
      </c>
      <c r="F149" s="17" t="s">
        <v>456</v>
      </c>
    </row>
    <row r="150" spans="1:7" x14ac:dyDescent="0.2">
      <c r="A150" s="17">
        <v>50391.569000000003</v>
      </c>
      <c r="B150" s="17">
        <v>25069</v>
      </c>
      <c r="C150" s="17">
        <v>-4.0000000000000001E-3</v>
      </c>
      <c r="D150" s="17">
        <v>15</v>
      </c>
      <c r="E150" s="17" t="s">
        <v>454</v>
      </c>
      <c r="F150" s="17" t="s">
        <v>456</v>
      </c>
    </row>
    <row r="151" spans="1:7" x14ac:dyDescent="0.2">
      <c r="A151" s="17">
        <v>50392.682000000001</v>
      </c>
      <c r="B151" s="17">
        <v>25071</v>
      </c>
      <c r="C151" s="17">
        <v>-3.0000000000000001E-3</v>
      </c>
      <c r="D151" s="17">
        <v>19</v>
      </c>
      <c r="E151" s="17" t="s">
        <v>457</v>
      </c>
      <c r="F151" s="17" t="s">
        <v>469</v>
      </c>
    </row>
    <row r="152" spans="1:7" x14ac:dyDescent="0.2">
      <c r="A152" s="17">
        <v>50426.6</v>
      </c>
      <c r="B152" s="17">
        <v>25132</v>
      </c>
      <c r="C152" s="17">
        <v>0</v>
      </c>
      <c r="D152" s="17">
        <v>12</v>
      </c>
      <c r="E152" s="17" t="s">
        <v>472</v>
      </c>
      <c r="F152" s="17" t="s">
        <v>473</v>
      </c>
    </row>
    <row r="154" spans="1:7" x14ac:dyDescent="0.2">
      <c r="A154" s="17">
        <v>50690.688000000002</v>
      </c>
      <c r="B154" s="17">
        <v>25607</v>
      </c>
      <c r="C154" s="17">
        <v>-6.0000000000000001E-3</v>
      </c>
      <c r="D154" s="17">
        <v>15</v>
      </c>
      <c r="E154" s="17" t="s">
        <v>450</v>
      </c>
      <c r="F154" s="17" t="s">
        <v>451</v>
      </c>
    </row>
    <row r="155" spans="1:7" x14ac:dyDescent="0.2">
      <c r="A155" s="17">
        <v>50695.697</v>
      </c>
      <c r="B155" s="17">
        <v>25616</v>
      </c>
      <c r="C155" s="17">
        <v>0</v>
      </c>
      <c r="D155" s="17">
        <v>11</v>
      </c>
      <c r="E155" s="17" t="s">
        <v>450</v>
      </c>
      <c r="F155" s="17" t="s">
        <v>451</v>
      </c>
    </row>
    <row r="156" spans="1:7" x14ac:dyDescent="0.2">
      <c r="A156" s="17">
        <v>50696.805</v>
      </c>
      <c r="B156" s="17">
        <v>25618</v>
      </c>
      <c r="C156" s="17">
        <v>-4.0000000000000001E-3</v>
      </c>
      <c r="D156" s="17">
        <v>13</v>
      </c>
      <c r="E156" s="17" t="s">
        <v>450</v>
      </c>
      <c r="F156" s="17" t="s">
        <v>451</v>
      </c>
    </row>
    <row r="157" spans="1:7" x14ac:dyDescent="0.2">
      <c r="A157" s="17">
        <v>50749.627999999997</v>
      </c>
      <c r="B157" s="17">
        <v>25713</v>
      </c>
      <c r="C157" s="17">
        <v>0</v>
      </c>
      <c r="D157" s="17">
        <v>19</v>
      </c>
      <c r="E157" s="17" t="s">
        <v>454</v>
      </c>
      <c r="F157" s="17" t="s">
        <v>456</v>
      </c>
    </row>
    <row r="158" spans="1:7" x14ac:dyDescent="0.2">
      <c r="A158" s="17">
        <v>50755.756000000001</v>
      </c>
      <c r="B158" s="17">
        <v>25724</v>
      </c>
      <c r="C158" s="17">
        <v>1.2E-2</v>
      </c>
      <c r="D158" s="17">
        <v>16</v>
      </c>
      <c r="E158" s="17" t="s">
        <v>457</v>
      </c>
      <c r="F158" s="17" t="s">
        <v>469</v>
      </c>
    </row>
    <row r="159" spans="1:7" x14ac:dyDescent="0.2">
      <c r="A159" s="17">
        <v>50768.535000000003</v>
      </c>
      <c r="B159" s="17">
        <v>25747</v>
      </c>
      <c r="C159" s="17">
        <v>3.0000000000000001E-3</v>
      </c>
      <c r="D159" s="17">
        <v>10</v>
      </c>
      <c r="E159" s="17" t="s">
        <v>472</v>
      </c>
      <c r="F159" s="17" t="s">
        <v>473</v>
      </c>
    </row>
    <row r="160" spans="1:7" x14ac:dyDescent="0.2">
      <c r="A160" s="17">
        <v>51067.652999999998</v>
      </c>
      <c r="B160" s="17">
        <v>26285</v>
      </c>
      <c r="C160" s="17">
        <v>1E-3</v>
      </c>
      <c r="D160" s="17">
        <v>14</v>
      </c>
      <c r="E160" s="17" t="s">
        <v>457</v>
      </c>
      <c r="F160" s="17" t="s">
        <v>482</v>
      </c>
    </row>
    <row r="161" spans="1:7" x14ac:dyDescent="0.2">
      <c r="A161" s="17">
        <v>51097.675999999999</v>
      </c>
      <c r="B161" s="17">
        <v>26339</v>
      </c>
      <c r="C161" s="17">
        <v>0</v>
      </c>
      <c r="D161" s="17">
        <v>13</v>
      </c>
      <c r="E161" s="17" t="s">
        <v>452</v>
      </c>
      <c r="F161" s="17" t="s">
        <v>465</v>
      </c>
    </row>
    <row r="162" spans="1:7" x14ac:dyDescent="0.2">
      <c r="A162" s="17">
        <v>51101.567000000003</v>
      </c>
      <c r="B162" s="17">
        <v>26346</v>
      </c>
      <c r="C162" s="17">
        <v>0</v>
      </c>
      <c r="D162" s="17">
        <v>10</v>
      </c>
      <c r="E162" s="17" t="s">
        <v>450</v>
      </c>
      <c r="F162" s="17" t="s">
        <v>451</v>
      </c>
    </row>
    <row r="163" spans="1:7" x14ac:dyDescent="0.2">
      <c r="A163" s="17">
        <v>51106.572</v>
      </c>
      <c r="B163" s="17">
        <v>26355</v>
      </c>
      <c r="C163" s="17">
        <v>1E-3</v>
      </c>
      <c r="D163" s="17">
        <v>12</v>
      </c>
      <c r="E163" s="17" t="s">
        <v>450</v>
      </c>
      <c r="F163" s="17" t="s">
        <v>451</v>
      </c>
    </row>
    <row r="164" spans="1:7" x14ac:dyDescent="0.2">
      <c r="A164" s="17">
        <v>51106.572999999997</v>
      </c>
      <c r="B164" s="17">
        <v>26355</v>
      </c>
      <c r="C164" s="17">
        <v>2E-3</v>
      </c>
      <c r="D164" s="17">
        <v>15</v>
      </c>
      <c r="E164" s="17" t="s">
        <v>457</v>
      </c>
      <c r="F164" s="17" t="s">
        <v>482</v>
      </c>
    </row>
    <row r="165" spans="1:7" x14ac:dyDescent="0.2">
      <c r="A165" s="17">
        <v>51111.580999999998</v>
      </c>
      <c r="B165" s="17">
        <v>26364</v>
      </c>
      <c r="C165" s="17">
        <v>6.0000000000000001E-3</v>
      </c>
      <c r="D165" s="17">
        <v>13</v>
      </c>
      <c r="E165" s="17" t="s">
        <v>457</v>
      </c>
      <c r="F165" s="17" t="s">
        <v>482</v>
      </c>
    </row>
    <row r="166" spans="1:7" x14ac:dyDescent="0.2">
      <c r="A166" s="17">
        <v>51136.589</v>
      </c>
      <c r="B166" s="17">
        <v>26409</v>
      </c>
      <c r="C166" s="17">
        <v>-6.0000000000000001E-3</v>
      </c>
      <c r="D166" s="17">
        <v>16</v>
      </c>
      <c r="E166" s="17" t="s">
        <v>450</v>
      </c>
      <c r="F166" s="17" t="s">
        <v>451</v>
      </c>
    </row>
    <row r="167" spans="1:7" x14ac:dyDescent="0.2">
      <c r="A167" s="17">
        <v>51400.688000000002</v>
      </c>
      <c r="B167" s="17">
        <v>26884</v>
      </c>
      <c r="C167" s="17">
        <v>0</v>
      </c>
      <c r="D167" s="17">
        <v>17</v>
      </c>
      <c r="E167" s="17" t="s">
        <v>450</v>
      </c>
      <c r="F167" s="17" t="s">
        <v>451</v>
      </c>
    </row>
    <row r="168" spans="1:7" x14ac:dyDescent="0.2">
      <c r="A168" s="17">
        <v>51406.798000000003</v>
      </c>
      <c r="B168" s="17">
        <v>26895</v>
      </c>
      <c r="C168" s="17">
        <v>-6.0000000000000001E-3</v>
      </c>
      <c r="D168" s="17">
        <v>19</v>
      </c>
      <c r="E168" s="17" t="s">
        <v>450</v>
      </c>
      <c r="F168" s="17" t="s">
        <v>451</v>
      </c>
    </row>
    <row r="169" spans="1:7" x14ac:dyDescent="0.2">
      <c r="A169" s="17">
        <v>51420.705000000002</v>
      </c>
      <c r="B169" s="17">
        <v>26920</v>
      </c>
      <c r="C169" s="17">
        <v>1E-3</v>
      </c>
      <c r="D169" s="17">
        <v>11</v>
      </c>
      <c r="E169" s="17" t="s">
        <v>457</v>
      </c>
      <c r="F169" s="17" t="s">
        <v>482</v>
      </c>
    </row>
    <row r="170" spans="1:7" x14ac:dyDescent="0.2">
      <c r="A170" s="17">
        <v>51426.821000000004</v>
      </c>
      <c r="B170" s="17">
        <v>26931</v>
      </c>
      <c r="C170" s="17">
        <v>2E-3</v>
      </c>
      <c r="D170" s="17">
        <v>18</v>
      </c>
      <c r="E170" s="17" t="s">
        <v>450</v>
      </c>
      <c r="F170" s="17" t="s">
        <v>451</v>
      </c>
    </row>
    <row r="171" spans="1:7" x14ac:dyDescent="0.2">
      <c r="A171" s="17">
        <v>51434.6005</v>
      </c>
      <c r="B171" s="17">
        <v>26945</v>
      </c>
      <c r="C171" s="17">
        <v>-2.7000000000000001E-3</v>
      </c>
      <c r="D171" s="17" t="s">
        <v>483</v>
      </c>
      <c r="E171" s="17" t="s">
        <v>484</v>
      </c>
      <c r="F171" s="17" t="s">
        <v>485</v>
      </c>
      <c r="G171" s="17">
        <v>8.0000000000000004E-4</v>
      </c>
    </row>
    <row r="172" spans="1:7" x14ac:dyDescent="0.2">
      <c r="A172" s="17">
        <v>51435.714</v>
      </c>
      <c r="B172" s="17">
        <v>26947</v>
      </c>
      <c r="C172" s="17">
        <v>-1E-3</v>
      </c>
      <c r="D172" s="17">
        <v>12</v>
      </c>
      <c r="E172" s="17" t="s">
        <v>450</v>
      </c>
      <c r="F172" s="17" t="s">
        <v>451</v>
      </c>
    </row>
    <row r="173" spans="1:7" x14ac:dyDescent="0.2">
      <c r="A173" s="17">
        <v>51439.608</v>
      </c>
      <c r="B173" s="17">
        <v>26954</v>
      </c>
      <c r="C173" s="17">
        <v>1E-3</v>
      </c>
      <c r="D173" s="17">
        <v>13</v>
      </c>
      <c r="E173" s="17" t="s">
        <v>450</v>
      </c>
      <c r="F173" s="17" t="s">
        <v>451</v>
      </c>
    </row>
    <row r="174" spans="1:7" x14ac:dyDescent="0.2">
      <c r="A174" s="17">
        <v>51454.620999999999</v>
      </c>
      <c r="B174" s="17">
        <v>26981</v>
      </c>
      <c r="C174" s="17">
        <v>2E-3</v>
      </c>
      <c r="D174" s="17">
        <v>14</v>
      </c>
      <c r="E174" s="17" t="s">
        <v>454</v>
      </c>
      <c r="F174" s="17" t="s">
        <v>456</v>
      </c>
    </row>
    <row r="175" spans="1:7" x14ac:dyDescent="0.2">
      <c r="A175" s="17">
        <v>51455.735999999997</v>
      </c>
      <c r="B175" s="17">
        <v>26983</v>
      </c>
      <c r="C175" s="17">
        <v>5.0000000000000001E-3</v>
      </c>
      <c r="D175" s="17">
        <v>18</v>
      </c>
      <c r="E175" s="17" t="s">
        <v>457</v>
      </c>
      <c r="F175" s="17" t="s">
        <v>469</v>
      </c>
    </row>
    <row r="176" spans="1:7" x14ac:dyDescent="0.2">
      <c r="A176" s="17">
        <v>51513.55</v>
      </c>
      <c r="B176" s="17">
        <v>27087</v>
      </c>
      <c r="C176" s="17">
        <v>-3.0000000000000001E-3</v>
      </c>
      <c r="D176" s="17">
        <v>16</v>
      </c>
      <c r="E176" s="17" t="s">
        <v>450</v>
      </c>
      <c r="F176" s="17" t="s">
        <v>451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139"/>
  <sheetViews>
    <sheetView topLeftCell="A721" workbookViewId="0">
      <selection activeCell="A11" sqref="A11:T769"/>
    </sheetView>
  </sheetViews>
  <sheetFormatPr defaultRowHeight="12.75" x14ac:dyDescent="0.2"/>
  <cols>
    <col min="1" max="1" width="19.7109375" style="69" customWidth="1"/>
    <col min="2" max="2" width="4.42578125" style="11" customWidth="1"/>
    <col min="3" max="3" width="12.7109375" style="69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6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68" t="s">
        <v>579</v>
      </c>
      <c r="I1" s="70" t="s">
        <v>580</v>
      </c>
      <c r="J1" s="71" t="s">
        <v>581</v>
      </c>
    </row>
    <row r="2" spans="1:16" x14ac:dyDescent="0.2">
      <c r="I2" s="72" t="s">
        <v>582</v>
      </c>
      <c r="J2" s="73" t="s">
        <v>583</v>
      </c>
    </row>
    <row r="3" spans="1:16" x14ac:dyDescent="0.2">
      <c r="A3" s="74" t="s">
        <v>584</v>
      </c>
      <c r="I3" s="72" t="s">
        <v>585</v>
      </c>
      <c r="J3" s="73" t="s">
        <v>586</v>
      </c>
    </row>
    <row r="4" spans="1:16" x14ac:dyDescent="0.2">
      <c r="I4" s="72" t="s">
        <v>587</v>
      </c>
      <c r="J4" s="73" t="s">
        <v>586</v>
      </c>
    </row>
    <row r="5" spans="1:16" ht="13.5" thickBot="1" x14ac:dyDescent="0.25">
      <c r="I5" s="75" t="s">
        <v>588</v>
      </c>
      <c r="J5" s="76" t="s">
        <v>564</v>
      </c>
    </row>
    <row r="10" spans="1:16" ht="13.5" thickBot="1" x14ac:dyDescent="0.25"/>
    <row r="11" spans="1:16" ht="12.75" customHeight="1" thickBot="1" x14ac:dyDescent="0.25">
      <c r="A11" s="69" t="str">
        <f t="shared" ref="A11:A74" si="0">P11</f>
        <v> AJ 57.259 </v>
      </c>
      <c r="B11" s="15" t="str">
        <f t="shared" ref="B11:B74" si="1">IF(H11=INT(H11),"I","II")</f>
        <v>I</v>
      </c>
      <c r="C11" s="69">
        <f t="shared" ref="C11:C74" si="2">1*G11</f>
        <v>34249.627999999997</v>
      </c>
      <c r="D11" s="11" t="str">
        <f t="shared" ref="D11:D74" si="3">VLOOKUP(F11,I$1:J$5,2,FALSE)</f>
        <v>vis</v>
      </c>
      <c r="E11" s="77">
        <f>VLOOKUP(C11,Active!C$21:E$972,3,FALSE)</f>
        <v>-3963.9958689622213</v>
      </c>
      <c r="F11" s="15" t="s">
        <v>588</v>
      </c>
      <c r="G11" s="11" t="str">
        <f t="shared" ref="G11:G74" si="4">MID(I11,3,LEN(I11)-3)</f>
        <v>34249.628</v>
      </c>
      <c r="H11" s="69">
        <f t="shared" ref="H11:H74" si="5">1*K11</f>
        <v>-32826</v>
      </c>
      <c r="I11" s="78" t="s">
        <v>701</v>
      </c>
      <c r="J11" s="79" t="s">
        <v>702</v>
      </c>
      <c r="K11" s="78">
        <v>-32826</v>
      </c>
      <c r="L11" s="78" t="s">
        <v>703</v>
      </c>
      <c r="M11" s="79" t="s">
        <v>647</v>
      </c>
      <c r="N11" s="79"/>
      <c r="O11" s="80" t="s">
        <v>704</v>
      </c>
      <c r="P11" s="80" t="s">
        <v>705</v>
      </c>
    </row>
    <row r="12" spans="1:16" ht="12.75" customHeight="1" thickBot="1" x14ac:dyDescent="0.25">
      <c r="A12" s="69" t="str">
        <f t="shared" si="0"/>
        <v> SAC 30.104 </v>
      </c>
      <c r="B12" s="15" t="str">
        <f t="shared" si="1"/>
        <v>I</v>
      </c>
      <c r="C12" s="69">
        <f t="shared" si="2"/>
        <v>36453.555</v>
      </c>
      <c r="D12" s="11" t="str">
        <f t="shared" si="3"/>
        <v>vis</v>
      </c>
      <c r="E12" s="77">
        <f>VLOOKUP(C12,Active!C$21:E$972,3,FALSE)</f>
        <v>0</v>
      </c>
      <c r="F12" s="15" t="s">
        <v>588</v>
      </c>
      <c r="G12" s="11" t="str">
        <f t="shared" si="4"/>
        <v>36453.555</v>
      </c>
      <c r="H12" s="69">
        <f t="shared" si="5"/>
        <v>-28862</v>
      </c>
      <c r="I12" s="78" t="s">
        <v>725</v>
      </c>
      <c r="J12" s="79" t="s">
        <v>726</v>
      </c>
      <c r="K12" s="78">
        <v>-28862</v>
      </c>
      <c r="L12" s="78" t="s">
        <v>719</v>
      </c>
      <c r="M12" s="79" t="s">
        <v>647</v>
      </c>
      <c r="N12" s="79"/>
      <c r="O12" s="80" t="s">
        <v>727</v>
      </c>
      <c r="P12" s="80" t="s">
        <v>724</v>
      </c>
    </row>
    <row r="13" spans="1:16" ht="12.75" customHeight="1" thickBot="1" x14ac:dyDescent="0.25">
      <c r="A13" s="69" t="str">
        <f t="shared" si="0"/>
        <v> SAC 30.104 </v>
      </c>
      <c r="B13" s="15" t="str">
        <f t="shared" si="1"/>
        <v>I</v>
      </c>
      <c r="C13" s="69">
        <f t="shared" si="2"/>
        <v>36453.555</v>
      </c>
      <c r="D13" s="11" t="str">
        <f t="shared" si="3"/>
        <v>vis</v>
      </c>
      <c r="E13" s="77">
        <f>VLOOKUP(C13,Active!C$21:E$972,3,FALSE)</f>
        <v>0</v>
      </c>
      <c r="F13" s="15" t="s">
        <v>588</v>
      </c>
      <c r="G13" s="11" t="str">
        <f t="shared" si="4"/>
        <v>36453.555</v>
      </c>
      <c r="H13" s="69">
        <f t="shared" si="5"/>
        <v>-28862</v>
      </c>
      <c r="I13" s="78" t="s">
        <v>725</v>
      </c>
      <c r="J13" s="79" t="s">
        <v>726</v>
      </c>
      <c r="K13" s="78">
        <v>-28862</v>
      </c>
      <c r="L13" s="78" t="s">
        <v>719</v>
      </c>
      <c r="M13" s="79" t="s">
        <v>647</v>
      </c>
      <c r="N13" s="79"/>
      <c r="O13" s="80" t="s">
        <v>728</v>
      </c>
      <c r="P13" s="80" t="s">
        <v>724</v>
      </c>
    </row>
    <row r="14" spans="1:16" ht="12.75" customHeight="1" thickBot="1" x14ac:dyDescent="0.25">
      <c r="A14" s="69" t="str">
        <f t="shared" si="0"/>
        <v>IBVS 114 </v>
      </c>
      <c r="B14" s="15" t="str">
        <f t="shared" si="1"/>
        <v>I</v>
      </c>
      <c r="C14" s="69">
        <f t="shared" si="2"/>
        <v>39006.656999999999</v>
      </c>
      <c r="D14" s="11" t="str">
        <f t="shared" si="3"/>
        <v>vis</v>
      </c>
      <c r="E14" s="77">
        <f>VLOOKUP(C14,Active!C$21:E$972,3,FALSE)</f>
        <v>4592.0240466400046</v>
      </c>
      <c r="F14" s="15" t="s">
        <v>588</v>
      </c>
      <c r="G14" s="11" t="str">
        <f t="shared" si="4"/>
        <v>39006.657</v>
      </c>
      <c r="H14" s="69">
        <f t="shared" si="5"/>
        <v>-24270</v>
      </c>
      <c r="I14" s="78" t="s">
        <v>753</v>
      </c>
      <c r="J14" s="79" t="s">
        <v>754</v>
      </c>
      <c r="K14" s="78">
        <v>-24270</v>
      </c>
      <c r="L14" s="78" t="s">
        <v>755</v>
      </c>
      <c r="M14" s="79" t="s">
        <v>647</v>
      </c>
      <c r="N14" s="79"/>
      <c r="O14" s="80" t="s">
        <v>756</v>
      </c>
      <c r="P14" s="81" t="s">
        <v>757</v>
      </c>
    </row>
    <row r="15" spans="1:16" ht="12.75" customHeight="1" thickBot="1" x14ac:dyDescent="0.25">
      <c r="A15" s="69" t="str">
        <f t="shared" si="0"/>
        <v>IBVS 119 </v>
      </c>
      <c r="B15" s="15" t="str">
        <f t="shared" si="1"/>
        <v>I</v>
      </c>
      <c r="C15" s="69">
        <f t="shared" si="2"/>
        <v>39036.663</v>
      </c>
      <c r="D15" s="11" t="str">
        <f t="shared" si="3"/>
        <v>vis</v>
      </c>
      <c r="E15" s="77">
        <f>VLOOKUP(C15,Active!C$21:E$972,3,FALSE)</f>
        <v>4645.9930120567742</v>
      </c>
      <c r="F15" s="15" t="s">
        <v>588</v>
      </c>
      <c r="G15" s="11" t="str">
        <f t="shared" si="4"/>
        <v>39036.663</v>
      </c>
      <c r="H15" s="69">
        <f t="shared" si="5"/>
        <v>-24216</v>
      </c>
      <c r="I15" s="78" t="s">
        <v>758</v>
      </c>
      <c r="J15" s="79" t="s">
        <v>759</v>
      </c>
      <c r="K15" s="78">
        <v>-24216</v>
      </c>
      <c r="L15" s="78" t="s">
        <v>760</v>
      </c>
      <c r="M15" s="79" t="s">
        <v>647</v>
      </c>
      <c r="N15" s="79"/>
      <c r="O15" s="80" t="s">
        <v>756</v>
      </c>
      <c r="P15" s="81" t="s">
        <v>761</v>
      </c>
    </row>
    <row r="16" spans="1:16" ht="12.75" customHeight="1" thickBot="1" x14ac:dyDescent="0.25">
      <c r="A16" s="69" t="str">
        <f t="shared" si="0"/>
        <v>IBVS 119 </v>
      </c>
      <c r="B16" s="15" t="str">
        <f t="shared" si="1"/>
        <v>I</v>
      </c>
      <c r="C16" s="69">
        <f t="shared" si="2"/>
        <v>39036.665999999997</v>
      </c>
      <c r="D16" s="11" t="str">
        <f t="shared" si="3"/>
        <v>vis</v>
      </c>
      <c r="E16" s="77">
        <f>VLOOKUP(C16,Active!C$21:E$972,3,FALSE)</f>
        <v>4645.9984078741472</v>
      </c>
      <c r="F16" s="15" t="s">
        <v>588</v>
      </c>
      <c r="G16" s="11" t="str">
        <f t="shared" si="4"/>
        <v>39036.666</v>
      </c>
      <c r="H16" s="69">
        <f t="shared" si="5"/>
        <v>-24216</v>
      </c>
      <c r="I16" s="78" t="s">
        <v>762</v>
      </c>
      <c r="J16" s="79" t="s">
        <v>763</v>
      </c>
      <c r="K16" s="78">
        <v>-24216</v>
      </c>
      <c r="L16" s="78" t="s">
        <v>752</v>
      </c>
      <c r="M16" s="79" t="s">
        <v>647</v>
      </c>
      <c r="N16" s="79"/>
      <c r="O16" s="80" t="s">
        <v>748</v>
      </c>
      <c r="P16" s="81" t="s">
        <v>761</v>
      </c>
    </row>
    <row r="17" spans="1:16" ht="12.75" customHeight="1" thickBot="1" x14ac:dyDescent="0.25">
      <c r="A17" s="69" t="str">
        <f t="shared" si="0"/>
        <v>IBVS 119 </v>
      </c>
      <c r="B17" s="15" t="str">
        <f t="shared" si="1"/>
        <v>I</v>
      </c>
      <c r="C17" s="69">
        <f t="shared" si="2"/>
        <v>39046.673000000003</v>
      </c>
      <c r="D17" s="11" t="str">
        <f t="shared" si="3"/>
        <v>vis</v>
      </c>
      <c r="E17" s="77">
        <f>VLOOKUP(C17,Active!C$21:E$972,3,FALSE)</f>
        <v>4663.9970560420425</v>
      </c>
      <c r="F17" s="15" t="s">
        <v>588</v>
      </c>
      <c r="G17" s="11" t="str">
        <f t="shared" si="4"/>
        <v>39046.673</v>
      </c>
      <c r="H17" s="69">
        <f t="shared" si="5"/>
        <v>-24198</v>
      </c>
      <c r="I17" s="78" t="s">
        <v>764</v>
      </c>
      <c r="J17" s="79" t="s">
        <v>765</v>
      </c>
      <c r="K17" s="78">
        <v>-24198</v>
      </c>
      <c r="L17" s="78" t="s">
        <v>766</v>
      </c>
      <c r="M17" s="79" t="s">
        <v>647</v>
      </c>
      <c r="N17" s="79"/>
      <c r="O17" s="80" t="s">
        <v>756</v>
      </c>
      <c r="P17" s="81" t="s">
        <v>761</v>
      </c>
    </row>
    <row r="18" spans="1:16" ht="12.75" customHeight="1" thickBot="1" x14ac:dyDescent="0.25">
      <c r="A18" s="69" t="str">
        <f t="shared" si="0"/>
        <v>IBVS 119 </v>
      </c>
      <c r="B18" s="15" t="str">
        <f t="shared" si="1"/>
        <v>I</v>
      </c>
      <c r="C18" s="69">
        <f t="shared" si="2"/>
        <v>39050.563999999998</v>
      </c>
      <c r="D18" s="11" t="str">
        <f t="shared" si="3"/>
        <v>vis</v>
      </c>
      <c r="E18" s="77">
        <f>VLOOKUP(C18,Active!C$21:E$972,3,FALSE)</f>
        <v>4670.9954311815618</v>
      </c>
      <c r="F18" s="15" t="s">
        <v>588</v>
      </c>
      <c r="G18" s="11" t="str">
        <f t="shared" si="4"/>
        <v>39050.564</v>
      </c>
      <c r="H18" s="69">
        <f t="shared" si="5"/>
        <v>-24191</v>
      </c>
      <c r="I18" s="78" t="s">
        <v>767</v>
      </c>
      <c r="J18" s="79" t="s">
        <v>768</v>
      </c>
      <c r="K18" s="78">
        <v>-24191</v>
      </c>
      <c r="L18" s="78" t="s">
        <v>769</v>
      </c>
      <c r="M18" s="79" t="s">
        <v>647</v>
      </c>
      <c r="N18" s="79"/>
      <c r="O18" s="80" t="s">
        <v>756</v>
      </c>
      <c r="P18" s="81" t="s">
        <v>761</v>
      </c>
    </row>
    <row r="19" spans="1:16" ht="12.75" customHeight="1" thickBot="1" x14ac:dyDescent="0.25">
      <c r="A19" s="69" t="str">
        <f t="shared" si="0"/>
        <v>IBVS 119 </v>
      </c>
      <c r="B19" s="15" t="str">
        <f t="shared" si="1"/>
        <v>I</v>
      </c>
      <c r="C19" s="69">
        <f t="shared" si="2"/>
        <v>39051.673000000003</v>
      </c>
      <c r="D19" s="11" t="str">
        <f t="shared" si="3"/>
        <v>vis</v>
      </c>
      <c r="E19" s="77">
        <f>VLOOKUP(C19,Active!C$21:E$972,3,FALSE)</f>
        <v>4672.9900850057111</v>
      </c>
      <c r="F19" s="15" t="s">
        <v>588</v>
      </c>
      <c r="G19" s="11" t="str">
        <f t="shared" si="4"/>
        <v>39051.673</v>
      </c>
      <c r="H19" s="69">
        <f t="shared" si="5"/>
        <v>-24189</v>
      </c>
      <c r="I19" s="78" t="s">
        <v>770</v>
      </c>
      <c r="J19" s="79" t="s">
        <v>771</v>
      </c>
      <c r="K19" s="78">
        <v>-24189</v>
      </c>
      <c r="L19" s="78" t="s">
        <v>772</v>
      </c>
      <c r="M19" s="79" t="s">
        <v>647</v>
      </c>
      <c r="N19" s="79"/>
      <c r="O19" s="80" t="s">
        <v>756</v>
      </c>
      <c r="P19" s="81" t="s">
        <v>761</v>
      </c>
    </row>
    <row r="20" spans="1:16" ht="12.75" customHeight="1" thickBot="1" x14ac:dyDescent="0.25">
      <c r="A20" s="69" t="str">
        <f t="shared" si="0"/>
        <v>IBVS 180 </v>
      </c>
      <c r="B20" s="15" t="str">
        <f t="shared" si="1"/>
        <v>I</v>
      </c>
      <c r="C20" s="69">
        <f t="shared" si="2"/>
        <v>39378.593999999997</v>
      </c>
      <c r="D20" s="11" t="str">
        <f t="shared" si="3"/>
        <v>vis</v>
      </c>
      <c r="E20" s="77">
        <f>VLOOKUP(C20,Active!C$21:E$972,3,FALSE)</f>
        <v>5260.9920893719973</v>
      </c>
      <c r="F20" s="15" t="s">
        <v>588</v>
      </c>
      <c r="G20" s="11" t="str">
        <f t="shared" si="4"/>
        <v>39378.594</v>
      </c>
      <c r="H20" s="69">
        <f t="shared" si="5"/>
        <v>-23601</v>
      </c>
      <c r="I20" s="78" t="s">
        <v>776</v>
      </c>
      <c r="J20" s="79" t="s">
        <v>777</v>
      </c>
      <c r="K20" s="78">
        <v>-23601</v>
      </c>
      <c r="L20" s="78" t="s">
        <v>772</v>
      </c>
      <c r="M20" s="79" t="s">
        <v>647</v>
      </c>
      <c r="N20" s="79"/>
      <c r="O20" s="80" t="s">
        <v>756</v>
      </c>
      <c r="P20" s="81" t="s">
        <v>775</v>
      </c>
    </row>
    <row r="21" spans="1:16" ht="12.75" customHeight="1" thickBot="1" x14ac:dyDescent="0.25">
      <c r="A21" s="69" t="str">
        <f t="shared" si="0"/>
        <v>IBVS 247 </v>
      </c>
      <c r="B21" s="15" t="str">
        <f t="shared" si="1"/>
        <v>I</v>
      </c>
      <c r="C21" s="69">
        <f t="shared" si="2"/>
        <v>39707.737000000001</v>
      </c>
      <c r="D21" s="11" t="str">
        <f t="shared" si="3"/>
        <v>vis</v>
      </c>
      <c r="E21" s="77">
        <f>VLOOKUP(C21,Active!C$21:E$972,3,FALSE)</f>
        <v>5852.9905958097534</v>
      </c>
      <c r="F21" s="15" t="s">
        <v>588</v>
      </c>
      <c r="G21" s="11" t="str">
        <f t="shared" si="4"/>
        <v>39707.737</v>
      </c>
      <c r="H21" s="69">
        <f t="shared" si="5"/>
        <v>-23009</v>
      </c>
      <c r="I21" s="78" t="s">
        <v>783</v>
      </c>
      <c r="J21" s="79" t="s">
        <v>784</v>
      </c>
      <c r="K21" s="78">
        <v>-23009</v>
      </c>
      <c r="L21" s="78" t="s">
        <v>785</v>
      </c>
      <c r="M21" s="79" t="s">
        <v>647</v>
      </c>
      <c r="N21" s="79"/>
      <c r="O21" s="80" t="s">
        <v>756</v>
      </c>
      <c r="P21" s="81" t="s">
        <v>786</v>
      </c>
    </row>
    <row r="22" spans="1:16" ht="12.75" customHeight="1" thickBot="1" x14ac:dyDescent="0.25">
      <c r="A22" s="69" t="str">
        <f t="shared" si="0"/>
        <v>IBVS 247 </v>
      </c>
      <c r="B22" s="15" t="str">
        <f t="shared" si="1"/>
        <v>I</v>
      </c>
      <c r="C22" s="69">
        <f t="shared" si="2"/>
        <v>39716.635999999999</v>
      </c>
      <c r="D22" s="11" t="str">
        <f t="shared" si="3"/>
        <v>vis</v>
      </c>
      <c r="E22" s="77">
        <f>VLOOKUP(C22,Active!C$21:E$972,3,FALSE)</f>
        <v>5868.9963887592867</v>
      </c>
      <c r="F22" s="15" t="s">
        <v>588</v>
      </c>
      <c r="G22" s="11" t="str">
        <f t="shared" si="4"/>
        <v>39716.636</v>
      </c>
      <c r="H22" s="69">
        <f t="shared" si="5"/>
        <v>-22993</v>
      </c>
      <c r="I22" s="78" t="s">
        <v>799</v>
      </c>
      <c r="J22" s="79" t="s">
        <v>800</v>
      </c>
      <c r="K22" s="78">
        <v>-22993</v>
      </c>
      <c r="L22" s="78" t="s">
        <v>772</v>
      </c>
      <c r="M22" s="79" t="s">
        <v>647</v>
      </c>
      <c r="N22" s="79"/>
      <c r="O22" s="80" t="s">
        <v>756</v>
      </c>
      <c r="P22" s="81" t="s">
        <v>786</v>
      </c>
    </row>
    <row r="23" spans="1:16" ht="12.75" customHeight="1" thickBot="1" x14ac:dyDescent="0.25">
      <c r="A23" s="69" t="str">
        <f t="shared" si="0"/>
        <v>IBVS 795 </v>
      </c>
      <c r="B23" s="15" t="str">
        <f t="shared" si="1"/>
        <v>I</v>
      </c>
      <c r="C23" s="69">
        <f t="shared" si="2"/>
        <v>39732.76</v>
      </c>
      <c r="D23" s="11" t="str">
        <f t="shared" si="3"/>
        <v>vis</v>
      </c>
      <c r="E23" s="77">
        <f>VLOOKUP(C23,Active!C$21:E$972,3,FALSE)</f>
        <v>5897.9971085613306</v>
      </c>
      <c r="F23" s="15" t="str">
        <f>LEFT(M23,1)</f>
        <v>V</v>
      </c>
      <c r="G23" s="11" t="str">
        <f t="shared" si="4"/>
        <v>39732.760</v>
      </c>
      <c r="H23" s="69">
        <f t="shared" si="5"/>
        <v>-22964</v>
      </c>
      <c r="I23" s="78" t="s">
        <v>805</v>
      </c>
      <c r="J23" s="79" t="s">
        <v>806</v>
      </c>
      <c r="K23" s="78">
        <v>-22964</v>
      </c>
      <c r="L23" s="78" t="s">
        <v>772</v>
      </c>
      <c r="M23" s="79" t="s">
        <v>647</v>
      </c>
      <c r="N23" s="79"/>
      <c r="O23" s="80" t="s">
        <v>807</v>
      </c>
      <c r="P23" s="81" t="s">
        <v>808</v>
      </c>
    </row>
    <row r="24" spans="1:16" ht="12.75" customHeight="1" thickBot="1" x14ac:dyDescent="0.25">
      <c r="A24" s="69" t="str">
        <f t="shared" si="0"/>
        <v>IBVS 247 </v>
      </c>
      <c r="B24" s="15" t="str">
        <f t="shared" si="1"/>
        <v>I</v>
      </c>
      <c r="C24" s="69">
        <f t="shared" si="2"/>
        <v>39737.760000000002</v>
      </c>
      <c r="D24" s="11" t="str">
        <f t="shared" si="3"/>
        <v>vis</v>
      </c>
      <c r="E24" s="77">
        <f>VLOOKUP(C24,Active!C$21:E$972,3,FALSE)</f>
        <v>5906.9901375249992</v>
      </c>
      <c r="F24" s="15" t="str">
        <f>LEFT(M24,1)</f>
        <v>V</v>
      </c>
      <c r="G24" s="11" t="str">
        <f t="shared" si="4"/>
        <v>39737.760</v>
      </c>
      <c r="H24" s="69">
        <f t="shared" si="5"/>
        <v>-22955</v>
      </c>
      <c r="I24" s="78" t="s">
        <v>809</v>
      </c>
      <c r="J24" s="79" t="s">
        <v>810</v>
      </c>
      <c r="K24" s="78">
        <v>-22955</v>
      </c>
      <c r="L24" s="78" t="s">
        <v>811</v>
      </c>
      <c r="M24" s="79" t="s">
        <v>647</v>
      </c>
      <c r="N24" s="79"/>
      <c r="O24" s="80" t="s">
        <v>756</v>
      </c>
      <c r="P24" s="81" t="s">
        <v>786</v>
      </c>
    </row>
    <row r="25" spans="1:16" ht="12.75" customHeight="1" thickBot="1" x14ac:dyDescent="0.25">
      <c r="A25" s="69" t="str">
        <f t="shared" si="0"/>
        <v>IBVS 247 </v>
      </c>
      <c r="B25" s="15" t="str">
        <f t="shared" si="1"/>
        <v>I</v>
      </c>
      <c r="C25" s="69">
        <f t="shared" si="2"/>
        <v>39737.764000000003</v>
      </c>
      <c r="D25" s="11" t="str">
        <f t="shared" si="3"/>
        <v>vis</v>
      </c>
      <c r="E25" s="77">
        <f>VLOOKUP(C25,Active!C$21:E$972,3,FALSE)</f>
        <v>5906.9973319481714</v>
      </c>
      <c r="F25" s="15" t="str">
        <f>LEFT(M25,1)</f>
        <v>V</v>
      </c>
      <c r="G25" s="11" t="str">
        <f t="shared" si="4"/>
        <v>39737.764</v>
      </c>
      <c r="H25" s="69">
        <f t="shared" si="5"/>
        <v>-22955</v>
      </c>
      <c r="I25" s="78" t="s">
        <v>812</v>
      </c>
      <c r="J25" s="79" t="s">
        <v>813</v>
      </c>
      <c r="K25" s="78">
        <v>-22955</v>
      </c>
      <c r="L25" s="78" t="s">
        <v>772</v>
      </c>
      <c r="M25" s="79" t="s">
        <v>647</v>
      </c>
      <c r="N25" s="79"/>
      <c r="O25" s="80" t="s">
        <v>748</v>
      </c>
      <c r="P25" s="81" t="s">
        <v>786</v>
      </c>
    </row>
    <row r="26" spans="1:16" ht="12.75" customHeight="1" thickBot="1" x14ac:dyDescent="0.25">
      <c r="A26" s="69" t="str">
        <f t="shared" si="0"/>
        <v>IBVS 247 </v>
      </c>
      <c r="B26" s="15" t="str">
        <f t="shared" si="1"/>
        <v>I</v>
      </c>
      <c r="C26" s="69">
        <f t="shared" si="2"/>
        <v>39756.667999999998</v>
      </c>
      <c r="D26" s="11" t="str">
        <f t="shared" si="3"/>
        <v>vis</v>
      </c>
      <c r="E26" s="77">
        <f>VLOOKUP(C26,Active!C$21:E$972,3,FALSE)</f>
        <v>5940.9981758540007</v>
      </c>
      <c r="F26" s="15" t="str">
        <f>LEFT(M26,1)</f>
        <v>V</v>
      </c>
      <c r="G26" s="11" t="str">
        <f t="shared" si="4"/>
        <v>39756.668</v>
      </c>
      <c r="H26" s="69">
        <f t="shared" si="5"/>
        <v>-22921</v>
      </c>
      <c r="I26" s="78" t="s">
        <v>814</v>
      </c>
      <c r="J26" s="79" t="s">
        <v>815</v>
      </c>
      <c r="K26" s="78">
        <v>-22921</v>
      </c>
      <c r="L26" s="78" t="s">
        <v>816</v>
      </c>
      <c r="M26" s="79" t="s">
        <v>647</v>
      </c>
      <c r="N26" s="79"/>
      <c r="O26" s="80" t="s">
        <v>748</v>
      </c>
      <c r="P26" s="81" t="s">
        <v>786</v>
      </c>
    </row>
    <row r="27" spans="1:16" ht="12.75" customHeight="1" thickBot="1" x14ac:dyDescent="0.25">
      <c r="A27" s="69" t="str">
        <f t="shared" si="0"/>
        <v>IBVS 247 </v>
      </c>
      <c r="B27" s="15" t="str">
        <f t="shared" si="1"/>
        <v>I</v>
      </c>
      <c r="C27" s="69">
        <f t="shared" si="2"/>
        <v>39757.78</v>
      </c>
      <c r="D27" s="11" t="str">
        <f t="shared" si="3"/>
        <v>vis</v>
      </c>
      <c r="E27" s="77">
        <f>VLOOKUP(C27,Active!C$21:E$972,3,FALSE)</f>
        <v>5942.9982254955221</v>
      </c>
      <c r="F27" s="15" t="str">
        <f>LEFT(M27,1)</f>
        <v>V</v>
      </c>
      <c r="G27" s="11" t="str">
        <f t="shared" si="4"/>
        <v>39757.780</v>
      </c>
      <c r="H27" s="69">
        <f t="shared" si="5"/>
        <v>-22919</v>
      </c>
      <c r="I27" s="78" t="s">
        <v>817</v>
      </c>
      <c r="J27" s="79" t="s">
        <v>818</v>
      </c>
      <c r="K27" s="78">
        <v>-22919</v>
      </c>
      <c r="L27" s="78" t="s">
        <v>816</v>
      </c>
      <c r="M27" s="79" t="s">
        <v>647</v>
      </c>
      <c r="N27" s="79"/>
      <c r="O27" s="80" t="s">
        <v>748</v>
      </c>
      <c r="P27" s="81" t="s">
        <v>786</v>
      </c>
    </row>
    <row r="28" spans="1:16" ht="12.75" customHeight="1" thickBot="1" x14ac:dyDescent="0.25">
      <c r="A28" s="69" t="str">
        <f t="shared" si="0"/>
        <v>IBVS 247 </v>
      </c>
      <c r="B28" s="15" t="str">
        <f t="shared" si="1"/>
        <v>I</v>
      </c>
      <c r="C28" s="69">
        <f t="shared" si="2"/>
        <v>39761.671999999999</v>
      </c>
      <c r="D28" s="11" t="str">
        <f t="shared" si="3"/>
        <v>vis</v>
      </c>
      <c r="E28" s="77">
        <f>VLOOKUP(C28,Active!C$21:E$972,3,FALSE)</f>
        <v>5949.9983992408415</v>
      </c>
      <c r="F28" s="15" t="s">
        <v>588</v>
      </c>
      <c r="G28" s="11" t="str">
        <f t="shared" si="4"/>
        <v>39761.672</v>
      </c>
      <c r="H28" s="69">
        <f t="shared" si="5"/>
        <v>-22912</v>
      </c>
      <c r="I28" s="78" t="s">
        <v>819</v>
      </c>
      <c r="J28" s="79" t="s">
        <v>820</v>
      </c>
      <c r="K28" s="78">
        <v>-22912</v>
      </c>
      <c r="L28" s="78" t="s">
        <v>816</v>
      </c>
      <c r="M28" s="79" t="s">
        <v>647</v>
      </c>
      <c r="N28" s="79"/>
      <c r="O28" s="80" t="s">
        <v>748</v>
      </c>
      <c r="P28" s="81" t="s">
        <v>786</v>
      </c>
    </row>
    <row r="29" spans="1:16" ht="12.75" customHeight="1" thickBot="1" x14ac:dyDescent="0.25">
      <c r="A29" s="69" t="str">
        <f t="shared" si="0"/>
        <v>IBVS 795 </v>
      </c>
      <c r="B29" s="15" t="str">
        <f t="shared" si="1"/>
        <v>I</v>
      </c>
      <c r="C29" s="69">
        <f t="shared" si="2"/>
        <v>40094.71</v>
      </c>
      <c r="D29" s="11" t="str">
        <f t="shared" si="3"/>
        <v>vis</v>
      </c>
      <c r="E29" s="77">
        <f>VLOOKUP(C29,Active!C$21:E$972,3,FALSE)</f>
        <v>6549.0024752412901</v>
      </c>
      <c r="F29" s="15" t="s">
        <v>588</v>
      </c>
      <c r="G29" s="11" t="str">
        <f t="shared" si="4"/>
        <v>40094.710</v>
      </c>
      <c r="H29" s="69">
        <f t="shared" si="5"/>
        <v>-22313</v>
      </c>
      <c r="I29" s="78" t="s">
        <v>821</v>
      </c>
      <c r="J29" s="79" t="s">
        <v>822</v>
      </c>
      <c r="K29" s="78">
        <v>-22313</v>
      </c>
      <c r="L29" s="78" t="s">
        <v>816</v>
      </c>
      <c r="M29" s="79" t="s">
        <v>647</v>
      </c>
      <c r="N29" s="79"/>
      <c r="O29" s="80" t="s">
        <v>748</v>
      </c>
      <c r="P29" s="81" t="s">
        <v>808</v>
      </c>
    </row>
    <row r="30" spans="1:16" ht="12.75" customHeight="1" thickBot="1" x14ac:dyDescent="0.25">
      <c r="A30" s="69" t="str">
        <f t="shared" si="0"/>
        <v>IBVS 795 </v>
      </c>
      <c r="B30" s="15" t="str">
        <f t="shared" si="1"/>
        <v>I</v>
      </c>
      <c r="C30" s="69">
        <f t="shared" si="2"/>
        <v>40099.714999999997</v>
      </c>
      <c r="D30" s="11" t="str">
        <f t="shared" si="3"/>
        <v>vis</v>
      </c>
      <c r="E30" s="77">
        <f>VLOOKUP(C30,Active!C$21:E$972,3,FALSE)</f>
        <v>6558.0044972339174</v>
      </c>
      <c r="F30" s="15" t="s">
        <v>588</v>
      </c>
      <c r="G30" s="11" t="str">
        <f t="shared" si="4"/>
        <v>40099.715</v>
      </c>
      <c r="H30" s="69">
        <f t="shared" si="5"/>
        <v>-22304</v>
      </c>
      <c r="I30" s="78" t="s">
        <v>825</v>
      </c>
      <c r="J30" s="79" t="s">
        <v>826</v>
      </c>
      <c r="K30" s="78">
        <v>-22304</v>
      </c>
      <c r="L30" s="78" t="s">
        <v>760</v>
      </c>
      <c r="M30" s="79" t="s">
        <v>647</v>
      </c>
      <c r="N30" s="79"/>
      <c r="O30" s="80" t="s">
        <v>748</v>
      </c>
      <c r="P30" s="81" t="s">
        <v>808</v>
      </c>
    </row>
    <row r="31" spans="1:16" ht="12.75" customHeight="1" thickBot="1" x14ac:dyDescent="0.25">
      <c r="A31" s="69" t="str">
        <f t="shared" si="0"/>
        <v>IBVS 795 </v>
      </c>
      <c r="B31" s="15" t="str">
        <f t="shared" si="1"/>
        <v>I</v>
      </c>
      <c r="C31" s="69">
        <f t="shared" si="2"/>
        <v>40113.614999999998</v>
      </c>
      <c r="D31" s="11" t="str">
        <f t="shared" si="3"/>
        <v>vis</v>
      </c>
      <c r="E31" s="77">
        <f>VLOOKUP(C31,Active!C$21:E$972,3,FALSE)</f>
        <v>6583.0051177529185</v>
      </c>
      <c r="F31" s="15" t="s">
        <v>588</v>
      </c>
      <c r="G31" s="11" t="str">
        <f t="shared" si="4"/>
        <v>40113.615</v>
      </c>
      <c r="H31" s="69">
        <f t="shared" si="5"/>
        <v>-22279</v>
      </c>
      <c r="I31" s="78" t="s">
        <v>827</v>
      </c>
      <c r="J31" s="79" t="s">
        <v>828</v>
      </c>
      <c r="K31" s="78">
        <v>-22279</v>
      </c>
      <c r="L31" s="78" t="s">
        <v>769</v>
      </c>
      <c r="M31" s="79" t="s">
        <v>647</v>
      </c>
      <c r="N31" s="79"/>
      <c r="O31" s="80" t="s">
        <v>829</v>
      </c>
      <c r="P31" s="81" t="s">
        <v>808</v>
      </c>
    </row>
    <row r="32" spans="1:16" ht="12.75" customHeight="1" thickBot="1" x14ac:dyDescent="0.25">
      <c r="A32" s="69" t="str">
        <f t="shared" si="0"/>
        <v>IBVS 795 </v>
      </c>
      <c r="B32" s="15" t="str">
        <f t="shared" si="1"/>
        <v>I</v>
      </c>
      <c r="C32" s="69">
        <f t="shared" si="2"/>
        <v>40129.731</v>
      </c>
      <c r="D32" s="11" t="str">
        <f t="shared" si="3"/>
        <v>vis</v>
      </c>
      <c r="E32" s="77">
        <f>VLOOKUP(C32,Active!C$21:E$972,3,FALSE)</f>
        <v>6611.991448708618</v>
      </c>
      <c r="F32" s="15" t="s">
        <v>588</v>
      </c>
      <c r="G32" s="11" t="str">
        <f t="shared" si="4"/>
        <v>40129.731</v>
      </c>
      <c r="H32" s="69">
        <f t="shared" si="5"/>
        <v>-22250</v>
      </c>
      <c r="I32" s="78" t="s">
        <v>830</v>
      </c>
      <c r="J32" s="79" t="s">
        <v>831</v>
      </c>
      <c r="K32" s="78">
        <v>-22250</v>
      </c>
      <c r="L32" s="78" t="s">
        <v>832</v>
      </c>
      <c r="M32" s="79" t="s">
        <v>647</v>
      </c>
      <c r="N32" s="79"/>
      <c r="O32" s="80" t="s">
        <v>748</v>
      </c>
      <c r="P32" s="81" t="s">
        <v>808</v>
      </c>
    </row>
    <row r="33" spans="1:16" ht="12.75" customHeight="1" thickBot="1" x14ac:dyDescent="0.25">
      <c r="A33" s="69" t="str">
        <f t="shared" si="0"/>
        <v>IBVS 795 </v>
      </c>
      <c r="B33" s="15" t="str">
        <f t="shared" si="1"/>
        <v>I</v>
      </c>
      <c r="C33" s="69">
        <f t="shared" si="2"/>
        <v>40178.661</v>
      </c>
      <c r="D33" s="11" t="str">
        <f t="shared" si="3"/>
        <v>vis</v>
      </c>
      <c r="E33" s="77">
        <f>VLOOKUP(C33,Active!C$21:E$972,3,FALSE)</f>
        <v>6699.9972301470789</v>
      </c>
      <c r="F33" s="15" t="s">
        <v>588</v>
      </c>
      <c r="G33" s="11" t="str">
        <f t="shared" si="4"/>
        <v>40178.661</v>
      </c>
      <c r="H33" s="69">
        <f t="shared" si="5"/>
        <v>-22162</v>
      </c>
      <c r="I33" s="78" t="s">
        <v>833</v>
      </c>
      <c r="J33" s="79" t="s">
        <v>834</v>
      </c>
      <c r="K33" s="78">
        <v>-22162</v>
      </c>
      <c r="L33" s="78" t="s">
        <v>780</v>
      </c>
      <c r="M33" s="79" t="s">
        <v>647</v>
      </c>
      <c r="N33" s="79"/>
      <c r="O33" s="80" t="s">
        <v>748</v>
      </c>
      <c r="P33" s="81" t="s">
        <v>808</v>
      </c>
    </row>
    <row r="34" spans="1:16" ht="12.75" customHeight="1" thickBot="1" x14ac:dyDescent="0.25">
      <c r="A34" s="69" t="str">
        <f t="shared" si="0"/>
        <v>IBVS 328 </v>
      </c>
      <c r="B34" s="15" t="str">
        <f t="shared" si="1"/>
        <v>I</v>
      </c>
      <c r="C34" s="69">
        <f t="shared" si="2"/>
        <v>40204.239000000001</v>
      </c>
      <c r="D34" s="11" t="str">
        <f t="shared" si="3"/>
        <v>vis</v>
      </c>
      <c r="E34" s="77">
        <f>VLOOKUP(C34,Active!C$21:E$972,3,FALSE)</f>
        <v>6746.001969113624</v>
      </c>
      <c r="F34" s="15" t="s">
        <v>588</v>
      </c>
      <c r="G34" s="11" t="str">
        <f t="shared" si="4"/>
        <v>40204.239</v>
      </c>
      <c r="H34" s="69">
        <f t="shared" si="5"/>
        <v>-22116</v>
      </c>
      <c r="I34" s="78" t="s">
        <v>835</v>
      </c>
      <c r="J34" s="79" t="s">
        <v>836</v>
      </c>
      <c r="K34" s="78">
        <v>-22116</v>
      </c>
      <c r="L34" s="78" t="s">
        <v>772</v>
      </c>
      <c r="M34" s="79" t="s">
        <v>647</v>
      </c>
      <c r="N34" s="79"/>
      <c r="O34" s="80" t="s">
        <v>837</v>
      </c>
      <c r="P34" s="81" t="s">
        <v>838</v>
      </c>
    </row>
    <row r="35" spans="1:16" ht="12.75" customHeight="1" thickBot="1" x14ac:dyDescent="0.25">
      <c r="A35" s="69" t="str">
        <f t="shared" si="0"/>
        <v>IBVS 795 </v>
      </c>
      <c r="B35" s="15" t="str">
        <f t="shared" si="1"/>
        <v>I</v>
      </c>
      <c r="C35" s="69">
        <f t="shared" si="2"/>
        <v>40437.752999999997</v>
      </c>
      <c r="D35" s="11" t="str">
        <f t="shared" si="3"/>
        <v>vis</v>
      </c>
      <c r="E35" s="77">
        <f>VLOOKUP(C35,Active!C$21:E$972,3,FALSE)</f>
        <v>7166.0016021980346</v>
      </c>
      <c r="F35" s="15" t="s">
        <v>588</v>
      </c>
      <c r="G35" s="11" t="str">
        <f t="shared" si="4"/>
        <v>40437.753</v>
      </c>
      <c r="H35" s="69">
        <f t="shared" si="5"/>
        <v>-21696</v>
      </c>
      <c r="I35" s="78" t="s">
        <v>839</v>
      </c>
      <c r="J35" s="79" t="s">
        <v>840</v>
      </c>
      <c r="K35" s="78">
        <v>-21696</v>
      </c>
      <c r="L35" s="78" t="s">
        <v>841</v>
      </c>
      <c r="M35" s="79" t="s">
        <v>647</v>
      </c>
      <c r="N35" s="79"/>
      <c r="O35" s="80" t="s">
        <v>807</v>
      </c>
      <c r="P35" s="81" t="s">
        <v>808</v>
      </c>
    </row>
    <row r="36" spans="1:16" ht="12.75" customHeight="1" thickBot="1" x14ac:dyDescent="0.25">
      <c r="A36" s="69" t="str">
        <f t="shared" si="0"/>
        <v>IBVS 795 </v>
      </c>
      <c r="B36" s="15" t="str">
        <f t="shared" si="1"/>
        <v>I</v>
      </c>
      <c r="C36" s="69">
        <f t="shared" si="2"/>
        <v>40446.648999999998</v>
      </c>
      <c r="D36" s="11" t="str">
        <f t="shared" si="3"/>
        <v>vis</v>
      </c>
      <c r="E36" s="77">
        <f>VLOOKUP(C36,Active!C$21:E$972,3,FALSE)</f>
        <v>7182.0019993301948</v>
      </c>
      <c r="F36" s="15" t="s">
        <v>588</v>
      </c>
      <c r="G36" s="11" t="str">
        <f t="shared" si="4"/>
        <v>40446.649</v>
      </c>
      <c r="H36" s="69">
        <f t="shared" si="5"/>
        <v>-21680</v>
      </c>
      <c r="I36" s="78" t="s">
        <v>842</v>
      </c>
      <c r="J36" s="79" t="s">
        <v>843</v>
      </c>
      <c r="K36" s="78">
        <v>-21680</v>
      </c>
      <c r="L36" s="78" t="s">
        <v>841</v>
      </c>
      <c r="M36" s="79" t="s">
        <v>647</v>
      </c>
      <c r="N36" s="79"/>
      <c r="O36" s="80" t="s">
        <v>756</v>
      </c>
      <c r="P36" s="81" t="s">
        <v>808</v>
      </c>
    </row>
    <row r="37" spans="1:16" ht="12.75" customHeight="1" thickBot="1" x14ac:dyDescent="0.25">
      <c r="A37" s="69" t="str">
        <f t="shared" si="0"/>
        <v>IBVS 795 </v>
      </c>
      <c r="B37" s="15" t="str">
        <f t="shared" si="1"/>
        <v>I</v>
      </c>
      <c r="C37" s="69">
        <f t="shared" si="2"/>
        <v>40447.760000000002</v>
      </c>
      <c r="D37" s="11" t="str">
        <f t="shared" si="3"/>
        <v>vis</v>
      </c>
      <c r="E37" s="77">
        <f>VLOOKUP(C37,Active!C$21:E$972,3,FALSE)</f>
        <v>7184.0002503659298</v>
      </c>
      <c r="F37" s="15" t="s">
        <v>588</v>
      </c>
      <c r="G37" s="11" t="str">
        <f t="shared" si="4"/>
        <v>40447.760</v>
      </c>
      <c r="H37" s="69">
        <f t="shared" si="5"/>
        <v>-21678</v>
      </c>
      <c r="I37" s="78" t="s">
        <v>844</v>
      </c>
      <c r="J37" s="79" t="s">
        <v>845</v>
      </c>
      <c r="K37" s="78">
        <v>-21678</v>
      </c>
      <c r="L37" s="78" t="s">
        <v>780</v>
      </c>
      <c r="M37" s="79" t="s">
        <v>647</v>
      </c>
      <c r="N37" s="79"/>
      <c r="O37" s="80" t="s">
        <v>748</v>
      </c>
      <c r="P37" s="81" t="s">
        <v>808</v>
      </c>
    </row>
    <row r="38" spans="1:16" ht="12.75" customHeight="1" thickBot="1" x14ac:dyDescent="0.25">
      <c r="A38" s="69" t="str">
        <f t="shared" si="0"/>
        <v>IBVS 795 </v>
      </c>
      <c r="B38" s="15" t="str">
        <f t="shared" si="1"/>
        <v>I</v>
      </c>
      <c r="C38" s="69">
        <f t="shared" si="2"/>
        <v>40456.656000000003</v>
      </c>
      <c r="D38" s="11" t="str">
        <f t="shared" si="3"/>
        <v>vis</v>
      </c>
      <c r="E38" s="77">
        <f>VLOOKUP(C38,Active!C$21:E$972,3,FALSE)</f>
        <v>7200.0006474980901</v>
      </c>
      <c r="F38" s="15" t="s">
        <v>588</v>
      </c>
      <c r="G38" s="11" t="str">
        <f t="shared" si="4"/>
        <v>40456.656</v>
      </c>
      <c r="H38" s="69">
        <f t="shared" si="5"/>
        <v>-21662</v>
      </c>
      <c r="I38" s="78" t="s">
        <v>846</v>
      </c>
      <c r="J38" s="79" t="s">
        <v>847</v>
      </c>
      <c r="K38" s="78">
        <v>-21662</v>
      </c>
      <c r="L38" s="78" t="s">
        <v>780</v>
      </c>
      <c r="M38" s="79" t="s">
        <v>647</v>
      </c>
      <c r="N38" s="79"/>
      <c r="O38" s="80" t="s">
        <v>756</v>
      </c>
      <c r="P38" s="81" t="s">
        <v>808</v>
      </c>
    </row>
    <row r="39" spans="1:16" ht="12.75" customHeight="1" thickBot="1" x14ac:dyDescent="0.25">
      <c r="A39" s="69" t="str">
        <f t="shared" si="0"/>
        <v>IBVS 795 </v>
      </c>
      <c r="B39" s="15" t="str">
        <f t="shared" si="1"/>
        <v>I</v>
      </c>
      <c r="C39" s="69">
        <f t="shared" si="2"/>
        <v>40457.766000000003</v>
      </c>
      <c r="D39" s="11" t="str">
        <f t="shared" si="3"/>
        <v>vis</v>
      </c>
      <c r="E39" s="77">
        <f>VLOOKUP(C39,Active!C$21:E$972,3,FALSE)</f>
        <v>7201.9970999280249</v>
      </c>
      <c r="F39" s="15" t="s">
        <v>588</v>
      </c>
      <c r="G39" s="11" t="str">
        <f t="shared" si="4"/>
        <v>40457.766</v>
      </c>
      <c r="H39" s="69">
        <f t="shared" si="5"/>
        <v>-21660</v>
      </c>
      <c r="I39" s="78" t="s">
        <v>848</v>
      </c>
      <c r="J39" s="79" t="s">
        <v>849</v>
      </c>
      <c r="K39" s="78">
        <v>-21660</v>
      </c>
      <c r="L39" s="78" t="s">
        <v>811</v>
      </c>
      <c r="M39" s="79" t="s">
        <v>647</v>
      </c>
      <c r="N39" s="79"/>
      <c r="O39" s="80" t="s">
        <v>748</v>
      </c>
      <c r="P39" s="81" t="s">
        <v>808</v>
      </c>
    </row>
    <row r="40" spans="1:16" ht="12.75" customHeight="1" thickBot="1" x14ac:dyDescent="0.25">
      <c r="A40" s="69" t="str">
        <f t="shared" si="0"/>
        <v> ORI 121 </v>
      </c>
      <c r="B40" s="15" t="str">
        <f t="shared" si="1"/>
        <v>I</v>
      </c>
      <c r="C40" s="69">
        <f t="shared" si="2"/>
        <v>40811.377</v>
      </c>
      <c r="D40" s="11" t="str">
        <f t="shared" si="3"/>
        <v>vis</v>
      </c>
      <c r="E40" s="77">
        <f>VLOOKUP(C40,Active!C$21:E$972,3,FALSE)</f>
        <v>7838.0038929023785</v>
      </c>
      <c r="F40" s="15" t="s">
        <v>588</v>
      </c>
      <c r="G40" s="11" t="str">
        <f t="shared" si="4"/>
        <v>40811.377</v>
      </c>
      <c r="H40" s="69">
        <f t="shared" si="5"/>
        <v>-21024</v>
      </c>
      <c r="I40" s="78" t="s">
        <v>860</v>
      </c>
      <c r="J40" s="79" t="s">
        <v>861</v>
      </c>
      <c r="K40" s="78">
        <v>-21024</v>
      </c>
      <c r="L40" s="78" t="s">
        <v>780</v>
      </c>
      <c r="M40" s="79" t="s">
        <v>647</v>
      </c>
      <c r="N40" s="79"/>
      <c r="O40" s="80" t="s">
        <v>862</v>
      </c>
      <c r="P40" s="80" t="s">
        <v>863</v>
      </c>
    </row>
    <row r="41" spans="1:16" ht="12.75" customHeight="1" thickBot="1" x14ac:dyDescent="0.25">
      <c r="A41" s="69" t="str">
        <f t="shared" si="0"/>
        <v> ORI 122 </v>
      </c>
      <c r="B41" s="15" t="str">
        <f t="shared" si="1"/>
        <v>I</v>
      </c>
      <c r="C41" s="69">
        <f t="shared" si="2"/>
        <v>40865.300999999999</v>
      </c>
      <c r="D41" s="11" t="str">
        <f t="shared" si="3"/>
        <v>vis</v>
      </c>
      <c r="E41" s="77">
        <f>VLOOKUP(C41,Active!C$21:E$972,3,FALSE)</f>
        <v>7934.9919116697492</v>
      </c>
      <c r="F41" s="15" t="s">
        <v>588</v>
      </c>
      <c r="G41" s="11" t="str">
        <f t="shared" si="4"/>
        <v>40865.301</v>
      </c>
      <c r="H41" s="69">
        <f t="shared" si="5"/>
        <v>-20927</v>
      </c>
      <c r="I41" s="78" t="s">
        <v>874</v>
      </c>
      <c r="J41" s="79" t="s">
        <v>875</v>
      </c>
      <c r="K41" s="78">
        <v>-20927</v>
      </c>
      <c r="L41" s="78" t="s">
        <v>876</v>
      </c>
      <c r="M41" s="79" t="s">
        <v>647</v>
      </c>
      <c r="N41" s="79"/>
      <c r="O41" s="80" t="s">
        <v>862</v>
      </c>
      <c r="P41" s="80" t="s">
        <v>877</v>
      </c>
    </row>
    <row r="42" spans="1:16" ht="12.75" customHeight="1" thickBot="1" x14ac:dyDescent="0.25">
      <c r="A42" s="69" t="str">
        <f t="shared" si="0"/>
        <v> ORI 122 </v>
      </c>
      <c r="B42" s="15" t="str">
        <f t="shared" si="1"/>
        <v>I</v>
      </c>
      <c r="C42" s="69">
        <f t="shared" si="2"/>
        <v>40866.415000000001</v>
      </c>
      <c r="D42" s="11" t="str">
        <f t="shared" si="3"/>
        <v>vis</v>
      </c>
      <c r="E42" s="77">
        <f>VLOOKUP(C42,Active!C$21:E$972,3,FALSE)</f>
        <v>7936.9955585228563</v>
      </c>
      <c r="F42" s="15" t="s">
        <v>588</v>
      </c>
      <c r="G42" s="11" t="str">
        <f t="shared" si="4"/>
        <v>40866.415</v>
      </c>
      <c r="H42" s="69">
        <f t="shared" si="5"/>
        <v>-20925</v>
      </c>
      <c r="I42" s="78" t="s">
        <v>878</v>
      </c>
      <c r="J42" s="79" t="s">
        <v>879</v>
      </c>
      <c r="K42" s="78">
        <v>-20925</v>
      </c>
      <c r="L42" s="78" t="s">
        <v>866</v>
      </c>
      <c r="M42" s="79" t="s">
        <v>647</v>
      </c>
      <c r="N42" s="79"/>
      <c r="O42" s="80" t="s">
        <v>862</v>
      </c>
      <c r="P42" s="80" t="s">
        <v>877</v>
      </c>
    </row>
    <row r="43" spans="1:16" ht="12.75" customHeight="1" thickBot="1" x14ac:dyDescent="0.25">
      <c r="A43" s="69" t="str">
        <f t="shared" si="0"/>
        <v> ORI 122 </v>
      </c>
      <c r="B43" s="15" t="str">
        <f t="shared" si="1"/>
        <v>I</v>
      </c>
      <c r="C43" s="69">
        <f t="shared" si="2"/>
        <v>40866.428999999996</v>
      </c>
      <c r="D43" s="11" t="str">
        <f t="shared" si="3"/>
        <v>vis</v>
      </c>
      <c r="E43" s="77">
        <f>VLOOKUP(C43,Active!C$21:E$972,3,FALSE)</f>
        <v>7937.0207390039468</v>
      </c>
      <c r="F43" s="15" t="s">
        <v>588</v>
      </c>
      <c r="G43" s="11" t="str">
        <f t="shared" si="4"/>
        <v>40866.429</v>
      </c>
      <c r="H43" s="69">
        <f t="shared" si="5"/>
        <v>-20925</v>
      </c>
      <c r="I43" s="78" t="s">
        <v>880</v>
      </c>
      <c r="J43" s="79" t="s">
        <v>881</v>
      </c>
      <c r="K43" s="78">
        <v>-20925</v>
      </c>
      <c r="L43" s="78" t="s">
        <v>882</v>
      </c>
      <c r="M43" s="79" t="s">
        <v>647</v>
      </c>
      <c r="N43" s="79"/>
      <c r="O43" s="80" t="s">
        <v>883</v>
      </c>
      <c r="P43" s="80" t="s">
        <v>877</v>
      </c>
    </row>
    <row r="44" spans="1:16" ht="12.75" customHeight="1" thickBot="1" x14ac:dyDescent="0.25">
      <c r="A44" s="69" t="str">
        <f t="shared" si="0"/>
        <v> ORI 122 </v>
      </c>
      <c r="B44" s="15" t="str">
        <f t="shared" si="1"/>
        <v>I</v>
      </c>
      <c r="C44" s="69">
        <f t="shared" si="2"/>
        <v>40890.317000000003</v>
      </c>
      <c r="D44" s="11" t="str">
        <f t="shared" si="3"/>
        <v>vis</v>
      </c>
      <c r="E44" s="77">
        <f>VLOOKUP(C44,Active!C$21:E$972,3,FALSE)</f>
        <v>7979.9858341807812</v>
      </c>
      <c r="F44" s="15" t="s">
        <v>588</v>
      </c>
      <c r="G44" s="11" t="str">
        <f t="shared" si="4"/>
        <v>40890.317</v>
      </c>
      <c r="H44" s="69">
        <f t="shared" si="5"/>
        <v>-20882</v>
      </c>
      <c r="I44" s="78" t="s">
        <v>884</v>
      </c>
      <c r="J44" s="79" t="s">
        <v>885</v>
      </c>
      <c r="K44" s="78">
        <v>-20882</v>
      </c>
      <c r="L44" s="78" t="s">
        <v>886</v>
      </c>
      <c r="M44" s="79" t="s">
        <v>647</v>
      </c>
      <c r="N44" s="79"/>
      <c r="O44" s="80" t="s">
        <v>887</v>
      </c>
      <c r="P44" s="80" t="s">
        <v>877</v>
      </c>
    </row>
    <row r="45" spans="1:16" ht="12.75" customHeight="1" thickBot="1" x14ac:dyDescent="0.25">
      <c r="A45" s="69" t="str">
        <f t="shared" si="0"/>
        <v> ORI 122 </v>
      </c>
      <c r="B45" s="15" t="str">
        <f t="shared" si="1"/>
        <v>I</v>
      </c>
      <c r="C45" s="69">
        <f t="shared" si="2"/>
        <v>40890.326000000001</v>
      </c>
      <c r="D45" s="11" t="str">
        <f t="shared" si="3"/>
        <v>vis</v>
      </c>
      <c r="E45" s="77">
        <f>VLOOKUP(C45,Active!C$21:E$972,3,FALSE)</f>
        <v>7980.0020216329121</v>
      </c>
      <c r="F45" s="15" t="s">
        <v>588</v>
      </c>
      <c r="G45" s="11" t="str">
        <f t="shared" si="4"/>
        <v>40890.326</v>
      </c>
      <c r="H45" s="69">
        <f t="shared" si="5"/>
        <v>-20882</v>
      </c>
      <c r="I45" s="78" t="s">
        <v>888</v>
      </c>
      <c r="J45" s="79" t="s">
        <v>889</v>
      </c>
      <c r="K45" s="78">
        <v>-20882</v>
      </c>
      <c r="L45" s="78" t="s">
        <v>811</v>
      </c>
      <c r="M45" s="79" t="s">
        <v>647</v>
      </c>
      <c r="N45" s="79"/>
      <c r="O45" s="80" t="s">
        <v>862</v>
      </c>
      <c r="P45" s="80" t="s">
        <v>877</v>
      </c>
    </row>
    <row r="46" spans="1:16" ht="12.75" customHeight="1" thickBot="1" x14ac:dyDescent="0.25">
      <c r="A46" s="69" t="str">
        <f t="shared" si="0"/>
        <v> ORI 123 </v>
      </c>
      <c r="B46" s="15" t="str">
        <f t="shared" si="1"/>
        <v>I</v>
      </c>
      <c r="C46" s="69">
        <f t="shared" si="2"/>
        <v>40939.256999999998</v>
      </c>
      <c r="D46" s="11" t="str">
        <f t="shared" si="3"/>
        <v>vis</v>
      </c>
      <c r="E46" s="77">
        <f>VLOOKUP(C46,Active!C$21:E$972,3,FALSE)</f>
        <v>8068.0096016771595</v>
      </c>
      <c r="F46" s="15" t="s">
        <v>588</v>
      </c>
      <c r="G46" s="11" t="str">
        <f t="shared" si="4"/>
        <v>40939.257</v>
      </c>
      <c r="H46" s="69">
        <f t="shared" si="5"/>
        <v>-20794</v>
      </c>
      <c r="I46" s="78" t="s">
        <v>890</v>
      </c>
      <c r="J46" s="79" t="s">
        <v>891</v>
      </c>
      <c r="K46" s="78">
        <v>-20794</v>
      </c>
      <c r="L46" s="78" t="s">
        <v>772</v>
      </c>
      <c r="M46" s="79" t="s">
        <v>647</v>
      </c>
      <c r="N46" s="79"/>
      <c r="O46" s="80" t="s">
        <v>862</v>
      </c>
      <c r="P46" s="80" t="s">
        <v>892</v>
      </c>
    </row>
    <row r="47" spans="1:16" ht="12.75" customHeight="1" thickBot="1" x14ac:dyDescent="0.25">
      <c r="A47" s="69" t="str">
        <f t="shared" si="0"/>
        <v> ORI 125 </v>
      </c>
      <c r="B47" s="15" t="str">
        <f t="shared" si="1"/>
        <v>I</v>
      </c>
      <c r="C47" s="69">
        <f t="shared" si="2"/>
        <v>41091.578999999998</v>
      </c>
      <c r="D47" s="11" t="str">
        <f t="shared" si="3"/>
        <v>vis</v>
      </c>
      <c r="E47" s="77">
        <f>VLOOKUP(C47,Active!C$21:E$972,3,FALSE)</f>
        <v>8341.9768332379426</v>
      </c>
      <c r="F47" s="15" t="s">
        <v>588</v>
      </c>
      <c r="G47" s="11" t="str">
        <f t="shared" si="4"/>
        <v>41091.579</v>
      </c>
      <c r="H47" s="69">
        <f t="shared" si="5"/>
        <v>-20520</v>
      </c>
      <c r="I47" s="78" t="s">
        <v>893</v>
      </c>
      <c r="J47" s="79" t="s">
        <v>894</v>
      </c>
      <c r="K47" s="78">
        <v>-20520</v>
      </c>
      <c r="L47" s="78" t="s">
        <v>895</v>
      </c>
      <c r="M47" s="79" t="s">
        <v>647</v>
      </c>
      <c r="N47" s="79"/>
      <c r="O47" s="80" t="s">
        <v>862</v>
      </c>
      <c r="P47" s="80" t="s">
        <v>896</v>
      </c>
    </row>
    <row r="48" spans="1:16" ht="12.75" customHeight="1" thickBot="1" x14ac:dyDescent="0.25">
      <c r="A48" s="69" t="str">
        <f t="shared" si="0"/>
        <v> ORI 126 </v>
      </c>
      <c r="B48" s="15" t="str">
        <f t="shared" si="1"/>
        <v>I</v>
      </c>
      <c r="C48" s="69">
        <f t="shared" si="2"/>
        <v>41155.531999999999</v>
      </c>
      <c r="D48" s="11" t="str">
        <f t="shared" si="3"/>
        <v>vis</v>
      </c>
      <c r="E48" s="77">
        <f>VLOOKUP(C48,Active!C$21:E$972,3,FALSE)</f>
        <v>8457.0030695006444</v>
      </c>
      <c r="F48" s="15" t="s">
        <v>588</v>
      </c>
      <c r="G48" s="11" t="str">
        <f t="shared" si="4"/>
        <v>41155.532</v>
      </c>
      <c r="H48" s="69">
        <f t="shared" si="5"/>
        <v>-20405</v>
      </c>
      <c r="I48" s="78" t="s">
        <v>897</v>
      </c>
      <c r="J48" s="79" t="s">
        <v>898</v>
      </c>
      <c r="K48" s="78">
        <v>-20405</v>
      </c>
      <c r="L48" s="78" t="s">
        <v>832</v>
      </c>
      <c r="M48" s="79" t="s">
        <v>647</v>
      </c>
      <c r="N48" s="79"/>
      <c r="O48" s="80" t="s">
        <v>862</v>
      </c>
      <c r="P48" s="80" t="s">
        <v>899</v>
      </c>
    </row>
    <row r="49" spans="1:16" ht="12.75" customHeight="1" thickBot="1" x14ac:dyDescent="0.25">
      <c r="A49" s="69" t="str">
        <f t="shared" si="0"/>
        <v>IBVS 584 </v>
      </c>
      <c r="B49" s="15" t="str">
        <f t="shared" si="1"/>
        <v>I</v>
      </c>
      <c r="C49" s="69">
        <f t="shared" si="2"/>
        <v>41160.531999999999</v>
      </c>
      <c r="D49" s="11" t="str">
        <f t="shared" si="3"/>
        <v>vis</v>
      </c>
      <c r="E49" s="77">
        <f>VLOOKUP(C49,Active!C$21:E$972,3,FALSE)</f>
        <v>8465.996098464313</v>
      </c>
      <c r="F49" s="15" t="s">
        <v>588</v>
      </c>
      <c r="G49" s="11" t="str">
        <f t="shared" si="4"/>
        <v>41160.532</v>
      </c>
      <c r="H49" s="69">
        <f t="shared" si="5"/>
        <v>-20396</v>
      </c>
      <c r="I49" s="78" t="s">
        <v>900</v>
      </c>
      <c r="J49" s="79" t="s">
        <v>901</v>
      </c>
      <c r="K49" s="78">
        <v>-20396</v>
      </c>
      <c r="L49" s="78" t="s">
        <v>902</v>
      </c>
      <c r="M49" s="79" t="s">
        <v>647</v>
      </c>
      <c r="N49" s="79"/>
      <c r="O49" s="80" t="s">
        <v>903</v>
      </c>
      <c r="P49" s="81" t="s">
        <v>904</v>
      </c>
    </row>
    <row r="50" spans="1:16" ht="12.75" customHeight="1" thickBot="1" x14ac:dyDescent="0.25">
      <c r="A50" s="69" t="str">
        <f t="shared" si="0"/>
        <v> ORI 129 </v>
      </c>
      <c r="B50" s="15" t="str">
        <f t="shared" si="1"/>
        <v>I</v>
      </c>
      <c r="C50" s="69">
        <f t="shared" si="2"/>
        <v>41204.449000000001</v>
      </c>
      <c r="D50" s="11" t="str">
        <f t="shared" si="3"/>
        <v>vis</v>
      </c>
      <c r="E50" s="77">
        <f>VLOOKUP(C50,Active!C$21:E$972,3,FALSE)</f>
        <v>8544.9854690638003</v>
      </c>
      <c r="F50" s="15" t="s">
        <v>588</v>
      </c>
      <c r="G50" s="11" t="str">
        <f t="shared" si="4"/>
        <v>41204.449</v>
      </c>
      <c r="H50" s="69">
        <f t="shared" si="5"/>
        <v>-20317</v>
      </c>
      <c r="I50" s="78" t="s">
        <v>905</v>
      </c>
      <c r="J50" s="79" t="s">
        <v>906</v>
      </c>
      <c r="K50" s="78">
        <v>-20317</v>
      </c>
      <c r="L50" s="78" t="s">
        <v>907</v>
      </c>
      <c r="M50" s="79" t="s">
        <v>647</v>
      </c>
      <c r="N50" s="79"/>
      <c r="O50" s="80" t="s">
        <v>883</v>
      </c>
      <c r="P50" s="80" t="s">
        <v>908</v>
      </c>
    </row>
    <row r="51" spans="1:16" ht="12.75" customHeight="1" thickBot="1" x14ac:dyDescent="0.25">
      <c r="A51" s="69" t="str">
        <f t="shared" si="0"/>
        <v> ORI 127 </v>
      </c>
      <c r="B51" s="15" t="str">
        <f t="shared" si="1"/>
        <v>I</v>
      </c>
      <c r="C51" s="69">
        <f t="shared" si="2"/>
        <v>41213.353999999999</v>
      </c>
      <c r="D51" s="11" t="str">
        <f t="shared" si="3"/>
        <v>vis</v>
      </c>
      <c r="E51" s="77">
        <f>VLOOKUP(C51,Active!C$21:E$972,3,FALSE)</f>
        <v>8561.0020536480934</v>
      </c>
      <c r="F51" s="15" t="s">
        <v>588</v>
      </c>
      <c r="G51" s="11" t="str">
        <f t="shared" si="4"/>
        <v>41213.354</v>
      </c>
      <c r="H51" s="69">
        <f t="shared" si="5"/>
        <v>-20301</v>
      </c>
      <c r="I51" s="78" t="s">
        <v>909</v>
      </c>
      <c r="J51" s="79" t="s">
        <v>910</v>
      </c>
      <c r="K51" s="78">
        <v>-20301</v>
      </c>
      <c r="L51" s="78" t="s">
        <v>832</v>
      </c>
      <c r="M51" s="79" t="s">
        <v>647</v>
      </c>
      <c r="N51" s="79"/>
      <c r="O51" s="80" t="s">
        <v>887</v>
      </c>
      <c r="P51" s="80" t="s">
        <v>911</v>
      </c>
    </row>
    <row r="52" spans="1:16" ht="12.75" customHeight="1" thickBot="1" x14ac:dyDescent="0.25">
      <c r="A52" s="69" t="str">
        <f t="shared" si="0"/>
        <v> ORI 127 </v>
      </c>
      <c r="B52" s="15" t="str">
        <f t="shared" si="1"/>
        <v>I</v>
      </c>
      <c r="C52" s="69">
        <f t="shared" si="2"/>
        <v>41213.357000000004</v>
      </c>
      <c r="D52" s="11" t="str">
        <f t="shared" si="3"/>
        <v>vis</v>
      </c>
      <c r="E52" s="77">
        <f>VLOOKUP(C52,Active!C$21:E$972,3,FALSE)</f>
        <v>8561.0074494654782</v>
      </c>
      <c r="F52" s="15" t="s">
        <v>588</v>
      </c>
      <c r="G52" s="11" t="str">
        <f t="shared" si="4"/>
        <v>41213.357</v>
      </c>
      <c r="H52" s="69">
        <f t="shared" si="5"/>
        <v>-20301</v>
      </c>
      <c r="I52" s="78" t="s">
        <v>912</v>
      </c>
      <c r="J52" s="79" t="s">
        <v>913</v>
      </c>
      <c r="K52" s="78">
        <v>-20301</v>
      </c>
      <c r="L52" s="78" t="s">
        <v>780</v>
      </c>
      <c r="M52" s="79" t="s">
        <v>647</v>
      </c>
      <c r="N52" s="79"/>
      <c r="O52" s="80" t="s">
        <v>914</v>
      </c>
      <c r="P52" s="80" t="s">
        <v>911</v>
      </c>
    </row>
    <row r="53" spans="1:16" ht="12.75" customHeight="1" thickBot="1" x14ac:dyDescent="0.25">
      <c r="A53" s="69" t="str">
        <f t="shared" si="0"/>
        <v> ORI 127 </v>
      </c>
      <c r="B53" s="15" t="str">
        <f t="shared" si="1"/>
        <v>I</v>
      </c>
      <c r="C53" s="69">
        <f t="shared" si="2"/>
        <v>41215.578000000001</v>
      </c>
      <c r="D53" s="11" t="str">
        <f t="shared" si="3"/>
        <v>vis</v>
      </c>
      <c r="E53" s="77">
        <f>VLOOKUP(C53,Active!C$21:E$972,3,FALSE)</f>
        <v>8565.0021529311362</v>
      </c>
      <c r="F53" s="15" t="s">
        <v>588</v>
      </c>
      <c r="G53" s="11" t="str">
        <f t="shared" si="4"/>
        <v>41215.578</v>
      </c>
      <c r="H53" s="69">
        <f t="shared" si="5"/>
        <v>-20297</v>
      </c>
      <c r="I53" s="78" t="s">
        <v>915</v>
      </c>
      <c r="J53" s="79" t="s">
        <v>916</v>
      </c>
      <c r="K53" s="78">
        <v>-20297</v>
      </c>
      <c r="L53" s="78" t="s">
        <v>832</v>
      </c>
      <c r="M53" s="79" t="s">
        <v>647</v>
      </c>
      <c r="N53" s="79"/>
      <c r="O53" s="80" t="s">
        <v>887</v>
      </c>
      <c r="P53" s="80" t="s">
        <v>911</v>
      </c>
    </row>
    <row r="54" spans="1:16" ht="12.75" customHeight="1" thickBot="1" x14ac:dyDescent="0.25">
      <c r="A54" s="69" t="str">
        <f t="shared" si="0"/>
        <v> ORI 129 </v>
      </c>
      <c r="B54" s="15" t="str">
        <f t="shared" si="1"/>
        <v>I</v>
      </c>
      <c r="C54" s="69">
        <f t="shared" si="2"/>
        <v>41248.383999999998</v>
      </c>
      <c r="D54" s="11" t="str">
        <f t="shared" si="3"/>
        <v>vis</v>
      </c>
      <c r="E54" s="77">
        <f>VLOOKUP(C54,Active!C$21:E$972,3,FALSE)</f>
        <v>8624.0072145675531</v>
      </c>
      <c r="F54" s="15" t="s">
        <v>588</v>
      </c>
      <c r="G54" s="11" t="str">
        <f t="shared" si="4"/>
        <v>41248.384</v>
      </c>
      <c r="H54" s="69">
        <f t="shared" si="5"/>
        <v>-20238</v>
      </c>
      <c r="I54" s="78" t="s">
        <v>920</v>
      </c>
      <c r="J54" s="79" t="s">
        <v>921</v>
      </c>
      <c r="K54" s="78">
        <v>-20238</v>
      </c>
      <c r="L54" s="78" t="s">
        <v>785</v>
      </c>
      <c r="M54" s="79" t="s">
        <v>647</v>
      </c>
      <c r="N54" s="79"/>
      <c r="O54" s="80" t="s">
        <v>883</v>
      </c>
      <c r="P54" s="80" t="s">
        <v>908</v>
      </c>
    </row>
    <row r="55" spans="1:16" ht="12.75" customHeight="1" thickBot="1" x14ac:dyDescent="0.25">
      <c r="A55" s="69" t="str">
        <f t="shared" si="0"/>
        <v> ORI 129 </v>
      </c>
      <c r="B55" s="15" t="str">
        <f t="shared" si="1"/>
        <v>I</v>
      </c>
      <c r="C55" s="69">
        <f t="shared" si="2"/>
        <v>41252.269999999997</v>
      </c>
      <c r="D55" s="11" t="str">
        <f t="shared" si="3"/>
        <v>vis</v>
      </c>
      <c r="E55" s="77">
        <f>VLOOKUP(C55,Active!C$21:E$972,3,FALSE)</f>
        <v>8630.9965966781128</v>
      </c>
      <c r="F55" s="15" t="s">
        <v>588</v>
      </c>
      <c r="G55" s="11" t="str">
        <f t="shared" si="4"/>
        <v>41252.270</v>
      </c>
      <c r="H55" s="69">
        <f t="shared" si="5"/>
        <v>-20231</v>
      </c>
      <c r="I55" s="78" t="s">
        <v>922</v>
      </c>
      <c r="J55" s="79" t="s">
        <v>923</v>
      </c>
      <c r="K55" s="78">
        <v>-20231</v>
      </c>
      <c r="L55" s="78" t="s">
        <v>876</v>
      </c>
      <c r="M55" s="79" t="s">
        <v>647</v>
      </c>
      <c r="N55" s="79"/>
      <c r="O55" s="80" t="s">
        <v>862</v>
      </c>
      <c r="P55" s="80" t="s">
        <v>908</v>
      </c>
    </row>
    <row r="56" spans="1:16" ht="12.75" customHeight="1" thickBot="1" x14ac:dyDescent="0.25">
      <c r="A56" s="69" t="str">
        <f t="shared" si="0"/>
        <v> ORI 129 </v>
      </c>
      <c r="B56" s="15" t="str">
        <f t="shared" si="1"/>
        <v>I</v>
      </c>
      <c r="C56" s="69">
        <f t="shared" si="2"/>
        <v>41262.281000000003</v>
      </c>
      <c r="D56" s="11" t="str">
        <f t="shared" si="3"/>
        <v>vis</v>
      </c>
      <c r="E56" s="77">
        <f>VLOOKUP(C56,Active!C$21:E$972,3,FALSE)</f>
        <v>8649.0024392691812</v>
      </c>
      <c r="F56" s="15" t="s">
        <v>588</v>
      </c>
      <c r="G56" s="11" t="str">
        <f t="shared" si="4"/>
        <v>41262.281</v>
      </c>
      <c r="H56" s="69">
        <f t="shared" si="5"/>
        <v>-20213</v>
      </c>
      <c r="I56" s="78" t="s">
        <v>927</v>
      </c>
      <c r="J56" s="79" t="s">
        <v>928</v>
      </c>
      <c r="K56" s="78">
        <v>-20213</v>
      </c>
      <c r="L56" s="78" t="s">
        <v>929</v>
      </c>
      <c r="M56" s="79" t="s">
        <v>647</v>
      </c>
      <c r="N56" s="79"/>
      <c r="O56" s="80" t="s">
        <v>862</v>
      </c>
      <c r="P56" s="80" t="s">
        <v>908</v>
      </c>
    </row>
    <row r="57" spans="1:16" ht="12.75" customHeight="1" thickBot="1" x14ac:dyDescent="0.25">
      <c r="A57" s="69" t="str">
        <f t="shared" si="0"/>
        <v> BBS 5 </v>
      </c>
      <c r="B57" s="15" t="str">
        <f t="shared" si="1"/>
        <v>I</v>
      </c>
      <c r="C57" s="69">
        <f t="shared" si="2"/>
        <v>41536.375999999997</v>
      </c>
      <c r="D57" s="11" t="str">
        <f t="shared" si="3"/>
        <v>vis</v>
      </c>
      <c r="E57" s="77">
        <f>VLOOKUP(C57,Active!C$21:E$972,3,FALSE)</f>
        <v>9141.9912940285139</v>
      </c>
      <c r="F57" s="15" t="s">
        <v>588</v>
      </c>
      <c r="G57" s="11" t="str">
        <f t="shared" si="4"/>
        <v>41536.376</v>
      </c>
      <c r="H57" s="69">
        <f t="shared" si="5"/>
        <v>-19720</v>
      </c>
      <c r="I57" s="78" t="s">
        <v>930</v>
      </c>
      <c r="J57" s="79" t="s">
        <v>931</v>
      </c>
      <c r="K57" s="78">
        <v>-19720</v>
      </c>
      <c r="L57" s="78" t="s">
        <v>886</v>
      </c>
      <c r="M57" s="79" t="s">
        <v>647</v>
      </c>
      <c r="N57" s="79"/>
      <c r="O57" s="80" t="s">
        <v>862</v>
      </c>
      <c r="P57" s="80" t="s">
        <v>932</v>
      </c>
    </row>
    <row r="58" spans="1:16" ht="12.75" customHeight="1" thickBot="1" x14ac:dyDescent="0.25">
      <c r="A58" s="69" t="str">
        <f t="shared" si="0"/>
        <v>IBVS 779 </v>
      </c>
      <c r="B58" s="15" t="str">
        <f t="shared" si="1"/>
        <v>I</v>
      </c>
      <c r="C58" s="69">
        <f t="shared" si="2"/>
        <v>41542.499000000003</v>
      </c>
      <c r="D58" s="11" t="str">
        <f t="shared" si="3"/>
        <v>vis</v>
      </c>
      <c r="E58" s="77">
        <f>VLOOKUP(C58,Active!C$21:E$972,3,FALSE)</f>
        <v>9153.0041572974351</v>
      </c>
      <c r="F58" s="15" t="s">
        <v>588</v>
      </c>
      <c r="G58" s="11" t="str">
        <f t="shared" si="4"/>
        <v>41542.499</v>
      </c>
      <c r="H58" s="69">
        <f t="shared" si="5"/>
        <v>-19709</v>
      </c>
      <c r="I58" s="78" t="s">
        <v>933</v>
      </c>
      <c r="J58" s="79" t="s">
        <v>934</v>
      </c>
      <c r="K58" s="78">
        <v>-19709</v>
      </c>
      <c r="L58" s="78" t="s">
        <v>929</v>
      </c>
      <c r="M58" s="79" t="s">
        <v>647</v>
      </c>
      <c r="N58" s="79"/>
      <c r="O58" s="80" t="s">
        <v>935</v>
      </c>
      <c r="P58" s="81" t="s">
        <v>936</v>
      </c>
    </row>
    <row r="59" spans="1:16" ht="12.75" customHeight="1" thickBot="1" x14ac:dyDescent="0.25">
      <c r="A59" s="69" t="str">
        <f t="shared" si="0"/>
        <v> BBS 5 </v>
      </c>
      <c r="B59" s="15" t="str">
        <f t="shared" si="1"/>
        <v>I</v>
      </c>
      <c r="C59" s="69">
        <f t="shared" si="2"/>
        <v>41542.5</v>
      </c>
      <c r="D59" s="11" t="str">
        <f t="shared" si="3"/>
        <v>vis</v>
      </c>
      <c r="E59" s="77">
        <f>VLOOKUP(C59,Active!C$21:E$972,3,FALSE)</f>
        <v>9153.0059559032215</v>
      </c>
      <c r="F59" s="15" t="s">
        <v>588</v>
      </c>
      <c r="G59" s="11" t="str">
        <f t="shared" si="4"/>
        <v>41542.500</v>
      </c>
      <c r="H59" s="69">
        <f t="shared" si="5"/>
        <v>-19709</v>
      </c>
      <c r="I59" s="78" t="s">
        <v>937</v>
      </c>
      <c r="J59" s="79" t="s">
        <v>938</v>
      </c>
      <c r="K59" s="78">
        <v>-19709</v>
      </c>
      <c r="L59" s="78" t="s">
        <v>832</v>
      </c>
      <c r="M59" s="79" t="s">
        <v>647</v>
      </c>
      <c r="N59" s="79"/>
      <c r="O59" s="80" t="s">
        <v>883</v>
      </c>
      <c r="P59" s="80" t="s">
        <v>932</v>
      </c>
    </row>
    <row r="60" spans="1:16" ht="12.75" customHeight="1" thickBot="1" x14ac:dyDescent="0.25">
      <c r="A60" s="69" t="str">
        <f t="shared" si="0"/>
        <v> BBS 5 </v>
      </c>
      <c r="B60" s="15" t="str">
        <f t="shared" si="1"/>
        <v>I</v>
      </c>
      <c r="C60" s="69">
        <f t="shared" si="2"/>
        <v>41561.396000000001</v>
      </c>
      <c r="D60" s="11" t="str">
        <f t="shared" si="3"/>
        <v>vis</v>
      </c>
      <c r="E60" s="77">
        <f>VLOOKUP(C60,Active!C$21:E$972,3,FALSE)</f>
        <v>9186.9924109627191</v>
      </c>
      <c r="F60" s="15" t="s">
        <v>588</v>
      </c>
      <c r="G60" s="11" t="str">
        <f t="shared" si="4"/>
        <v>41561.396</v>
      </c>
      <c r="H60" s="69">
        <f t="shared" si="5"/>
        <v>-19675</v>
      </c>
      <c r="I60" s="78" t="s">
        <v>939</v>
      </c>
      <c r="J60" s="79" t="s">
        <v>940</v>
      </c>
      <c r="K60" s="78">
        <v>-19675</v>
      </c>
      <c r="L60" s="78" t="s">
        <v>886</v>
      </c>
      <c r="M60" s="79" t="s">
        <v>647</v>
      </c>
      <c r="N60" s="79"/>
      <c r="O60" s="80" t="s">
        <v>862</v>
      </c>
      <c r="P60" s="80" t="s">
        <v>932</v>
      </c>
    </row>
    <row r="61" spans="1:16" ht="12.75" customHeight="1" thickBot="1" x14ac:dyDescent="0.25">
      <c r="A61" s="69" t="str">
        <f t="shared" si="0"/>
        <v> BBS 5 </v>
      </c>
      <c r="B61" s="15" t="str">
        <f t="shared" si="1"/>
        <v>I</v>
      </c>
      <c r="C61" s="69">
        <f t="shared" si="2"/>
        <v>41561.402999999998</v>
      </c>
      <c r="D61" s="11" t="str">
        <f t="shared" si="3"/>
        <v>vis</v>
      </c>
      <c r="E61" s="77">
        <f>VLOOKUP(C61,Active!C$21:E$972,3,FALSE)</f>
        <v>9187.0050012032643</v>
      </c>
      <c r="F61" s="15" t="s">
        <v>588</v>
      </c>
      <c r="G61" s="11" t="str">
        <f t="shared" si="4"/>
        <v>41561.403</v>
      </c>
      <c r="H61" s="69">
        <f t="shared" si="5"/>
        <v>-19675</v>
      </c>
      <c r="I61" s="78" t="s">
        <v>944</v>
      </c>
      <c r="J61" s="79" t="s">
        <v>945</v>
      </c>
      <c r="K61" s="78">
        <v>-19675</v>
      </c>
      <c r="L61" s="78" t="s">
        <v>929</v>
      </c>
      <c r="M61" s="79" t="s">
        <v>647</v>
      </c>
      <c r="N61" s="79"/>
      <c r="O61" s="80" t="s">
        <v>883</v>
      </c>
      <c r="P61" s="80" t="s">
        <v>932</v>
      </c>
    </row>
    <row r="62" spans="1:16" ht="12.75" customHeight="1" thickBot="1" x14ac:dyDescent="0.25">
      <c r="A62" s="69" t="str">
        <f t="shared" si="0"/>
        <v> BBS 5 </v>
      </c>
      <c r="B62" s="15" t="str">
        <f t="shared" si="1"/>
        <v>I</v>
      </c>
      <c r="C62" s="69">
        <f t="shared" si="2"/>
        <v>41571.411</v>
      </c>
      <c r="D62" s="11" t="str">
        <f t="shared" si="3"/>
        <v>vis</v>
      </c>
      <c r="E62" s="77">
        <f>VLOOKUP(C62,Active!C$21:E$972,3,FALSE)</f>
        <v>9205.005447976946</v>
      </c>
      <c r="F62" s="15" t="s">
        <v>588</v>
      </c>
      <c r="G62" s="11" t="str">
        <f t="shared" si="4"/>
        <v>41571.411</v>
      </c>
      <c r="H62" s="69">
        <f t="shared" si="5"/>
        <v>-19657</v>
      </c>
      <c r="I62" s="78" t="s">
        <v>950</v>
      </c>
      <c r="J62" s="79" t="s">
        <v>951</v>
      </c>
      <c r="K62" s="78">
        <v>-19657</v>
      </c>
      <c r="L62" s="78" t="s">
        <v>929</v>
      </c>
      <c r="M62" s="79" t="s">
        <v>647</v>
      </c>
      <c r="N62" s="79"/>
      <c r="O62" s="80" t="s">
        <v>883</v>
      </c>
      <c r="P62" s="80" t="s">
        <v>932</v>
      </c>
    </row>
    <row r="63" spans="1:16" ht="12.75" customHeight="1" thickBot="1" x14ac:dyDescent="0.25">
      <c r="A63" s="69" t="str">
        <f t="shared" si="0"/>
        <v> BBS 5 </v>
      </c>
      <c r="B63" s="15" t="str">
        <f t="shared" si="1"/>
        <v>I</v>
      </c>
      <c r="C63" s="69">
        <f t="shared" si="2"/>
        <v>41585.307000000001</v>
      </c>
      <c r="D63" s="11" t="str">
        <f t="shared" si="3"/>
        <v>vis</v>
      </c>
      <c r="E63" s="77">
        <f>VLOOKUP(C63,Active!C$21:E$972,3,FALSE)</f>
        <v>9229.9988740727749</v>
      </c>
      <c r="F63" s="15" t="s">
        <v>588</v>
      </c>
      <c r="G63" s="11" t="str">
        <f t="shared" si="4"/>
        <v>41585.307</v>
      </c>
      <c r="H63" s="69">
        <f t="shared" si="5"/>
        <v>-19632</v>
      </c>
      <c r="I63" s="78" t="s">
        <v>954</v>
      </c>
      <c r="J63" s="79" t="s">
        <v>955</v>
      </c>
      <c r="K63" s="78">
        <v>-19632</v>
      </c>
      <c r="L63" s="78" t="s">
        <v>876</v>
      </c>
      <c r="M63" s="79" t="s">
        <v>647</v>
      </c>
      <c r="N63" s="79"/>
      <c r="O63" s="80" t="s">
        <v>862</v>
      </c>
      <c r="P63" s="80" t="s">
        <v>932</v>
      </c>
    </row>
    <row r="64" spans="1:16" ht="12.75" customHeight="1" thickBot="1" x14ac:dyDescent="0.25">
      <c r="A64" s="69" t="str">
        <f t="shared" si="0"/>
        <v> BBS 5 </v>
      </c>
      <c r="B64" s="15" t="str">
        <f t="shared" si="1"/>
        <v>I</v>
      </c>
      <c r="C64" s="69">
        <f t="shared" si="2"/>
        <v>41591.423000000003</v>
      </c>
      <c r="D64" s="11" t="str">
        <f t="shared" si="3"/>
        <v>vis</v>
      </c>
      <c r="E64" s="77">
        <f>VLOOKUP(C64,Active!C$21:E$972,3,FALSE)</f>
        <v>9240.9991471011381</v>
      </c>
      <c r="F64" s="15" t="s">
        <v>588</v>
      </c>
      <c r="G64" s="11" t="str">
        <f t="shared" si="4"/>
        <v>41591.423</v>
      </c>
      <c r="H64" s="69">
        <f t="shared" si="5"/>
        <v>-19621</v>
      </c>
      <c r="I64" s="78" t="s">
        <v>956</v>
      </c>
      <c r="J64" s="79" t="s">
        <v>957</v>
      </c>
      <c r="K64" s="78">
        <v>-19621</v>
      </c>
      <c r="L64" s="78" t="s">
        <v>876</v>
      </c>
      <c r="M64" s="79" t="s">
        <v>647</v>
      </c>
      <c r="N64" s="79"/>
      <c r="O64" s="80" t="s">
        <v>883</v>
      </c>
      <c r="P64" s="80" t="s">
        <v>932</v>
      </c>
    </row>
    <row r="65" spans="1:16" ht="12.75" customHeight="1" thickBot="1" x14ac:dyDescent="0.25">
      <c r="A65" s="69" t="str">
        <f t="shared" si="0"/>
        <v> BBS 6 </v>
      </c>
      <c r="B65" s="15" t="str">
        <f t="shared" si="1"/>
        <v>I</v>
      </c>
      <c r="C65" s="69">
        <f t="shared" si="2"/>
        <v>41595.311999999998</v>
      </c>
      <c r="D65" s="11" t="str">
        <f t="shared" si="3"/>
        <v>vis</v>
      </c>
      <c r="E65" s="77">
        <f>VLOOKUP(C65,Active!C$21:E$972,3,FALSE)</f>
        <v>9247.9939250290699</v>
      </c>
      <c r="F65" s="15" t="s">
        <v>588</v>
      </c>
      <c r="G65" s="11" t="str">
        <f t="shared" si="4"/>
        <v>41595.312</v>
      </c>
      <c r="H65" s="69">
        <f t="shared" si="5"/>
        <v>-19614</v>
      </c>
      <c r="I65" s="78" t="s">
        <v>963</v>
      </c>
      <c r="J65" s="79" t="s">
        <v>964</v>
      </c>
      <c r="K65" s="78">
        <v>-19614</v>
      </c>
      <c r="L65" s="78" t="s">
        <v>943</v>
      </c>
      <c r="M65" s="79" t="s">
        <v>647</v>
      </c>
      <c r="N65" s="79"/>
      <c r="O65" s="80" t="s">
        <v>887</v>
      </c>
      <c r="P65" s="80" t="s">
        <v>965</v>
      </c>
    </row>
    <row r="66" spans="1:16" ht="12.75" customHeight="1" thickBot="1" x14ac:dyDescent="0.25">
      <c r="A66" s="69" t="str">
        <f t="shared" si="0"/>
        <v> BBS 6 </v>
      </c>
      <c r="B66" s="15" t="str">
        <f t="shared" si="1"/>
        <v>I</v>
      </c>
      <c r="C66" s="69">
        <f t="shared" si="2"/>
        <v>41595.313000000002</v>
      </c>
      <c r="D66" s="11" t="str">
        <f t="shared" si="3"/>
        <v>vis</v>
      </c>
      <c r="E66" s="77">
        <f>VLOOKUP(C66,Active!C$21:E$972,3,FALSE)</f>
        <v>9247.995723634871</v>
      </c>
      <c r="F66" s="15" t="s">
        <v>588</v>
      </c>
      <c r="G66" s="11" t="str">
        <f t="shared" si="4"/>
        <v>41595.313</v>
      </c>
      <c r="H66" s="69">
        <f t="shared" si="5"/>
        <v>-19614</v>
      </c>
      <c r="I66" s="78" t="s">
        <v>966</v>
      </c>
      <c r="J66" s="79" t="s">
        <v>967</v>
      </c>
      <c r="K66" s="78">
        <v>-19614</v>
      </c>
      <c r="L66" s="78" t="s">
        <v>926</v>
      </c>
      <c r="M66" s="79" t="s">
        <v>647</v>
      </c>
      <c r="N66" s="79"/>
      <c r="O66" s="80" t="s">
        <v>862</v>
      </c>
      <c r="P66" s="80" t="s">
        <v>965</v>
      </c>
    </row>
    <row r="67" spans="1:16" ht="12.75" customHeight="1" thickBot="1" x14ac:dyDescent="0.25">
      <c r="A67" s="69" t="str">
        <f t="shared" si="0"/>
        <v> BBS 6 </v>
      </c>
      <c r="B67" s="15" t="str">
        <f t="shared" si="1"/>
        <v>I</v>
      </c>
      <c r="C67" s="69">
        <f t="shared" si="2"/>
        <v>41605.324999999997</v>
      </c>
      <c r="D67" s="11" t="str">
        <f t="shared" si="3"/>
        <v>vis</v>
      </c>
      <c r="E67" s="77">
        <f>VLOOKUP(C67,Active!C$21:E$972,3,FALSE)</f>
        <v>9266.0033648317112</v>
      </c>
      <c r="F67" s="15" t="s">
        <v>588</v>
      </c>
      <c r="G67" s="11" t="str">
        <f t="shared" si="4"/>
        <v>41605.325</v>
      </c>
      <c r="H67" s="69">
        <f t="shared" si="5"/>
        <v>-19596</v>
      </c>
      <c r="I67" s="78" t="s">
        <v>970</v>
      </c>
      <c r="J67" s="79" t="s">
        <v>971</v>
      </c>
      <c r="K67" s="78">
        <v>-19596</v>
      </c>
      <c r="L67" s="78" t="s">
        <v>866</v>
      </c>
      <c r="M67" s="79" t="s">
        <v>647</v>
      </c>
      <c r="N67" s="79"/>
      <c r="O67" s="80" t="s">
        <v>862</v>
      </c>
      <c r="P67" s="80" t="s">
        <v>965</v>
      </c>
    </row>
    <row r="68" spans="1:16" ht="12.75" customHeight="1" thickBot="1" x14ac:dyDescent="0.25">
      <c r="A68" s="69" t="str">
        <f t="shared" si="0"/>
        <v> BBS 6 </v>
      </c>
      <c r="B68" s="15" t="str">
        <f t="shared" si="1"/>
        <v>I</v>
      </c>
      <c r="C68" s="69">
        <f t="shared" si="2"/>
        <v>41606.436000000002</v>
      </c>
      <c r="D68" s="11" t="str">
        <f t="shared" si="3"/>
        <v>vis</v>
      </c>
      <c r="E68" s="77">
        <f>VLOOKUP(C68,Active!C$21:E$972,3,FALSE)</f>
        <v>9268.0016158674462</v>
      </c>
      <c r="F68" s="15" t="s">
        <v>588</v>
      </c>
      <c r="G68" s="11" t="str">
        <f t="shared" si="4"/>
        <v>41606.436</v>
      </c>
      <c r="H68" s="69">
        <f t="shared" si="5"/>
        <v>-19594</v>
      </c>
      <c r="I68" s="78" t="s">
        <v>972</v>
      </c>
      <c r="J68" s="79" t="s">
        <v>973</v>
      </c>
      <c r="K68" s="78">
        <v>-19594</v>
      </c>
      <c r="L68" s="78" t="s">
        <v>902</v>
      </c>
      <c r="M68" s="79" t="s">
        <v>647</v>
      </c>
      <c r="N68" s="79"/>
      <c r="O68" s="80" t="s">
        <v>883</v>
      </c>
      <c r="P68" s="80" t="s">
        <v>965</v>
      </c>
    </row>
    <row r="69" spans="1:16" ht="12.75" customHeight="1" thickBot="1" x14ac:dyDescent="0.25">
      <c r="A69" s="69" t="str">
        <f t="shared" si="0"/>
        <v> BBS 6 </v>
      </c>
      <c r="B69" s="15" t="str">
        <f t="shared" si="1"/>
        <v>I</v>
      </c>
      <c r="C69" s="69">
        <f t="shared" si="2"/>
        <v>41610.324999999997</v>
      </c>
      <c r="D69" s="11" t="str">
        <f t="shared" si="3"/>
        <v>vis</v>
      </c>
      <c r="E69" s="77">
        <f>VLOOKUP(C69,Active!C$21:E$972,3,FALSE)</f>
        <v>9274.9963937953798</v>
      </c>
      <c r="F69" s="15" t="s">
        <v>588</v>
      </c>
      <c r="G69" s="11" t="str">
        <f t="shared" si="4"/>
        <v>41610.325</v>
      </c>
      <c r="H69" s="69">
        <f t="shared" si="5"/>
        <v>-19587</v>
      </c>
      <c r="I69" s="78" t="s">
        <v>974</v>
      </c>
      <c r="J69" s="79" t="s">
        <v>975</v>
      </c>
      <c r="K69" s="78">
        <v>-19587</v>
      </c>
      <c r="L69" s="78" t="s">
        <v>926</v>
      </c>
      <c r="M69" s="79" t="s">
        <v>647</v>
      </c>
      <c r="N69" s="79"/>
      <c r="O69" s="80" t="s">
        <v>862</v>
      </c>
      <c r="P69" s="80" t="s">
        <v>965</v>
      </c>
    </row>
    <row r="70" spans="1:16" ht="12.75" customHeight="1" thickBot="1" x14ac:dyDescent="0.25">
      <c r="A70" s="69" t="str">
        <f t="shared" si="0"/>
        <v> BBS 6 </v>
      </c>
      <c r="B70" s="15" t="str">
        <f t="shared" si="1"/>
        <v>I</v>
      </c>
      <c r="C70" s="69">
        <f t="shared" si="2"/>
        <v>41615.328000000001</v>
      </c>
      <c r="D70" s="11" t="str">
        <f t="shared" si="3"/>
        <v>vis</v>
      </c>
      <c r="E70" s="77">
        <f>VLOOKUP(C70,Active!C$21:E$972,3,FALSE)</f>
        <v>9283.9948185764351</v>
      </c>
      <c r="F70" s="15" t="s">
        <v>588</v>
      </c>
      <c r="G70" s="11" t="str">
        <f t="shared" si="4"/>
        <v>41615.328</v>
      </c>
      <c r="H70" s="69">
        <f t="shared" si="5"/>
        <v>-19578</v>
      </c>
      <c r="I70" s="78" t="s">
        <v>976</v>
      </c>
      <c r="J70" s="79" t="s">
        <v>977</v>
      </c>
      <c r="K70" s="78">
        <v>-19578</v>
      </c>
      <c r="L70" s="78" t="s">
        <v>943</v>
      </c>
      <c r="M70" s="79" t="s">
        <v>647</v>
      </c>
      <c r="N70" s="79"/>
      <c r="O70" s="80" t="s">
        <v>887</v>
      </c>
      <c r="P70" s="80" t="s">
        <v>965</v>
      </c>
    </row>
    <row r="71" spans="1:16" ht="12.75" customHeight="1" thickBot="1" x14ac:dyDescent="0.25">
      <c r="A71" s="69" t="str">
        <f t="shared" si="0"/>
        <v> BBS 6 </v>
      </c>
      <c r="B71" s="15" t="str">
        <f t="shared" si="1"/>
        <v>I</v>
      </c>
      <c r="C71" s="69">
        <f t="shared" si="2"/>
        <v>41616.447</v>
      </c>
      <c r="D71" s="11" t="str">
        <f t="shared" si="3"/>
        <v>vis</v>
      </c>
      <c r="E71" s="77">
        <f>VLOOKUP(C71,Active!C$21:E$972,3,FALSE)</f>
        <v>9286.0074584585018</v>
      </c>
      <c r="F71" s="15" t="s">
        <v>588</v>
      </c>
      <c r="G71" s="11" t="str">
        <f t="shared" si="4"/>
        <v>41616.447</v>
      </c>
      <c r="H71" s="69">
        <f t="shared" si="5"/>
        <v>-19576</v>
      </c>
      <c r="I71" s="78" t="s">
        <v>978</v>
      </c>
      <c r="J71" s="79" t="s">
        <v>979</v>
      </c>
      <c r="K71" s="78">
        <v>-19576</v>
      </c>
      <c r="L71" s="78" t="s">
        <v>832</v>
      </c>
      <c r="M71" s="79" t="s">
        <v>647</v>
      </c>
      <c r="N71" s="79"/>
      <c r="O71" s="80" t="s">
        <v>862</v>
      </c>
      <c r="P71" s="80" t="s">
        <v>965</v>
      </c>
    </row>
    <row r="72" spans="1:16" ht="12.75" customHeight="1" thickBot="1" x14ac:dyDescent="0.25">
      <c r="A72" s="69" t="str">
        <f t="shared" si="0"/>
        <v> BBS 6 </v>
      </c>
      <c r="B72" s="15" t="str">
        <f t="shared" si="1"/>
        <v>I</v>
      </c>
      <c r="C72" s="69">
        <f t="shared" si="2"/>
        <v>41624.228999999999</v>
      </c>
      <c r="D72" s="11" t="str">
        <f t="shared" si="3"/>
        <v>vis</v>
      </c>
      <c r="E72" s="77">
        <f>VLOOKUP(C72,Active!C$21:E$972,3,FALSE)</f>
        <v>9300.0042087375532</v>
      </c>
      <c r="F72" s="15" t="s">
        <v>588</v>
      </c>
      <c r="G72" s="11" t="str">
        <f t="shared" si="4"/>
        <v>41624.229</v>
      </c>
      <c r="H72" s="69">
        <f t="shared" si="5"/>
        <v>-19562</v>
      </c>
      <c r="I72" s="78" t="s">
        <v>980</v>
      </c>
      <c r="J72" s="79" t="s">
        <v>981</v>
      </c>
      <c r="K72" s="78">
        <v>-19562</v>
      </c>
      <c r="L72" s="78" t="s">
        <v>866</v>
      </c>
      <c r="M72" s="79" t="s">
        <v>647</v>
      </c>
      <c r="N72" s="79"/>
      <c r="O72" s="80" t="s">
        <v>862</v>
      </c>
      <c r="P72" s="80" t="s">
        <v>965</v>
      </c>
    </row>
    <row r="73" spans="1:16" ht="12.75" customHeight="1" thickBot="1" x14ac:dyDescent="0.25">
      <c r="A73" s="69" t="str">
        <f t="shared" si="0"/>
        <v> BBS 6 </v>
      </c>
      <c r="B73" s="15" t="str">
        <f t="shared" si="1"/>
        <v>I</v>
      </c>
      <c r="C73" s="69">
        <f t="shared" si="2"/>
        <v>41639.235000000001</v>
      </c>
      <c r="D73" s="11" t="str">
        <f t="shared" si="3"/>
        <v>vis</v>
      </c>
      <c r="E73" s="77">
        <f>VLOOKUP(C73,Active!C$21:E$972,3,FALSE)</f>
        <v>9326.9940872633179</v>
      </c>
      <c r="F73" s="15" t="s">
        <v>588</v>
      </c>
      <c r="G73" s="11" t="str">
        <f t="shared" si="4"/>
        <v>41639.235</v>
      </c>
      <c r="H73" s="69">
        <f t="shared" si="5"/>
        <v>-19535</v>
      </c>
      <c r="I73" s="78" t="s">
        <v>982</v>
      </c>
      <c r="J73" s="79" t="s">
        <v>983</v>
      </c>
      <c r="K73" s="78">
        <v>-19535</v>
      </c>
      <c r="L73" s="78" t="s">
        <v>943</v>
      </c>
      <c r="M73" s="79" t="s">
        <v>647</v>
      </c>
      <c r="N73" s="79"/>
      <c r="O73" s="80" t="s">
        <v>862</v>
      </c>
      <c r="P73" s="80" t="s">
        <v>965</v>
      </c>
    </row>
    <row r="74" spans="1:16" ht="12.75" customHeight="1" thickBot="1" x14ac:dyDescent="0.25">
      <c r="A74" s="69" t="str">
        <f t="shared" si="0"/>
        <v> BBS 6 </v>
      </c>
      <c r="B74" s="15" t="str">
        <f t="shared" si="1"/>
        <v>I</v>
      </c>
      <c r="C74" s="69">
        <f t="shared" si="2"/>
        <v>41645.360000000001</v>
      </c>
      <c r="D74" s="11" t="str">
        <f t="shared" si="3"/>
        <v>vis</v>
      </c>
      <c r="E74" s="77">
        <f>VLOOKUP(C74,Active!C$21:E$972,3,FALSE)</f>
        <v>9338.0105477438119</v>
      </c>
      <c r="F74" s="15" t="s">
        <v>588</v>
      </c>
      <c r="G74" s="11" t="str">
        <f t="shared" si="4"/>
        <v>41645.360</v>
      </c>
      <c r="H74" s="69">
        <f t="shared" si="5"/>
        <v>-19524</v>
      </c>
      <c r="I74" s="78" t="s">
        <v>984</v>
      </c>
      <c r="J74" s="79" t="s">
        <v>985</v>
      </c>
      <c r="K74" s="78">
        <v>-19524</v>
      </c>
      <c r="L74" s="78" t="s">
        <v>785</v>
      </c>
      <c r="M74" s="79" t="s">
        <v>647</v>
      </c>
      <c r="N74" s="79"/>
      <c r="O74" s="80" t="s">
        <v>862</v>
      </c>
      <c r="P74" s="80" t="s">
        <v>965</v>
      </c>
    </row>
    <row r="75" spans="1:16" ht="12.75" customHeight="1" thickBot="1" x14ac:dyDescent="0.25">
      <c r="A75" s="69" t="str">
        <f t="shared" ref="A75:A138" si="6">P75</f>
        <v> BBS 6 </v>
      </c>
      <c r="B75" s="15" t="str">
        <f t="shared" ref="B75:B138" si="7">IF(H75=INT(H75),"I","II")</f>
        <v>I</v>
      </c>
      <c r="C75" s="69">
        <f t="shared" ref="C75:C138" si="8">1*G75</f>
        <v>41649.248</v>
      </c>
      <c r="D75" s="11" t="str">
        <f t="shared" ref="D75:D138" si="9">VLOOKUP(F75,I$1:J$5,2,FALSE)</f>
        <v>vis</v>
      </c>
      <c r="E75" s="77">
        <f>VLOOKUP(C75,Active!C$21:E$972,3,FALSE)</f>
        <v>9345.0035270659591</v>
      </c>
      <c r="F75" s="15" t="s">
        <v>588</v>
      </c>
      <c r="G75" s="11" t="str">
        <f t="shared" ref="G75:G138" si="10">MID(I75,3,LEN(I75)-3)</f>
        <v>41649.248</v>
      </c>
      <c r="H75" s="69">
        <f t="shared" ref="H75:H138" si="11">1*K75</f>
        <v>-19517</v>
      </c>
      <c r="I75" s="78" t="s">
        <v>986</v>
      </c>
      <c r="J75" s="79" t="s">
        <v>987</v>
      </c>
      <c r="K75" s="78">
        <v>-19517</v>
      </c>
      <c r="L75" s="78" t="s">
        <v>866</v>
      </c>
      <c r="M75" s="79" t="s">
        <v>647</v>
      </c>
      <c r="N75" s="79"/>
      <c r="O75" s="80" t="s">
        <v>862</v>
      </c>
      <c r="P75" s="80" t="s">
        <v>965</v>
      </c>
    </row>
    <row r="76" spans="1:16" ht="12.75" customHeight="1" thickBot="1" x14ac:dyDescent="0.25">
      <c r="A76" s="69" t="str">
        <f t="shared" si="6"/>
        <v> BBS 7 </v>
      </c>
      <c r="B76" s="15" t="str">
        <f t="shared" si="7"/>
        <v>I</v>
      </c>
      <c r="C76" s="69">
        <f t="shared" si="8"/>
        <v>41664.256000000001</v>
      </c>
      <c r="D76" s="11" t="str">
        <f t="shared" si="9"/>
        <v>vis</v>
      </c>
      <c r="E76" s="77">
        <f>VLOOKUP(C76,Active!C$21:E$972,3,FALSE)</f>
        <v>9371.9970028033094</v>
      </c>
      <c r="F76" s="15" t="s">
        <v>588</v>
      </c>
      <c r="G76" s="11" t="str">
        <f t="shared" si="10"/>
        <v>41664.256</v>
      </c>
      <c r="H76" s="69">
        <f t="shared" si="11"/>
        <v>-19490</v>
      </c>
      <c r="I76" s="78" t="s">
        <v>990</v>
      </c>
      <c r="J76" s="79" t="s">
        <v>991</v>
      </c>
      <c r="K76" s="78">
        <v>-19490</v>
      </c>
      <c r="L76" s="78" t="s">
        <v>926</v>
      </c>
      <c r="M76" s="79" t="s">
        <v>647</v>
      </c>
      <c r="N76" s="79"/>
      <c r="O76" s="80" t="s">
        <v>883</v>
      </c>
      <c r="P76" s="80" t="s">
        <v>992</v>
      </c>
    </row>
    <row r="77" spans="1:16" ht="12.75" customHeight="1" thickBot="1" x14ac:dyDescent="0.25">
      <c r="A77" s="69" t="str">
        <f t="shared" si="6"/>
        <v> BBS 7 </v>
      </c>
      <c r="B77" s="15" t="str">
        <f t="shared" si="7"/>
        <v>I</v>
      </c>
      <c r="C77" s="69">
        <f t="shared" si="8"/>
        <v>41664.258000000002</v>
      </c>
      <c r="D77" s="11" t="str">
        <f t="shared" si="9"/>
        <v>vis</v>
      </c>
      <c r="E77" s="77">
        <f>VLOOKUP(C77,Active!C$21:E$972,3,FALSE)</f>
        <v>9372.0006000148951</v>
      </c>
      <c r="F77" s="15" t="s">
        <v>588</v>
      </c>
      <c r="G77" s="11" t="str">
        <f t="shared" si="10"/>
        <v>41664.258</v>
      </c>
      <c r="H77" s="69">
        <f t="shared" si="11"/>
        <v>-19490</v>
      </c>
      <c r="I77" s="78" t="s">
        <v>993</v>
      </c>
      <c r="J77" s="79" t="s">
        <v>994</v>
      </c>
      <c r="K77" s="78">
        <v>-19490</v>
      </c>
      <c r="L77" s="78" t="s">
        <v>876</v>
      </c>
      <c r="M77" s="79" t="s">
        <v>647</v>
      </c>
      <c r="N77" s="79"/>
      <c r="O77" s="80" t="s">
        <v>887</v>
      </c>
      <c r="P77" s="80" t="s">
        <v>992</v>
      </c>
    </row>
    <row r="78" spans="1:16" ht="12.75" customHeight="1" thickBot="1" x14ac:dyDescent="0.25">
      <c r="A78" s="69" t="str">
        <f t="shared" si="6"/>
        <v> BBS 7 </v>
      </c>
      <c r="B78" s="15" t="str">
        <f t="shared" si="7"/>
        <v>I</v>
      </c>
      <c r="C78" s="69">
        <f t="shared" si="8"/>
        <v>41664.258999999998</v>
      </c>
      <c r="D78" s="11" t="str">
        <f t="shared" si="9"/>
        <v>vis</v>
      </c>
      <c r="E78" s="77">
        <f>VLOOKUP(C78,Active!C$21:E$972,3,FALSE)</f>
        <v>9372.0023986206816</v>
      </c>
      <c r="F78" s="15" t="s">
        <v>588</v>
      </c>
      <c r="G78" s="11" t="str">
        <f t="shared" si="10"/>
        <v>41664.259</v>
      </c>
      <c r="H78" s="69">
        <f t="shared" si="11"/>
        <v>-19490</v>
      </c>
      <c r="I78" s="78" t="s">
        <v>995</v>
      </c>
      <c r="J78" s="79" t="s">
        <v>996</v>
      </c>
      <c r="K78" s="78">
        <v>-19490</v>
      </c>
      <c r="L78" s="78" t="s">
        <v>902</v>
      </c>
      <c r="M78" s="79" t="s">
        <v>647</v>
      </c>
      <c r="N78" s="79"/>
      <c r="O78" s="80" t="s">
        <v>862</v>
      </c>
      <c r="P78" s="80" t="s">
        <v>992</v>
      </c>
    </row>
    <row r="79" spans="1:16" ht="12.75" customHeight="1" thickBot="1" x14ac:dyDescent="0.25">
      <c r="A79" s="69" t="str">
        <f t="shared" si="6"/>
        <v> BBS 10 </v>
      </c>
      <c r="B79" s="15" t="str">
        <f t="shared" si="7"/>
        <v>I</v>
      </c>
      <c r="C79" s="69">
        <f t="shared" si="8"/>
        <v>41894.447999999997</v>
      </c>
      <c r="D79" s="11" t="str">
        <f t="shared" si="9"/>
        <v>vis</v>
      </c>
      <c r="E79" s="77">
        <f>VLOOKUP(C79,Active!C$21:E$972,3,FALSE)</f>
        <v>9786.0216674442581</v>
      </c>
      <c r="F79" s="15" t="s">
        <v>588</v>
      </c>
      <c r="G79" s="11" t="str">
        <f t="shared" si="10"/>
        <v>41894.448</v>
      </c>
      <c r="H79" s="69">
        <f t="shared" si="11"/>
        <v>-19076</v>
      </c>
      <c r="I79" s="78" t="s">
        <v>1000</v>
      </c>
      <c r="J79" s="79" t="s">
        <v>1001</v>
      </c>
      <c r="K79" s="78">
        <v>-19076</v>
      </c>
      <c r="L79" s="78" t="s">
        <v>816</v>
      </c>
      <c r="M79" s="79" t="s">
        <v>647</v>
      </c>
      <c r="N79" s="79"/>
      <c r="O79" s="80" t="s">
        <v>862</v>
      </c>
      <c r="P79" s="80" t="s">
        <v>999</v>
      </c>
    </row>
    <row r="80" spans="1:16" ht="12.75" customHeight="1" thickBot="1" x14ac:dyDescent="0.25">
      <c r="A80" s="69" t="str">
        <f t="shared" si="6"/>
        <v> BBS 10 </v>
      </c>
      <c r="B80" s="15" t="str">
        <f t="shared" si="7"/>
        <v>I</v>
      </c>
      <c r="C80" s="69">
        <f t="shared" si="8"/>
        <v>41895.553</v>
      </c>
      <c r="D80" s="11" t="str">
        <f t="shared" si="9"/>
        <v>vis</v>
      </c>
      <c r="E80" s="77">
        <f>VLOOKUP(C80,Active!C$21:E$972,3,FALSE)</f>
        <v>9788.0091268452343</v>
      </c>
      <c r="F80" s="15" t="s">
        <v>588</v>
      </c>
      <c r="G80" s="11" t="str">
        <f t="shared" si="10"/>
        <v>41895.553</v>
      </c>
      <c r="H80" s="69">
        <f t="shared" si="11"/>
        <v>-19074</v>
      </c>
      <c r="I80" s="78" t="s">
        <v>1002</v>
      </c>
      <c r="J80" s="79" t="s">
        <v>1003</v>
      </c>
      <c r="K80" s="78">
        <v>-19074</v>
      </c>
      <c r="L80" s="78" t="s">
        <v>832</v>
      </c>
      <c r="M80" s="79" t="s">
        <v>647</v>
      </c>
      <c r="N80" s="79"/>
      <c r="O80" s="80" t="s">
        <v>862</v>
      </c>
      <c r="P80" s="80" t="s">
        <v>999</v>
      </c>
    </row>
    <row r="81" spans="1:16" ht="12.75" customHeight="1" thickBot="1" x14ac:dyDescent="0.25">
      <c r="A81" s="69" t="str">
        <f t="shared" si="6"/>
        <v> BBS 11 </v>
      </c>
      <c r="B81" s="15" t="str">
        <f t="shared" si="7"/>
        <v>I</v>
      </c>
      <c r="C81" s="69">
        <f t="shared" si="8"/>
        <v>41900.548999999999</v>
      </c>
      <c r="D81" s="11" t="str">
        <f t="shared" si="9"/>
        <v>vis</v>
      </c>
      <c r="E81" s="77">
        <f>VLOOKUP(C81,Active!C$21:E$972,3,FALSE)</f>
        <v>9796.9949613857298</v>
      </c>
      <c r="F81" s="15" t="s">
        <v>588</v>
      </c>
      <c r="G81" s="11" t="str">
        <f t="shared" si="10"/>
        <v>41900.549</v>
      </c>
      <c r="H81" s="69">
        <f t="shared" si="11"/>
        <v>-19065</v>
      </c>
      <c r="I81" s="78" t="s">
        <v>1008</v>
      </c>
      <c r="J81" s="79" t="s">
        <v>1009</v>
      </c>
      <c r="K81" s="78">
        <v>-19065</v>
      </c>
      <c r="L81" s="78" t="s">
        <v>886</v>
      </c>
      <c r="M81" s="79" t="s">
        <v>647</v>
      </c>
      <c r="N81" s="79"/>
      <c r="O81" s="80" t="s">
        <v>862</v>
      </c>
      <c r="P81" s="80" t="s">
        <v>1010</v>
      </c>
    </row>
    <row r="82" spans="1:16" ht="12.75" customHeight="1" thickBot="1" x14ac:dyDescent="0.25">
      <c r="A82" s="69" t="str">
        <f t="shared" si="6"/>
        <v> BBS 11 </v>
      </c>
      <c r="B82" s="15" t="str">
        <f t="shared" si="7"/>
        <v>I</v>
      </c>
      <c r="C82" s="69">
        <f t="shared" si="8"/>
        <v>41904.455000000002</v>
      </c>
      <c r="D82" s="11" t="str">
        <f t="shared" si="9"/>
        <v>vis</v>
      </c>
      <c r="E82" s="77">
        <f>VLOOKUP(C82,Active!C$21:E$972,3,FALSE)</f>
        <v>9804.0203156121534</v>
      </c>
      <c r="F82" s="15" t="s">
        <v>588</v>
      </c>
      <c r="G82" s="11" t="str">
        <f t="shared" si="10"/>
        <v>41904.455</v>
      </c>
      <c r="H82" s="69">
        <f t="shared" si="11"/>
        <v>-19058</v>
      </c>
      <c r="I82" s="78" t="s">
        <v>1011</v>
      </c>
      <c r="J82" s="79" t="s">
        <v>1012</v>
      </c>
      <c r="K82" s="78">
        <v>-19058</v>
      </c>
      <c r="L82" s="78" t="s">
        <v>816</v>
      </c>
      <c r="M82" s="79" t="s">
        <v>647</v>
      </c>
      <c r="N82" s="79"/>
      <c r="O82" s="80" t="s">
        <v>862</v>
      </c>
      <c r="P82" s="80" t="s">
        <v>1010</v>
      </c>
    </row>
    <row r="83" spans="1:16" ht="12.75" customHeight="1" thickBot="1" x14ac:dyDescent="0.25">
      <c r="A83" s="69" t="str">
        <f t="shared" si="6"/>
        <v> BBS 11 </v>
      </c>
      <c r="B83" s="15" t="str">
        <f t="shared" si="7"/>
        <v>I</v>
      </c>
      <c r="C83" s="69">
        <f t="shared" si="8"/>
        <v>41905.557000000001</v>
      </c>
      <c r="D83" s="11" t="str">
        <f t="shared" si="9"/>
        <v>vis</v>
      </c>
      <c r="E83" s="77">
        <f>VLOOKUP(C83,Active!C$21:E$972,3,FALSE)</f>
        <v>9806.0023791957428</v>
      </c>
      <c r="F83" s="15" t="s">
        <v>588</v>
      </c>
      <c r="G83" s="11" t="str">
        <f t="shared" si="10"/>
        <v>41905.557</v>
      </c>
      <c r="H83" s="69">
        <f t="shared" si="11"/>
        <v>-19056</v>
      </c>
      <c r="I83" s="78" t="s">
        <v>1013</v>
      </c>
      <c r="J83" s="79" t="s">
        <v>1014</v>
      </c>
      <c r="K83" s="78">
        <v>-19056</v>
      </c>
      <c r="L83" s="78" t="s">
        <v>876</v>
      </c>
      <c r="M83" s="79" t="s">
        <v>647</v>
      </c>
      <c r="N83" s="79"/>
      <c r="O83" s="80" t="s">
        <v>862</v>
      </c>
      <c r="P83" s="80" t="s">
        <v>1010</v>
      </c>
    </row>
    <row r="84" spans="1:16" ht="12.75" customHeight="1" thickBot="1" x14ac:dyDescent="0.25">
      <c r="A84" s="69" t="str">
        <f t="shared" si="6"/>
        <v> BBS 11 </v>
      </c>
      <c r="B84" s="15" t="str">
        <f t="shared" si="7"/>
        <v>I</v>
      </c>
      <c r="C84" s="69">
        <f t="shared" si="8"/>
        <v>41929.462</v>
      </c>
      <c r="D84" s="11" t="str">
        <f t="shared" si="9"/>
        <v>vis</v>
      </c>
      <c r="E84" s="77">
        <f>VLOOKUP(C84,Active!C$21:E$972,3,FALSE)</f>
        <v>9848.9980506710399</v>
      </c>
      <c r="F84" s="15" t="s">
        <v>588</v>
      </c>
      <c r="G84" s="11" t="str">
        <f t="shared" si="10"/>
        <v>41929.462</v>
      </c>
      <c r="H84" s="69">
        <f t="shared" si="11"/>
        <v>-19013</v>
      </c>
      <c r="I84" s="78" t="s">
        <v>1015</v>
      </c>
      <c r="J84" s="79" t="s">
        <v>1016</v>
      </c>
      <c r="K84" s="78">
        <v>-19013</v>
      </c>
      <c r="L84" s="78" t="s">
        <v>943</v>
      </c>
      <c r="M84" s="79" t="s">
        <v>647</v>
      </c>
      <c r="N84" s="79"/>
      <c r="O84" s="80" t="s">
        <v>883</v>
      </c>
      <c r="P84" s="80" t="s">
        <v>1010</v>
      </c>
    </row>
    <row r="85" spans="1:16" ht="12.75" customHeight="1" thickBot="1" x14ac:dyDescent="0.25">
      <c r="A85" s="69" t="str">
        <f t="shared" si="6"/>
        <v> BBS 11 </v>
      </c>
      <c r="B85" s="15" t="str">
        <f t="shared" si="7"/>
        <v>I</v>
      </c>
      <c r="C85" s="69">
        <f t="shared" si="8"/>
        <v>41943.360000000001</v>
      </c>
      <c r="D85" s="11" t="str">
        <f t="shared" si="9"/>
        <v>vis</v>
      </c>
      <c r="E85" s="77">
        <f>VLOOKUP(C85,Active!C$21:E$972,3,FALSE)</f>
        <v>9873.9950739784563</v>
      </c>
      <c r="F85" s="15" t="s">
        <v>588</v>
      </c>
      <c r="G85" s="11" t="str">
        <f t="shared" si="10"/>
        <v>41943.360</v>
      </c>
      <c r="H85" s="69">
        <f t="shared" si="11"/>
        <v>-18988</v>
      </c>
      <c r="I85" s="78" t="s">
        <v>1025</v>
      </c>
      <c r="J85" s="79" t="s">
        <v>1026</v>
      </c>
      <c r="K85" s="78">
        <v>-18988</v>
      </c>
      <c r="L85" s="78" t="s">
        <v>1027</v>
      </c>
      <c r="M85" s="79" t="s">
        <v>647</v>
      </c>
      <c r="N85" s="79"/>
      <c r="O85" s="80" t="s">
        <v>862</v>
      </c>
      <c r="P85" s="80" t="s">
        <v>1010</v>
      </c>
    </row>
    <row r="86" spans="1:16" ht="12.75" customHeight="1" thickBot="1" x14ac:dyDescent="0.25">
      <c r="A86" s="69" t="str">
        <f t="shared" si="6"/>
        <v> BBS 12 </v>
      </c>
      <c r="B86" s="15" t="str">
        <f t="shared" si="7"/>
        <v>I</v>
      </c>
      <c r="C86" s="69">
        <f t="shared" si="8"/>
        <v>41958.381000000001</v>
      </c>
      <c r="D86" s="11" t="str">
        <f t="shared" si="9"/>
        <v>vis</v>
      </c>
      <c r="E86" s="77">
        <f>VLOOKUP(C86,Active!C$21:E$972,3,FALSE)</f>
        <v>9901.0119315911106</v>
      </c>
      <c r="F86" s="15" t="s">
        <v>588</v>
      </c>
      <c r="G86" s="11" t="str">
        <f t="shared" si="10"/>
        <v>41958.381</v>
      </c>
      <c r="H86" s="69">
        <f t="shared" si="11"/>
        <v>-18961</v>
      </c>
      <c r="I86" s="78" t="s">
        <v>1031</v>
      </c>
      <c r="J86" s="79" t="s">
        <v>1032</v>
      </c>
      <c r="K86" s="78">
        <v>-18961</v>
      </c>
      <c r="L86" s="78" t="s">
        <v>811</v>
      </c>
      <c r="M86" s="79" t="s">
        <v>647</v>
      </c>
      <c r="N86" s="79"/>
      <c r="O86" s="80" t="s">
        <v>862</v>
      </c>
      <c r="P86" s="80" t="s">
        <v>1033</v>
      </c>
    </row>
    <row r="87" spans="1:16" ht="12.75" customHeight="1" thickBot="1" x14ac:dyDescent="0.25">
      <c r="A87" s="69" t="str">
        <f t="shared" si="6"/>
        <v> BBS 12 </v>
      </c>
      <c r="B87" s="15" t="str">
        <f t="shared" si="7"/>
        <v>I</v>
      </c>
      <c r="C87" s="69">
        <f t="shared" si="8"/>
        <v>41972.277000000002</v>
      </c>
      <c r="D87" s="11" t="str">
        <f t="shared" si="9"/>
        <v>vis</v>
      </c>
      <c r="E87" s="77">
        <f>VLOOKUP(C87,Active!C$21:E$972,3,FALSE)</f>
        <v>9926.0053576869377</v>
      </c>
      <c r="F87" s="15" t="s">
        <v>588</v>
      </c>
      <c r="G87" s="11" t="str">
        <f t="shared" si="10"/>
        <v>41972.277</v>
      </c>
      <c r="H87" s="69">
        <f t="shared" si="11"/>
        <v>-18936</v>
      </c>
      <c r="I87" s="78" t="s">
        <v>1034</v>
      </c>
      <c r="J87" s="79" t="s">
        <v>1035</v>
      </c>
      <c r="K87" s="78">
        <v>-18936</v>
      </c>
      <c r="L87" s="78" t="s">
        <v>902</v>
      </c>
      <c r="M87" s="79" t="s">
        <v>647</v>
      </c>
      <c r="N87" s="79"/>
      <c r="O87" s="80" t="s">
        <v>862</v>
      </c>
      <c r="P87" s="80" t="s">
        <v>1033</v>
      </c>
    </row>
    <row r="88" spans="1:16" ht="12.75" customHeight="1" thickBot="1" x14ac:dyDescent="0.25">
      <c r="A88" s="69" t="str">
        <f t="shared" si="6"/>
        <v> BBS 12 </v>
      </c>
      <c r="B88" s="15" t="str">
        <f t="shared" si="7"/>
        <v>I</v>
      </c>
      <c r="C88" s="69">
        <f t="shared" si="8"/>
        <v>41982.284</v>
      </c>
      <c r="D88" s="11" t="str">
        <f t="shared" si="9"/>
        <v>vis</v>
      </c>
      <c r="E88" s="77">
        <f>VLOOKUP(C88,Active!C$21:E$972,3,FALSE)</f>
        <v>9944.0040058548202</v>
      </c>
      <c r="F88" s="15" t="s">
        <v>588</v>
      </c>
      <c r="G88" s="11" t="str">
        <f t="shared" si="10"/>
        <v>41982.284</v>
      </c>
      <c r="H88" s="69">
        <f t="shared" si="11"/>
        <v>-18918</v>
      </c>
      <c r="I88" s="78" t="s">
        <v>1038</v>
      </c>
      <c r="J88" s="79" t="s">
        <v>1039</v>
      </c>
      <c r="K88" s="78">
        <v>-18918</v>
      </c>
      <c r="L88" s="78" t="s">
        <v>876</v>
      </c>
      <c r="M88" s="79" t="s">
        <v>647</v>
      </c>
      <c r="N88" s="79"/>
      <c r="O88" s="80" t="s">
        <v>862</v>
      </c>
      <c r="P88" s="80" t="s">
        <v>1033</v>
      </c>
    </row>
    <row r="89" spans="1:16" ht="12.75" customHeight="1" thickBot="1" x14ac:dyDescent="0.25">
      <c r="A89" s="69" t="str">
        <f t="shared" si="6"/>
        <v> BBS 12 </v>
      </c>
      <c r="B89" s="15" t="str">
        <f t="shared" si="7"/>
        <v>I</v>
      </c>
      <c r="C89" s="69">
        <f t="shared" si="8"/>
        <v>41987.281000000003</v>
      </c>
      <c r="D89" s="11" t="str">
        <f t="shared" si="9"/>
        <v>vis</v>
      </c>
      <c r="E89" s="77">
        <f>VLOOKUP(C89,Active!C$21:E$972,3,FALSE)</f>
        <v>9952.9916390011167</v>
      </c>
      <c r="F89" s="15" t="s">
        <v>588</v>
      </c>
      <c r="G89" s="11" t="str">
        <f t="shared" si="10"/>
        <v>41987.281</v>
      </c>
      <c r="H89" s="69">
        <f t="shared" si="11"/>
        <v>-18909</v>
      </c>
      <c r="I89" s="78" t="s">
        <v>1046</v>
      </c>
      <c r="J89" s="79" t="s">
        <v>1047</v>
      </c>
      <c r="K89" s="78">
        <v>-18909</v>
      </c>
      <c r="L89" s="78" t="s">
        <v>1048</v>
      </c>
      <c r="M89" s="79" t="s">
        <v>647</v>
      </c>
      <c r="N89" s="79"/>
      <c r="O89" s="80" t="s">
        <v>862</v>
      </c>
      <c r="P89" s="80" t="s">
        <v>1033</v>
      </c>
    </row>
    <row r="90" spans="1:16" ht="12.75" customHeight="1" thickBot="1" x14ac:dyDescent="0.25">
      <c r="A90" s="69" t="str">
        <f t="shared" si="6"/>
        <v> BBS 12 </v>
      </c>
      <c r="B90" s="15" t="str">
        <f t="shared" si="7"/>
        <v>I</v>
      </c>
      <c r="C90" s="69">
        <f t="shared" si="8"/>
        <v>41997.290999999997</v>
      </c>
      <c r="D90" s="11" t="str">
        <f t="shared" si="9"/>
        <v>vis</v>
      </c>
      <c r="E90" s="77">
        <f>VLOOKUP(C90,Active!C$21:E$972,3,FALSE)</f>
        <v>9970.9956829863713</v>
      </c>
      <c r="F90" s="15" t="s">
        <v>588</v>
      </c>
      <c r="G90" s="11" t="str">
        <f t="shared" si="10"/>
        <v>41997.291</v>
      </c>
      <c r="H90" s="69">
        <f t="shared" si="11"/>
        <v>-18891</v>
      </c>
      <c r="I90" s="78" t="s">
        <v>1051</v>
      </c>
      <c r="J90" s="79" t="s">
        <v>1052</v>
      </c>
      <c r="K90" s="78">
        <v>-18891</v>
      </c>
      <c r="L90" s="78" t="s">
        <v>1027</v>
      </c>
      <c r="M90" s="79" t="s">
        <v>647</v>
      </c>
      <c r="N90" s="79"/>
      <c r="O90" s="80" t="s">
        <v>862</v>
      </c>
      <c r="P90" s="80" t="s">
        <v>1033</v>
      </c>
    </row>
    <row r="91" spans="1:16" ht="12.75" customHeight="1" thickBot="1" x14ac:dyDescent="0.25">
      <c r="A91" s="69" t="str">
        <f t="shared" si="6"/>
        <v> BBS 13 </v>
      </c>
      <c r="B91" s="15" t="str">
        <f t="shared" si="7"/>
        <v>I</v>
      </c>
      <c r="C91" s="69">
        <f t="shared" si="8"/>
        <v>42027.313000000002</v>
      </c>
      <c r="D91" s="11" t="str">
        <f t="shared" si="9"/>
        <v>vis</v>
      </c>
      <c r="E91" s="77">
        <f>VLOOKUP(C91,Active!C$21:E$972,3,FALSE)</f>
        <v>10024.993426095831</v>
      </c>
      <c r="F91" s="15" t="s">
        <v>588</v>
      </c>
      <c r="G91" s="11" t="str">
        <f t="shared" si="10"/>
        <v>42027.313</v>
      </c>
      <c r="H91" s="69">
        <f t="shared" si="11"/>
        <v>-18837</v>
      </c>
      <c r="I91" s="78" t="s">
        <v>1055</v>
      </c>
      <c r="J91" s="79" t="s">
        <v>1056</v>
      </c>
      <c r="K91" s="78">
        <v>-18837</v>
      </c>
      <c r="L91" s="78" t="s">
        <v>907</v>
      </c>
      <c r="M91" s="79" t="s">
        <v>647</v>
      </c>
      <c r="N91" s="79"/>
      <c r="O91" s="80" t="s">
        <v>862</v>
      </c>
      <c r="P91" s="80" t="s">
        <v>1057</v>
      </c>
    </row>
    <row r="92" spans="1:16" ht="12.75" customHeight="1" thickBot="1" x14ac:dyDescent="0.25">
      <c r="A92" s="69" t="str">
        <f t="shared" si="6"/>
        <v> BBS 15 </v>
      </c>
      <c r="B92" s="15" t="str">
        <f t="shared" si="7"/>
        <v>I</v>
      </c>
      <c r="C92" s="69">
        <f t="shared" si="8"/>
        <v>42193.557999999997</v>
      </c>
      <c r="D92" s="11" t="str">
        <f t="shared" si="9"/>
        <v>vis</v>
      </c>
      <c r="E92" s="77">
        <f>VLOOKUP(C92,Active!C$21:E$972,3,FALSE)</f>
        <v>10324.002646108836</v>
      </c>
      <c r="F92" s="15" t="s">
        <v>588</v>
      </c>
      <c r="G92" s="11" t="str">
        <f t="shared" si="10"/>
        <v>42193.558</v>
      </c>
      <c r="H92" s="69">
        <f t="shared" si="11"/>
        <v>-18538</v>
      </c>
      <c r="I92" s="78" t="s">
        <v>1058</v>
      </c>
      <c r="J92" s="79" t="s">
        <v>1059</v>
      </c>
      <c r="K92" s="78">
        <v>-18538</v>
      </c>
      <c r="L92" s="78" t="s">
        <v>926</v>
      </c>
      <c r="M92" s="79" t="s">
        <v>647</v>
      </c>
      <c r="N92" s="79"/>
      <c r="O92" s="80" t="s">
        <v>862</v>
      </c>
      <c r="P92" s="80" t="s">
        <v>1060</v>
      </c>
    </row>
    <row r="93" spans="1:16" ht="12.75" customHeight="1" thickBot="1" x14ac:dyDescent="0.25">
      <c r="A93" s="69" t="str">
        <f t="shared" si="6"/>
        <v> BBS 16 </v>
      </c>
      <c r="B93" s="15" t="str">
        <f t="shared" si="7"/>
        <v>I</v>
      </c>
      <c r="C93" s="69">
        <f t="shared" si="8"/>
        <v>42213.574000000001</v>
      </c>
      <c r="D93" s="11" t="str">
        <f t="shared" si="9"/>
        <v>vis</v>
      </c>
      <c r="E93" s="77">
        <f>VLOOKUP(C93,Active!C$21:E$972,3,FALSE)</f>
        <v>10360.003539656202</v>
      </c>
      <c r="F93" s="15" t="s">
        <v>588</v>
      </c>
      <c r="G93" s="11" t="str">
        <f t="shared" si="10"/>
        <v>42213.574</v>
      </c>
      <c r="H93" s="69">
        <f t="shared" si="11"/>
        <v>-18502</v>
      </c>
      <c r="I93" s="78" t="s">
        <v>1061</v>
      </c>
      <c r="J93" s="79" t="s">
        <v>1062</v>
      </c>
      <c r="K93" s="78">
        <v>-18502</v>
      </c>
      <c r="L93" s="78" t="s">
        <v>1019</v>
      </c>
      <c r="M93" s="79" t="s">
        <v>647</v>
      </c>
      <c r="N93" s="79"/>
      <c r="O93" s="80" t="s">
        <v>862</v>
      </c>
      <c r="P93" s="80" t="s">
        <v>1063</v>
      </c>
    </row>
    <row r="94" spans="1:16" ht="12.75" customHeight="1" thickBot="1" x14ac:dyDescent="0.25">
      <c r="A94" s="69" t="str">
        <f t="shared" si="6"/>
        <v> BBS 16 </v>
      </c>
      <c r="B94" s="15" t="str">
        <f t="shared" si="7"/>
        <v>I</v>
      </c>
      <c r="C94" s="69">
        <f t="shared" si="8"/>
        <v>42218.576999999997</v>
      </c>
      <c r="D94" s="11" t="str">
        <f t="shared" si="9"/>
        <v>vis</v>
      </c>
      <c r="E94" s="77">
        <f>VLOOKUP(C94,Active!C$21:E$972,3,FALSE)</f>
        <v>10369.001964437242</v>
      </c>
      <c r="F94" s="15" t="s">
        <v>588</v>
      </c>
      <c r="G94" s="11" t="str">
        <f t="shared" si="10"/>
        <v>42218.577</v>
      </c>
      <c r="H94" s="69">
        <f t="shared" si="11"/>
        <v>-18493</v>
      </c>
      <c r="I94" s="78" t="s">
        <v>1064</v>
      </c>
      <c r="J94" s="79" t="s">
        <v>1065</v>
      </c>
      <c r="K94" s="78">
        <v>-18493</v>
      </c>
      <c r="L94" s="78" t="s">
        <v>926</v>
      </c>
      <c r="M94" s="79" t="s">
        <v>647</v>
      </c>
      <c r="N94" s="79"/>
      <c r="O94" s="80" t="s">
        <v>862</v>
      </c>
      <c r="P94" s="80" t="s">
        <v>1063</v>
      </c>
    </row>
    <row r="95" spans="1:16" ht="12.75" customHeight="1" thickBot="1" x14ac:dyDescent="0.25">
      <c r="A95" s="69" t="str">
        <f t="shared" si="6"/>
        <v> BBS 16 </v>
      </c>
      <c r="B95" s="15" t="str">
        <f t="shared" si="7"/>
        <v>I</v>
      </c>
      <c r="C95" s="69">
        <f t="shared" si="8"/>
        <v>42258.603999999999</v>
      </c>
      <c r="D95" s="11" t="str">
        <f t="shared" si="9"/>
        <v>vis</v>
      </c>
      <c r="E95" s="77">
        <f>VLOOKUP(C95,Active!C$21:E$972,3,FALSE)</f>
        <v>10440.994758502997</v>
      </c>
      <c r="F95" s="15" t="s">
        <v>588</v>
      </c>
      <c r="G95" s="11" t="str">
        <f t="shared" si="10"/>
        <v>42258.604</v>
      </c>
      <c r="H95" s="69">
        <f t="shared" si="11"/>
        <v>-18421</v>
      </c>
      <c r="I95" s="78" t="s">
        <v>1066</v>
      </c>
      <c r="J95" s="79" t="s">
        <v>1067</v>
      </c>
      <c r="K95" s="78">
        <v>-18421</v>
      </c>
      <c r="L95" s="78" t="s">
        <v>1048</v>
      </c>
      <c r="M95" s="79" t="s">
        <v>647</v>
      </c>
      <c r="N95" s="79"/>
      <c r="O95" s="80" t="s">
        <v>862</v>
      </c>
      <c r="P95" s="80" t="s">
        <v>1063</v>
      </c>
    </row>
    <row r="96" spans="1:16" ht="12.75" customHeight="1" thickBot="1" x14ac:dyDescent="0.25">
      <c r="A96" s="69" t="str">
        <f t="shared" si="6"/>
        <v> BBS 17 </v>
      </c>
      <c r="B96" s="15" t="str">
        <f t="shared" si="7"/>
        <v>I</v>
      </c>
      <c r="C96" s="69">
        <f t="shared" si="8"/>
        <v>42267.495999999999</v>
      </c>
      <c r="D96" s="11" t="str">
        <f t="shared" si="9"/>
        <v>vis</v>
      </c>
      <c r="E96" s="77">
        <f>VLOOKUP(C96,Active!C$21:E$972,3,FALSE)</f>
        <v>10456.987961211986</v>
      </c>
      <c r="F96" s="15" t="s">
        <v>588</v>
      </c>
      <c r="G96" s="11" t="str">
        <f t="shared" si="10"/>
        <v>42267.496</v>
      </c>
      <c r="H96" s="69">
        <f t="shared" si="11"/>
        <v>-18405</v>
      </c>
      <c r="I96" s="78" t="s">
        <v>1068</v>
      </c>
      <c r="J96" s="79" t="s">
        <v>1069</v>
      </c>
      <c r="K96" s="78">
        <v>-18405</v>
      </c>
      <c r="L96" s="78" t="s">
        <v>895</v>
      </c>
      <c r="M96" s="79" t="s">
        <v>647</v>
      </c>
      <c r="N96" s="79"/>
      <c r="O96" s="80" t="s">
        <v>862</v>
      </c>
      <c r="P96" s="80" t="s">
        <v>1070</v>
      </c>
    </row>
    <row r="97" spans="1:16" ht="12.75" customHeight="1" thickBot="1" x14ac:dyDescent="0.25">
      <c r="A97" s="69" t="str">
        <f t="shared" si="6"/>
        <v> BBS 17 </v>
      </c>
      <c r="B97" s="15" t="str">
        <f t="shared" si="7"/>
        <v>I</v>
      </c>
      <c r="C97" s="69">
        <f t="shared" si="8"/>
        <v>42296.411</v>
      </c>
      <c r="D97" s="11" t="str">
        <f t="shared" si="9"/>
        <v>vis</v>
      </c>
      <c r="E97" s="77">
        <f>VLOOKUP(C97,Active!C$21:E$972,3,FALSE)</f>
        <v>10508.994647708882</v>
      </c>
      <c r="F97" s="15" t="s">
        <v>588</v>
      </c>
      <c r="G97" s="11" t="str">
        <f t="shared" si="10"/>
        <v>42296.411</v>
      </c>
      <c r="H97" s="69">
        <f t="shared" si="11"/>
        <v>-18353</v>
      </c>
      <c r="I97" s="78" t="s">
        <v>1075</v>
      </c>
      <c r="J97" s="79" t="s">
        <v>1076</v>
      </c>
      <c r="K97" s="78">
        <v>-18353</v>
      </c>
      <c r="L97" s="78" t="s">
        <v>1048</v>
      </c>
      <c r="M97" s="79" t="s">
        <v>647</v>
      </c>
      <c r="N97" s="79"/>
      <c r="O97" s="80" t="s">
        <v>887</v>
      </c>
      <c r="P97" s="80" t="s">
        <v>1070</v>
      </c>
    </row>
    <row r="98" spans="1:16" ht="12.75" customHeight="1" thickBot="1" x14ac:dyDescent="0.25">
      <c r="A98" s="69" t="str">
        <f t="shared" si="6"/>
        <v> BBS 17 </v>
      </c>
      <c r="B98" s="15" t="str">
        <f t="shared" si="7"/>
        <v>I</v>
      </c>
      <c r="C98" s="69">
        <f t="shared" si="8"/>
        <v>42296.413</v>
      </c>
      <c r="D98" s="11" t="str">
        <f t="shared" si="9"/>
        <v>vis</v>
      </c>
      <c r="E98" s="77">
        <f>VLOOKUP(C98,Active!C$21:E$972,3,FALSE)</f>
        <v>10508.998244920467</v>
      </c>
      <c r="F98" s="15" t="s">
        <v>588</v>
      </c>
      <c r="G98" s="11" t="str">
        <f t="shared" si="10"/>
        <v>42296.413</v>
      </c>
      <c r="H98" s="69">
        <f t="shared" si="11"/>
        <v>-18353</v>
      </c>
      <c r="I98" s="78" t="s">
        <v>1077</v>
      </c>
      <c r="J98" s="79" t="s">
        <v>1078</v>
      </c>
      <c r="K98" s="78">
        <v>-18353</v>
      </c>
      <c r="L98" s="78" t="s">
        <v>1027</v>
      </c>
      <c r="M98" s="79" t="s">
        <v>647</v>
      </c>
      <c r="N98" s="79"/>
      <c r="O98" s="80" t="s">
        <v>862</v>
      </c>
      <c r="P98" s="80" t="s">
        <v>1070</v>
      </c>
    </row>
    <row r="99" spans="1:16" ht="12.75" customHeight="1" thickBot="1" x14ac:dyDescent="0.25">
      <c r="A99" s="69" t="str">
        <f t="shared" si="6"/>
        <v> BBS 17 </v>
      </c>
      <c r="B99" s="15" t="str">
        <f t="shared" si="7"/>
        <v>I</v>
      </c>
      <c r="C99" s="69">
        <f t="shared" si="8"/>
        <v>42296.413</v>
      </c>
      <c r="D99" s="11" t="str">
        <f t="shared" si="9"/>
        <v>vis</v>
      </c>
      <c r="E99" s="77">
        <f>VLOOKUP(C99,Active!C$21:E$972,3,FALSE)</f>
        <v>10508.998244920467</v>
      </c>
      <c r="F99" s="15" t="s">
        <v>588</v>
      </c>
      <c r="G99" s="11" t="str">
        <f t="shared" si="10"/>
        <v>42296.413</v>
      </c>
      <c r="H99" s="69">
        <f t="shared" si="11"/>
        <v>-18353</v>
      </c>
      <c r="I99" s="78" t="s">
        <v>1077</v>
      </c>
      <c r="J99" s="79" t="s">
        <v>1078</v>
      </c>
      <c r="K99" s="78">
        <v>-18353</v>
      </c>
      <c r="L99" s="78" t="s">
        <v>1027</v>
      </c>
      <c r="M99" s="79" t="s">
        <v>647</v>
      </c>
      <c r="N99" s="79"/>
      <c r="O99" s="80" t="s">
        <v>883</v>
      </c>
      <c r="P99" s="80" t="s">
        <v>1070</v>
      </c>
    </row>
    <row r="100" spans="1:16" ht="12.75" customHeight="1" thickBot="1" x14ac:dyDescent="0.25">
      <c r="A100" s="69" t="str">
        <f t="shared" si="6"/>
        <v> BBS 17 </v>
      </c>
      <c r="B100" s="15" t="str">
        <f t="shared" si="7"/>
        <v>I</v>
      </c>
      <c r="C100" s="69">
        <f t="shared" si="8"/>
        <v>42301.421000000002</v>
      </c>
      <c r="D100" s="11" t="str">
        <f t="shared" si="9"/>
        <v>vis</v>
      </c>
      <c r="E100" s="77">
        <f>VLOOKUP(C100,Active!C$21:E$972,3,FALSE)</f>
        <v>10518.005662730482</v>
      </c>
      <c r="F100" s="15" t="s">
        <v>588</v>
      </c>
      <c r="G100" s="11" t="str">
        <f t="shared" si="10"/>
        <v>42301.421</v>
      </c>
      <c r="H100" s="69">
        <f t="shared" si="11"/>
        <v>-18344</v>
      </c>
      <c r="I100" s="78" t="s">
        <v>1082</v>
      </c>
      <c r="J100" s="79" t="s">
        <v>1083</v>
      </c>
      <c r="K100" s="78">
        <v>-18344</v>
      </c>
      <c r="L100" s="78" t="s">
        <v>1019</v>
      </c>
      <c r="M100" s="79" t="s">
        <v>647</v>
      </c>
      <c r="N100" s="79"/>
      <c r="O100" s="80" t="s">
        <v>862</v>
      </c>
      <c r="P100" s="80" t="s">
        <v>1070</v>
      </c>
    </row>
    <row r="101" spans="1:16" ht="12.75" customHeight="1" thickBot="1" x14ac:dyDescent="0.25">
      <c r="A101" s="69" t="str">
        <f t="shared" si="6"/>
        <v>IBVS 954 </v>
      </c>
      <c r="B101" s="15" t="str">
        <f t="shared" si="7"/>
        <v>I</v>
      </c>
      <c r="C101" s="69">
        <f t="shared" si="8"/>
        <v>42309.764000000003</v>
      </c>
      <c r="D101" s="11" t="str">
        <f t="shared" si="9"/>
        <v>vis</v>
      </c>
      <c r="E101" s="77">
        <f>VLOOKUP(C101,Active!C$21:E$972,3,FALSE)</f>
        <v>10533.01143085926</v>
      </c>
      <c r="F101" s="15" t="s">
        <v>588</v>
      </c>
      <c r="G101" s="11" t="str">
        <f t="shared" si="10"/>
        <v>42309.764</v>
      </c>
      <c r="H101" s="69">
        <f t="shared" si="11"/>
        <v>-18329</v>
      </c>
      <c r="I101" s="78" t="s">
        <v>1086</v>
      </c>
      <c r="J101" s="79" t="s">
        <v>1087</v>
      </c>
      <c r="K101" s="78">
        <v>-18329</v>
      </c>
      <c r="L101" s="78" t="s">
        <v>866</v>
      </c>
      <c r="M101" s="79" t="s">
        <v>647</v>
      </c>
      <c r="N101" s="79"/>
      <c r="O101" s="80" t="s">
        <v>1088</v>
      </c>
      <c r="P101" s="81" t="s">
        <v>1089</v>
      </c>
    </row>
    <row r="102" spans="1:16" ht="12.75" customHeight="1" thickBot="1" x14ac:dyDescent="0.25">
      <c r="A102" s="69" t="str">
        <f t="shared" si="6"/>
        <v>IBVS 954 </v>
      </c>
      <c r="B102" s="15" t="str">
        <f t="shared" si="7"/>
        <v>I</v>
      </c>
      <c r="C102" s="69">
        <f t="shared" si="8"/>
        <v>42343.673000000003</v>
      </c>
      <c r="D102" s="11" t="str">
        <f t="shared" si="9"/>
        <v>vis</v>
      </c>
      <c r="E102" s="77">
        <f>VLOOKUP(C102,Active!C$21:E$972,3,FALSE)</f>
        <v>10594.000354685066</v>
      </c>
      <c r="F102" s="15" t="s">
        <v>588</v>
      </c>
      <c r="G102" s="11" t="str">
        <f t="shared" si="10"/>
        <v>42343.673</v>
      </c>
      <c r="H102" s="69">
        <f t="shared" si="11"/>
        <v>-18268</v>
      </c>
      <c r="I102" s="78" t="s">
        <v>1090</v>
      </c>
      <c r="J102" s="79" t="s">
        <v>1091</v>
      </c>
      <c r="K102" s="78">
        <v>-18268</v>
      </c>
      <c r="L102" s="78" t="s">
        <v>886</v>
      </c>
      <c r="M102" s="79" t="s">
        <v>647</v>
      </c>
      <c r="N102" s="79"/>
      <c r="O102" s="80" t="s">
        <v>1088</v>
      </c>
      <c r="P102" s="81" t="s">
        <v>1089</v>
      </c>
    </row>
    <row r="103" spans="1:16" ht="12.75" customHeight="1" thickBot="1" x14ac:dyDescent="0.25">
      <c r="A103" s="69" t="str">
        <f t="shared" si="6"/>
        <v> BBS 18 </v>
      </c>
      <c r="B103" s="15" t="str">
        <f t="shared" si="7"/>
        <v>I</v>
      </c>
      <c r="C103" s="69">
        <f t="shared" si="8"/>
        <v>42365.353000000003</v>
      </c>
      <c r="D103" s="11" t="str">
        <f t="shared" si="9"/>
        <v>vis</v>
      </c>
      <c r="E103" s="77">
        <f>VLOOKUP(C103,Active!C$21:E$972,3,FALSE)</f>
        <v>10632.994128271534</v>
      </c>
      <c r="F103" s="15" t="s">
        <v>588</v>
      </c>
      <c r="G103" s="11" t="str">
        <f t="shared" si="10"/>
        <v>42365.353</v>
      </c>
      <c r="H103" s="69">
        <f t="shared" si="11"/>
        <v>-18229</v>
      </c>
      <c r="I103" s="78" t="s">
        <v>1095</v>
      </c>
      <c r="J103" s="79" t="s">
        <v>1096</v>
      </c>
      <c r="K103" s="78">
        <v>-18229</v>
      </c>
      <c r="L103" s="78" t="s">
        <v>1097</v>
      </c>
      <c r="M103" s="79" t="s">
        <v>647</v>
      </c>
      <c r="N103" s="79"/>
      <c r="O103" s="80" t="s">
        <v>887</v>
      </c>
      <c r="P103" s="80" t="s">
        <v>1098</v>
      </c>
    </row>
    <row r="104" spans="1:16" ht="12.75" customHeight="1" thickBot="1" x14ac:dyDescent="0.25">
      <c r="A104" s="69" t="str">
        <f t="shared" si="6"/>
        <v> BBS 18 </v>
      </c>
      <c r="B104" s="15" t="str">
        <f t="shared" si="7"/>
        <v>I</v>
      </c>
      <c r="C104" s="69">
        <f t="shared" si="8"/>
        <v>42365.353999999999</v>
      </c>
      <c r="D104" s="11" t="str">
        <f t="shared" si="9"/>
        <v>vis</v>
      </c>
      <c r="E104" s="77">
        <f>VLOOKUP(C104,Active!C$21:E$972,3,FALSE)</f>
        <v>10632.99592687732</v>
      </c>
      <c r="F104" s="15" t="s">
        <v>588</v>
      </c>
      <c r="G104" s="11" t="str">
        <f t="shared" si="10"/>
        <v>42365.354</v>
      </c>
      <c r="H104" s="69">
        <f t="shared" si="11"/>
        <v>-18229</v>
      </c>
      <c r="I104" s="78" t="s">
        <v>1099</v>
      </c>
      <c r="J104" s="79" t="s">
        <v>1100</v>
      </c>
      <c r="K104" s="78">
        <v>-18229</v>
      </c>
      <c r="L104" s="78" t="s">
        <v>1048</v>
      </c>
      <c r="M104" s="79" t="s">
        <v>647</v>
      </c>
      <c r="N104" s="79"/>
      <c r="O104" s="80" t="s">
        <v>862</v>
      </c>
      <c r="P104" s="80" t="s">
        <v>1098</v>
      </c>
    </row>
    <row r="105" spans="1:16" ht="12.75" customHeight="1" thickBot="1" x14ac:dyDescent="0.25">
      <c r="A105" s="69" t="str">
        <f t="shared" si="6"/>
        <v> BBS 18 </v>
      </c>
      <c r="B105" s="15" t="str">
        <f t="shared" si="7"/>
        <v>I</v>
      </c>
      <c r="C105" s="69">
        <f t="shared" si="8"/>
        <v>42369.248</v>
      </c>
      <c r="D105" s="11" t="str">
        <f t="shared" si="9"/>
        <v>vis</v>
      </c>
      <c r="E105" s="77">
        <f>VLOOKUP(C105,Active!C$21:E$972,3,FALSE)</f>
        <v>10639.999697834226</v>
      </c>
      <c r="F105" s="15" t="s">
        <v>588</v>
      </c>
      <c r="G105" s="11" t="str">
        <f t="shared" si="10"/>
        <v>42369.248</v>
      </c>
      <c r="H105" s="69">
        <f t="shared" si="11"/>
        <v>-18222</v>
      </c>
      <c r="I105" s="78" t="s">
        <v>1103</v>
      </c>
      <c r="J105" s="79" t="s">
        <v>1104</v>
      </c>
      <c r="K105" s="78">
        <v>-18222</v>
      </c>
      <c r="L105" s="78" t="s">
        <v>886</v>
      </c>
      <c r="M105" s="79" t="s">
        <v>647</v>
      </c>
      <c r="N105" s="79"/>
      <c r="O105" s="80" t="s">
        <v>862</v>
      </c>
      <c r="P105" s="80" t="s">
        <v>1098</v>
      </c>
    </row>
    <row r="106" spans="1:16" ht="12.75" customHeight="1" thickBot="1" x14ac:dyDescent="0.25">
      <c r="A106" s="69" t="str">
        <f t="shared" si="6"/>
        <v> BBS 19 </v>
      </c>
      <c r="B106" s="15" t="str">
        <f t="shared" si="7"/>
        <v>I</v>
      </c>
      <c r="C106" s="69">
        <f t="shared" si="8"/>
        <v>42384.258000000002</v>
      </c>
      <c r="D106" s="11" t="str">
        <f t="shared" si="9"/>
        <v>vis</v>
      </c>
      <c r="E106" s="77">
        <f>VLOOKUP(C106,Active!C$21:E$972,3,FALSE)</f>
        <v>10666.996770783162</v>
      </c>
      <c r="F106" s="15" t="s">
        <v>588</v>
      </c>
      <c r="G106" s="11" t="str">
        <f t="shared" si="10"/>
        <v>42384.258</v>
      </c>
      <c r="H106" s="69">
        <f t="shared" si="11"/>
        <v>-18195</v>
      </c>
      <c r="I106" s="78" t="s">
        <v>1107</v>
      </c>
      <c r="J106" s="79" t="s">
        <v>1108</v>
      </c>
      <c r="K106" s="78">
        <v>-18195</v>
      </c>
      <c r="L106" s="78" t="s">
        <v>907</v>
      </c>
      <c r="M106" s="79" t="s">
        <v>647</v>
      </c>
      <c r="N106" s="79"/>
      <c r="O106" s="80" t="s">
        <v>862</v>
      </c>
      <c r="P106" s="80" t="s">
        <v>1109</v>
      </c>
    </row>
    <row r="107" spans="1:16" ht="12.75" customHeight="1" thickBot="1" x14ac:dyDescent="0.25">
      <c r="A107" s="69" t="str">
        <f t="shared" si="6"/>
        <v> BBS 19 </v>
      </c>
      <c r="B107" s="15" t="str">
        <f t="shared" si="7"/>
        <v>I</v>
      </c>
      <c r="C107" s="69">
        <f t="shared" si="8"/>
        <v>42404.277000000002</v>
      </c>
      <c r="D107" s="11" t="str">
        <f t="shared" si="9"/>
        <v>vis</v>
      </c>
      <c r="E107" s="77">
        <f>VLOOKUP(C107,Active!C$21:E$972,3,FALSE)</f>
        <v>10703.003060147899</v>
      </c>
      <c r="F107" s="15" t="s">
        <v>588</v>
      </c>
      <c r="G107" s="11" t="str">
        <f t="shared" si="10"/>
        <v>42404.277</v>
      </c>
      <c r="H107" s="69">
        <f t="shared" si="11"/>
        <v>-18159</v>
      </c>
      <c r="I107" s="78" t="s">
        <v>1117</v>
      </c>
      <c r="J107" s="79" t="s">
        <v>1118</v>
      </c>
      <c r="K107" s="78">
        <v>-18159</v>
      </c>
      <c r="L107" s="78" t="s">
        <v>943</v>
      </c>
      <c r="M107" s="79" t="s">
        <v>647</v>
      </c>
      <c r="N107" s="79"/>
      <c r="O107" s="80" t="s">
        <v>862</v>
      </c>
      <c r="P107" s="80" t="s">
        <v>1109</v>
      </c>
    </row>
    <row r="108" spans="1:16" ht="12.75" customHeight="1" thickBot="1" x14ac:dyDescent="0.25">
      <c r="A108" s="69" t="str">
        <f t="shared" si="6"/>
        <v> BBS 20 </v>
      </c>
      <c r="B108" s="15" t="str">
        <f t="shared" si="7"/>
        <v>I</v>
      </c>
      <c r="C108" s="69">
        <f t="shared" si="8"/>
        <v>42414.28</v>
      </c>
      <c r="D108" s="11" t="str">
        <f t="shared" si="9"/>
        <v>vis</v>
      </c>
      <c r="E108" s="77">
        <f>VLOOKUP(C108,Active!C$21:E$972,3,FALSE)</f>
        <v>10720.994513892609</v>
      </c>
      <c r="F108" s="15" t="s">
        <v>588</v>
      </c>
      <c r="G108" s="11" t="str">
        <f t="shared" si="10"/>
        <v>42414.280</v>
      </c>
      <c r="H108" s="69">
        <f t="shared" si="11"/>
        <v>-18141</v>
      </c>
      <c r="I108" s="78" t="s">
        <v>1119</v>
      </c>
      <c r="J108" s="79" t="s">
        <v>1120</v>
      </c>
      <c r="K108" s="78">
        <v>-18141</v>
      </c>
      <c r="L108" s="78" t="s">
        <v>1097</v>
      </c>
      <c r="M108" s="79" t="s">
        <v>647</v>
      </c>
      <c r="N108" s="79"/>
      <c r="O108" s="80" t="s">
        <v>862</v>
      </c>
      <c r="P108" s="80" t="s">
        <v>1121</v>
      </c>
    </row>
    <row r="109" spans="1:16" ht="12.75" customHeight="1" thickBot="1" x14ac:dyDescent="0.25">
      <c r="A109" s="69" t="str">
        <f t="shared" si="6"/>
        <v> BBS 20 </v>
      </c>
      <c r="B109" s="15" t="str">
        <f t="shared" si="7"/>
        <v>I</v>
      </c>
      <c r="C109" s="69">
        <f t="shared" si="8"/>
        <v>42414.281999999999</v>
      </c>
      <c r="D109" s="11" t="str">
        <f t="shared" si="9"/>
        <v>vis</v>
      </c>
      <c r="E109" s="77">
        <f>VLOOKUP(C109,Active!C$21:E$972,3,FALSE)</f>
        <v>10720.998111104194</v>
      </c>
      <c r="F109" s="15" t="s">
        <v>588</v>
      </c>
      <c r="G109" s="11" t="str">
        <f t="shared" si="10"/>
        <v>42414.282</v>
      </c>
      <c r="H109" s="69">
        <f t="shared" si="11"/>
        <v>-18141</v>
      </c>
      <c r="I109" s="78" t="s">
        <v>1122</v>
      </c>
      <c r="J109" s="79" t="s">
        <v>1123</v>
      </c>
      <c r="K109" s="78">
        <v>-18141</v>
      </c>
      <c r="L109" s="78" t="s">
        <v>907</v>
      </c>
      <c r="M109" s="79" t="s">
        <v>647</v>
      </c>
      <c r="N109" s="79"/>
      <c r="O109" s="80" t="s">
        <v>887</v>
      </c>
      <c r="P109" s="80" t="s">
        <v>1121</v>
      </c>
    </row>
    <row r="110" spans="1:16" ht="12.75" customHeight="1" thickBot="1" x14ac:dyDescent="0.25">
      <c r="A110" s="69" t="str">
        <f t="shared" si="6"/>
        <v> BBS 23 </v>
      </c>
      <c r="B110" s="15" t="str">
        <f t="shared" si="7"/>
        <v>I</v>
      </c>
      <c r="C110" s="69">
        <f t="shared" si="8"/>
        <v>42570.519</v>
      </c>
      <c r="D110" s="11" t="str">
        <f t="shared" si="9"/>
        <v>vis</v>
      </c>
      <c r="E110" s="77">
        <f>VLOOKUP(C110,Active!C$21:E$972,3,FALSE)</f>
        <v>11002.006884343533</v>
      </c>
      <c r="F110" s="15" t="s">
        <v>588</v>
      </c>
      <c r="G110" s="11" t="str">
        <f t="shared" si="10"/>
        <v>42570.519</v>
      </c>
      <c r="H110" s="69">
        <f t="shared" si="11"/>
        <v>-17860</v>
      </c>
      <c r="I110" s="78" t="s">
        <v>1124</v>
      </c>
      <c r="J110" s="79" t="s">
        <v>1125</v>
      </c>
      <c r="K110" s="78">
        <v>-17860</v>
      </c>
      <c r="L110" s="78" t="s">
        <v>926</v>
      </c>
      <c r="M110" s="79" t="s">
        <v>647</v>
      </c>
      <c r="N110" s="79"/>
      <c r="O110" s="80" t="s">
        <v>862</v>
      </c>
      <c r="P110" s="80" t="s">
        <v>1126</v>
      </c>
    </row>
    <row r="111" spans="1:16" ht="12.75" customHeight="1" thickBot="1" x14ac:dyDescent="0.25">
      <c r="A111" s="69" t="str">
        <f t="shared" si="6"/>
        <v> BBS 23 </v>
      </c>
      <c r="B111" s="15" t="str">
        <f t="shared" si="7"/>
        <v>I</v>
      </c>
      <c r="C111" s="69">
        <f t="shared" si="8"/>
        <v>42624.457999999999</v>
      </c>
      <c r="D111" s="11" t="str">
        <f t="shared" si="9"/>
        <v>vis</v>
      </c>
      <c r="E111" s="77">
        <f>VLOOKUP(C111,Active!C$21:E$972,3,FALSE)</f>
        <v>11099.021882197792</v>
      </c>
      <c r="F111" s="15" t="s">
        <v>588</v>
      </c>
      <c r="G111" s="11" t="str">
        <f t="shared" si="10"/>
        <v>42624.458</v>
      </c>
      <c r="H111" s="69">
        <f t="shared" si="11"/>
        <v>-17763</v>
      </c>
      <c r="I111" s="78" t="s">
        <v>1127</v>
      </c>
      <c r="J111" s="79" t="s">
        <v>1128</v>
      </c>
      <c r="K111" s="78">
        <v>-17763</v>
      </c>
      <c r="L111" s="78" t="s">
        <v>785</v>
      </c>
      <c r="M111" s="79" t="s">
        <v>647</v>
      </c>
      <c r="N111" s="79"/>
      <c r="O111" s="80" t="s">
        <v>862</v>
      </c>
      <c r="P111" s="80" t="s">
        <v>1126</v>
      </c>
    </row>
    <row r="112" spans="1:16" ht="12.75" customHeight="1" thickBot="1" x14ac:dyDescent="0.25">
      <c r="A112" s="69" t="str">
        <f t="shared" si="6"/>
        <v>IBVS 1249 </v>
      </c>
      <c r="B112" s="15" t="str">
        <f t="shared" si="7"/>
        <v>I</v>
      </c>
      <c r="C112" s="69">
        <f t="shared" si="8"/>
        <v>42665.589</v>
      </c>
      <c r="D112" s="11" t="str">
        <f t="shared" si="9"/>
        <v>vis</v>
      </c>
      <c r="E112" s="77">
        <f>VLOOKUP(C112,Active!C$21:E$972,3,FALSE)</f>
        <v>11173.000337058726</v>
      </c>
      <c r="F112" s="15" t="s">
        <v>588</v>
      </c>
      <c r="G112" s="11" t="str">
        <f t="shared" si="10"/>
        <v>42665.589</v>
      </c>
      <c r="H112" s="69">
        <f t="shared" si="11"/>
        <v>-17689</v>
      </c>
      <c r="I112" s="78" t="s">
        <v>1137</v>
      </c>
      <c r="J112" s="79" t="s">
        <v>1138</v>
      </c>
      <c r="K112" s="78">
        <v>-17689</v>
      </c>
      <c r="L112" s="78" t="s">
        <v>907</v>
      </c>
      <c r="M112" s="79" t="s">
        <v>647</v>
      </c>
      <c r="N112" s="79"/>
      <c r="O112" s="80" t="s">
        <v>1139</v>
      </c>
      <c r="P112" s="81" t="s">
        <v>1140</v>
      </c>
    </row>
    <row r="113" spans="1:16" ht="12.75" customHeight="1" thickBot="1" x14ac:dyDescent="0.25">
      <c r="A113" s="69" t="str">
        <f t="shared" si="6"/>
        <v> BBS 24 </v>
      </c>
      <c r="B113" s="15" t="str">
        <f t="shared" si="7"/>
        <v>I</v>
      </c>
      <c r="C113" s="69">
        <f t="shared" si="8"/>
        <v>42688.381999999998</v>
      </c>
      <c r="D113" s="11" t="str">
        <f t="shared" si="9"/>
        <v>vis</v>
      </c>
      <c r="E113" s="77">
        <f>VLOOKUP(C113,Active!C$21:E$972,3,FALSE)</f>
        <v>11213.995958892501</v>
      </c>
      <c r="F113" s="15" t="s">
        <v>588</v>
      </c>
      <c r="G113" s="11" t="str">
        <f t="shared" si="10"/>
        <v>42688.382</v>
      </c>
      <c r="H113" s="69">
        <f t="shared" si="11"/>
        <v>-17648</v>
      </c>
      <c r="I113" s="78" t="s">
        <v>1144</v>
      </c>
      <c r="J113" s="79" t="s">
        <v>1145</v>
      </c>
      <c r="K113" s="78">
        <v>-17648</v>
      </c>
      <c r="L113" s="78" t="s">
        <v>1097</v>
      </c>
      <c r="M113" s="79" t="s">
        <v>647</v>
      </c>
      <c r="N113" s="79"/>
      <c r="O113" s="80" t="s">
        <v>883</v>
      </c>
      <c r="P113" s="80" t="s">
        <v>1146</v>
      </c>
    </row>
    <row r="114" spans="1:16" ht="12.75" customHeight="1" thickBot="1" x14ac:dyDescent="0.25">
      <c r="A114" s="69" t="str">
        <f t="shared" si="6"/>
        <v> BBS 24 </v>
      </c>
      <c r="B114" s="15" t="str">
        <f t="shared" si="7"/>
        <v>I</v>
      </c>
      <c r="C114" s="69">
        <f t="shared" si="8"/>
        <v>42708.396999999997</v>
      </c>
      <c r="D114" s="11" t="str">
        <f t="shared" si="9"/>
        <v>vis</v>
      </c>
      <c r="E114" s="77">
        <f>VLOOKUP(C114,Active!C$21:E$972,3,FALSE)</f>
        <v>11249.995053834065</v>
      </c>
      <c r="F114" s="15" t="s">
        <v>588</v>
      </c>
      <c r="G114" s="11" t="str">
        <f t="shared" si="10"/>
        <v>42708.397</v>
      </c>
      <c r="H114" s="69">
        <f t="shared" si="11"/>
        <v>-17612</v>
      </c>
      <c r="I114" s="78" t="s">
        <v>1147</v>
      </c>
      <c r="J114" s="79" t="s">
        <v>1148</v>
      </c>
      <c r="K114" s="78">
        <v>-17612</v>
      </c>
      <c r="L114" s="78" t="s">
        <v>1134</v>
      </c>
      <c r="M114" s="79" t="s">
        <v>647</v>
      </c>
      <c r="N114" s="79"/>
      <c r="O114" s="80" t="s">
        <v>862</v>
      </c>
      <c r="P114" s="80" t="s">
        <v>1146</v>
      </c>
    </row>
    <row r="115" spans="1:16" ht="12.75" customHeight="1" thickBot="1" x14ac:dyDescent="0.25">
      <c r="A115" s="69" t="str">
        <f t="shared" si="6"/>
        <v> BBS 24 </v>
      </c>
      <c r="B115" s="15" t="str">
        <f t="shared" si="7"/>
        <v>I</v>
      </c>
      <c r="C115" s="69">
        <f t="shared" si="8"/>
        <v>42712.292000000001</v>
      </c>
      <c r="D115" s="11" t="str">
        <f t="shared" si="9"/>
        <v>vis</v>
      </c>
      <c r="E115" s="77">
        <f>VLOOKUP(C115,Active!C$21:E$972,3,FALSE)</f>
        <v>11257.000623396771</v>
      </c>
      <c r="F115" s="15" t="s">
        <v>588</v>
      </c>
      <c r="G115" s="11" t="str">
        <f t="shared" si="10"/>
        <v>42712.292</v>
      </c>
      <c r="H115" s="69">
        <f t="shared" si="11"/>
        <v>-17605</v>
      </c>
      <c r="I115" s="78" t="s">
        <v>1149</v>
      </c>
      <c r="J115" s="79" t="s">
        <v>1150</v>
      </c>
      <c r="K115" s="78">
        <v>-17605</v>
      </c>
      <c r="L115" s="78" t="s">
        <v>907</v>
      </c>
      <c r="M115" s="79" t="s">
        <v>647</v>
      </c>
      <c r="N115" s="79"/>
      <c r="O115" s="80" t="s">
        <v>862</v>
      </c>
      <c r="P115" s="80" t="s">
        <v>1146</v>
      </c>
    </row>
    <row r="116" spans="1:16" ht="12.75" customHeight="1" thickBot="1" x14ac:dyDescent="0.25">
      <c r="A116" s="69" t="str">
        <f t="shared" si="6"/>
        <v> BBS 24 </v>
      </c>
      <c r="B116" s="15" t="str">
        <f t="shared" si="7"/>
        <v>I</v>
      </c>
      <c r="C116" s="69">
        <f t="shared" si="8"/>
        <v>42712.292000000001</v>
      </c>
      <c r="D116" s="11" t="str">
        <f t="shared" si="9"/>
        <v>vis</v>
      </c>
      <c r="E116" s="77">
        <f>VLOOKUP(C116,Active!C$21:E$972,3,FALSE)</f>
        <v>11257.000623396771</v>
      </c>
      <c r="F116" s="15" t="s">
        <v>588</v>
      </c>
      <c r="G116" s="11" t="str">
        <f t="shared" si="10"/>
        <v>42712.292</v>
      </c>
      <c r="H116" s="69">
        <f t="shared" si="11"/>
        <v>-17605</v>
      </c>
      <c r="I116" s="78" t="s">
        <v>1149</v>
      </c>
      <c r="J116" s="79" t="s">
        <v>1150</v>
      </c>
      <c r="K116" s="78">
        <v>-17605</v>
      </c>
      <c r="L116" s="78" t="s">
        <v>907</v>
      </c>
      <c r="M116" s="79" t="s">
        <v>647</v>
      </c>
      <c r="N116" s="79"/>
      <c r="O116" s="80" t="s">
        <v>883</v>
      </c>
      <c r="P116" s="80" t="s">
        <v>1146</v>
      </c>
    </row>
    <row r="117" spans="1:16" ht="12.75" customHeight="1" thickBot="1" x14ac:dyDescent="0.25">
      <c r="A117" s="69" t="str">
        <f t="shared" si="6"/>
        <v> BBS 24 </v>
      </c>
      <c r="B117" s="15" t="str">
        <f t="shared" si="7"/>
        <v>I</v>
      </c>
      <c r="C117" s="69">
        <f t="shared" si="8"/>
        <v>42717.292999999998</v>
      </c>
      <c r="D117" s="11" t="str">
        <f t="shared" si="9"/>
        <v>vis</v>
      </c>
      <c r="E117" s="77">
        <f>VLOOKUP(C117,Active!C$21:E$972,3,FALSE)</f>
        <v>11265.995450966226</v>
      </c>
      <c r="F117" s="15" t="s">
        <v>588</v>
      </c>
      <c r="G117" s="11" t="str">
        <f t="shared" si="10"/>
        <v>42717.293</v>
      </c>
      <c r="H117" s="69">
        <f t="shared" si="11"/>
        <v>-17596</v>
      </c>
      <c r="I117" s="78" t="s">
        <v>1155</v>
      </c>
      <c r="J117" s="79" t="s">
        <v>1156</v>
      </c>
      <c r="K117" s="78">
        <v>-17596</v>
      </c>
      <c r="L117" s="78" t="s">
        <v>1134</v>
      </c>
      <c r="M117" s="79" t="s">
        <v>647</v>
      </c>
      <c r="N117" s="79"/>
      <c r="O117" s="80" t="s">
        <v>862</v>
      </c>
      <c r="P117" s="80" t="s">
        <v>1146</v>
      </c>
    </row>
    <row r="118" spans="1:16" ht="12.75" customHeight="1" thickBot="1" x14ac:dyDescent="0.25">
      <c r="A118" s="69" t="str">
        <f t="shared" si="6"/>
        <v> BBS 24 </v>
      </c>
      <c r="B118" s="15" t="str">
        <f t="shared" si="7"/>
        <v>I</v>
      </c>
      <c r="C118" s="69">
        <f t="shared" si="8"/>
        <v>42742.32</v>
      </c>
      <c r="D118" s="11" t="str">
        <f t="shared" si="9"/>
        <v>vis</v>
      </c>
      <c r="E118" s="77">
        <f>VLOOKUP(C118,Active!C$21:E$972,3,FALSE)</f>
        <v>11311.009158140974</v>
      </c>
      <c r="F118" s="15" t="s">
        <v>588</v>
      </c>
      <c r="G118" s="11" t="str">
        <f t="shared" si="10"/>
        <v>42742.320</v>
      </c>
      <c r="H118" s="69">
        <f t="shared" si="11"/>
        <v>-17551</v>
      </c>
      <c r="I118" s="78" t="s">
        <v>1157</v>
      </c>
      <c r="J118" s="79" t="s">
        <v>1158</v>
      </c>
      <c r="K118" s="78">
        <v>-17551</v>
      </c>
      <c r="L118" s="78" t="s">
        <v>1019</v>
      </c>
      <c r="M118" s="79" t="s">
        <v>647</v>
      </c>
      <c r="N118" s="79"/>
      <c r="O118" s="80" t="s">
        <v>862</v>
      </c>
      <c r="P118" s="80" t="s">
        <v>1146</v>
      </c>
    </row>
    <row r="119" spans="1:16" ht="12.75" customHeight="1" thickBot="1" x14ac:dyDescent="0.25">
      <c r="A119" s="69" t="str">
        <f t="shared" si="6"/>
        <v> BBS 24 </v>
      </c>
      <c r="B119" s="15" t="str">
        <f t="shared" si="7"/>
        <v>I</v>
      </c>
      <c r="C119" s="69">
        <f t="shared" si="8"/>
        <v>42746.205000000002</v>
      </c>
      <c r="D119" s="11" t="str">
        <f t="shared" si="9"/>
        <v>vis</v>
      </c>
      <c r="E119" s="77">
        <f>VLOOKUP(C119,Active!C$21:E$972,3,FALSE)</f>
        <v>11317.996741645749</v>
      </c>
      <c r="F119" s="15" t="s">
        <v>588</v>
      </c>
      <c r="G119" s="11" t="str">
        <f t="shared" si="10"/>
        <v>42746.205</v>
      </c>
      <c r="H119" s="69">
        <f t="shared" si="11"/>
        <v>-17544</v>
      </c>
      <c r="I119" s="78" t="s">
        <v>1159</v>
      </c>
      <c r="J119" s="79" t="s">
        <v>1160</v>
      </c>
      <c r="K119" s="78">
        <v>-17544</v>
      </c>
      <c r="L119" s="78" t="s">
        <v>1097</v>
      </c>
      <c r="M119" s="79" t="s">
        <v>647</v>
      </c>
      <c r="N119" s="79"/>
      <c r="O119" s="80" t="s">
        <v>862</v>
      </c>
      <c r="P119" s="80" t="s">
        <v>1146</v>
      </c>
    </row>
    <row r="120" spans="1:16" ht="12.75" customHeight="1" thickBot="1" x14ac:dyDescent="0.25">
      <c r="A120" s="69" t="str">
        <f t="shared" si="6"/>
        <v> BBS 25 </v>
      </c>
      <c r="B120" s="15" t="str">
        <f t="shared" si="7"/>
        <v>I</v>
      </c>
      <c r="C120" s="69">
        <f t="shared" si="8"/>
        <v>42751.216999999997</v>
      </c>
      <c r="D120" s="11" t="str">
        <f t="shared" si="9"/>
        <v>vis</v>
      </c>
      <c r="E120" s="77">
        <f>VLOOKUP(C120,Active!C$21:E$972,3,FALSE)</f>
        <v>11327.011353878921</v>
      </c>
      <c r="F120" s="15" t="s">
        <v>588</v>
      </c>
      <c r="G120" s="11" t="str">
        <f t="shared" si="10"/>
        <v>42751.217</v>
      </c>
      <c r="H120" s="69">
        <f t="shared" si="11"/>
        <v>-17535</v>
      </c>
      <c r="I120" s="78" t="s">
        <v>1161</v>
      </c>
      <c r="J120" s="79" t="s">
        <v>1162</v>
      </c>
      <c r="K120" s="78">
        <v>-17535</v>
      </c>
      <c r="L120" s="78" t="s">
        <v>876</v>
      </c>
      <c r="M120" s="79" t="s">
        <v>647</v>
      </c>
      <c r="N120" s="79"/>
      <c r="O120" s="80" t="s">
        <v>862</v>
      </c>
      <c r="P120" s="80" t="s">
        <v>1163</v>
      </c>
    </row>
    <row r="121" spans="1:16" ht="12.75" customHeight="1" thickBot="1" x14ac:dyDescent="0.25">
      <c r="A121" s="69" t="str">
        <f t="shared" si="6"/>
        <v> BBS 26 </v>
      </c>
      <c r="B121" s="15" t="str">
        <f t="shared" si="7"/>
        <v>I</v>
      </c>
      <c r="C121" s="69">
        <f t="shared" si="8"/>
        <v>42796.254999999997</v>
      </c>
      <c r="D121" s="11" t="str">
        <f t="shared" si="9"/>
        <v>vis</v>
      </c>
      <c r="E121" s="77">
        <f>VLOOKUP(C121,Active!C$21:E$972,3,FALSE)</f>
        <v>11408.016961572062</v>
      </c>
      <c r="F121" s="15" t="s">
        <v>588</v>
      </c>
      <c r="G121" s="11" t="str">
        <f t="shared" si="10"/>
        <v>42796.255</v>
      </c>
      <c r="H121" s="69">
        <f t="shared" si="11"/>
        <v>-17454</v>
      </c>
      <c r="I121" s="78" t="s">
        <v>1164</v>
      </c>
      <c r="J121" s="79" t="s">
        <v>1165</v>
      </c>
      <c r="K121" s="78">
        <v>-17454</v>
      </c>
      <c r="L121" s="78" t="s">
        <v>929</v>
      </c>
      <c r="M121" s="79" t="s">
        <v>647</v>
      </c>
      <c r="N121" s="79"/>
      <c r="O121" s="80" t="s">
        <v>862</v>
      </c>
      <c r="P121" s="80" t="s">
        <v>1166</v>
      </c>
    </row>
    <row r="122" spans="1:16" ht="12.75" customHeight="1" thickBot="1" x14ac:dyDescent="0.25">
      <c r="A122" s="69" t="str">
        <f t="shared" si="6"/>
        <v> BBS 28 </v>
      </c>
      <c r="B122" s="15" t="str">
        <f t="shared" si="7"/>
        <v>I</v>
      </c>
      <c r="C122" s="69">
        <f t="shared" si="8"/>
        <v>42943.584000000003</v>
      </c>
      <c r="D122" s="11" t="str">
        <f t="shared" si="9"/>
        <v>vis</v>
      </c>
      <c r="E122" s="77">
        <f>VLOOKUP(C122,Active!C$21:E$972,3,FALSE)</f>
        <v>11673.003754409736</v>
      </c>
      <c r="F122" s="15" t="s">
        <v>588</v>
      </c>
      <c r="G122" s="11" t="str">
        <f t="shared" si="10"/>
        <v>42943.584</v>
      </c>
      <c r="H122" s="69">
        <f t="shared" si="11"/>
        <v>-17189</v>
      </c>
      <c r="I122" s="78" t="s">
        <v>1167</v>
      </c>
      <c r="J122" s="79" t="s">
        <v>1168</v>
      </c>
      <c r="K122" s="78">
        <v>-17189</v>
      </c>
      <c r="L122" s="78" t="s">
        <v>907</v>
      </c>
      <c r="M122" s="79" t="s">
        <v>647</v>
      </c>
      <c r="N122" s="79"/>
      <c r="O122" s="80" t="s">
        <v>862</v>
      </c>
      <c r="P122" s="80" t="s">
        <v>1169</v>
      </c>
    </row>
    <row r="123" spans="1:16" ht="12.75" customHeight="1" thickBot="1" x14ac:dyDescent="0.25">
      <c r="A123" s="69" t="str">
        <f t="shared" si="6"/>
        <v> BBS 28 </v>
      </c>
      <c r="B123" s="15" t="str">
        <f t="shared" si="7"/>
        <v>I</v>
      </c>
      <c r="C123" s="69">
        <f t="shared" si="8"/>
        <v>42948.588000000003</v>
      </c>
      <c r="D123" s="11" t="str">
        <f t="shared" si="9"/>
        <v>vis</v>
      </c>
      <c r="E123" s="77">
        <f>VLOOKUP(C123,Active!C$21:E$972,3,FALSE)</f>
        <v>11682.003977796578</v>
      </c>
      <c r="F123" s="15" t="s">
        <v>588</v>
      </c>
      <c r="G123" s="11" t="str">
        <f t="shared" si="10"/>
        <v>42948.588</v>
      </c>
      <c r="H123" s="69">
        <f t="shared" si="11"/>
        <v>-17180</v>
      </c>
      <c r="I123" s="78" t="s">
        <v>1170</v>
      </c>
      <c r="J123" s="79" t="s">
        <v>1171</v>
      </c>
      <c r="K123" s="78">
        <v>-17180</v>
      </c>
      <c r="L123" s="78" t="s">
        <v>1027</v>
      </c>
      <c r="M123" s="79" t="s">
        <v>647</v>
      </c>
      <c r="N123" s="79"/>
      <c r="O123" s="80" t="s">
        <v>862</v>
      </c>
      <c r="P123" s="80" t="s">
        <v>1169</v>
      </c>
    </row>
    <row r="124" spans="1:16" ht="12.75" customHeight="1" thickBot="1" x14ac:dyDescent="0.25">
      <c r="A124" s="69" t="str">
        <f t="shared" si="6"/>
        <v> BBS 28 </v>
      </c>
      <c r="B124" s="15" t="str">
        <f t="shared" si="7"/>
        <v>I</v>
      </c>
      <c r="C124" s="69">
        <f t="shared" si="8"/>
        <v>42953.587</v>
      </c>
      <c r="D124" s="11" t="str">
        <f t="shared" si="9"/>
        <v>vis</v>
      </c>
      <c r="E124" s="77">
        <f>VLOOKUP(C124,Active!C$21:E$972,3,FALSE)</f>
        <v>11690.995208154445</v>
      </c>
      <c r="F124" s="15" t="s">
        <v>588</v>
      </c>
      <c r="G124" s="11" t="str">
        <f t="shared" si="10"/>
        <v>42953.587</v>
      </c>
      <c r="H124" s="69">
        <f t="shared" si="11"/>
        <v>-17171</v>
      </c>
      <c r="I124" s="78" t="s">
        <v>1172</v>
      </c>
      <c r="J124" s="79" t="s">
        <v>1173</v>
      </c>
      <c r="K124" s="78">
        <v>-17171</v>
      </c>
      <c r="L124" s="78" t="s">
        <v>895</v>
      </c>
      <c r="M124" s="79" t="s">
        <v>647</v>
      </c>
      <c r="N124" s="79"/>
      <c r="O124" s="80" t="s">
        <v>862</v>
      </c>
      <c r="P124" s="80" t="s">
        <v>1169</v>
      </c>
    </row>
    <row r="125" spans="1:16" ht="12.75" customHeight="1" thickBot="1" x14ac:dyDescent="0.25">
      <c r="A125" s="69" t="str">
        <f t="shared" si="6"/>
        <v> BBS 28 </v>
      </c>
      <c r="B125" s="15" t="str">
        <f t="shared" si="7"/>
        <v>I</v>
      </c>
      <c r="C125" s="69">
        <f t="shared" si="8"/>
        <v>42957.482000000004</v>
      </c>
      <c r="D125" s="11" t="str">
        <f t="shared" si="9"/>
        <v>vis</v>
      </c>
      <c r="E125" s="77">
        <f>VLOOKUP(C125,Active!C$21:E$972,3,FALSE)</f>
        <v>11698.00077771715</v>
      </c>
      <c r="F125" s="15" t="s">
        <v>588</v>
      </c>
      <c r="G125" s="11" t="str">
        <f t="shared" si="10"/>
        <v>42957.482</v>
      </c>
      <c r="H125" s="69">
        <f t="shared" si="11"/>
        <v>-17164</v>
      </c>
      <c r="I125" s="78" t="s">
        <v>1174</v>
      </c>
      <c r="J125" s="79" t="s">
        <v>1175</v>
      </c>
      <c r="K125" s="78">
        <v>-17164</v>
      </c>
      <c r="L125" s="78" t="s">
        <v>1048</v>
      </c>
      <c r="M125" s="79" t="s">
        <v>647</v>
      </c>
      <c r="N125" s="79"/>
      <c r="O125" s="80" t="s">
        <v>862</v>
      </c>
      <c r="P125" s="80" t="s">
        <v>1169</v>
      </c>
    </row>
    <row r="126" spans="1:16" ht="12.75" customHeight="1" thickBot="1" x14ac:dyDescent="0.25">
      <c r="A126" s="69" t="str">
        <f t="shared" si="6"/>
        <v> AOEB 1 </v>
      </c>
      <c r="B126" s="15" t="str">
        <f t="shared" si="7"/>
        <v>I</v>
      </c>
      <c r="C126" s="69">
        <f t="shared" si="8"/>
        <v>42960.821000000004</v>
      </c>
      <c r="D126" s="11" t="str">
        <f t="shared" si="9"/>
        <v>vis</v>
      </c>
      <c r="E126" s="77">
        <f>VLOOKUP(C126,Active!C$21:E$972,3,FALSE)</f>
        <v>11704.006322459089</v>
      </c>
      <c r="F126" s="15" t="s">
        <v>588</v>
      </c>
      <c r="G126" s="11" t="str">
        <f t="shared" si="10"/>
        <v>42960.821</v>
      </c>
      <c r="H126" s="69">
        <f t="shared" si="11"/>
        <v>-17158</v>
      </c>
      <c r="I126" s="78" t="s">
        <v>1176</v>
      </c>
      <c r="J126" s="79" t="s">
        <v>1177</v>
      </c>
      <c r="K126" s="78">
        <v>-17158</v>
      </c>
      <c r="L126" s="78" t="s">
        <v>886</v>
      </c>
      <c r="M126" s="79" t="s">
        <v>647</v>
      </c>
      <c r="N126" s="79"/>
      <c r="O126" s="80" t="s">
        <v>1178</v>
      </c>
      <c r="P126" s="80" t="s">
        <v>1179</v>
      </c>
    </row>
    <row r="127" spans="1:16" ht="12.75" customHeight="1" thickBot="1" x14ac:dyDescent="0.25">
      <c r="A127" s="69" t="str">
        <f t="shared" si="6"/>
        <v> AOEB 1 </v>
      </c>
      <c r="B127" s="15" t="str">
        <f t="shared" si="7"/>
        <v>I</v>
      </c>
      <c r="C127" s="69">
        <f t="shared" si="8"/>
        <v>42960.822</v>
      </c>
      <c r="D127" s="11" t="str">
        <f t="shared" si="9"/>
        <v>vis</v>
      </c>
      <c r="E127" s="77">
        <f>VLOOKUP(C127,Active!C$21:E$972,3,FALSE)</f>
        <v>11704.008121064875</v>
      </c>
      <c r="F127" s="15" t="s">
        <v>588</v>
      </c>
      <c r="G127" s="11" t="str">
        <f t="shared" si="10"/>
        <v>42960.822</v>
      </c>
      <c r="H127" s="69">
        <f t="shared" si="11"/>
        <v>-17158</v>
      </c>
      <c r="I127" s="78" t="s">
        <v>1180</v>
      </c>
      <c r="J127" s="79" t="s">
        <v>1181</v>
      </c>
      <c r="K127" s="78">
        <v>-17158</v>
      </c>
      <c r="L127" s="78" t="s">
        <v>943</v>
      </c>
      <c r="M127" s="79" t="s">
        <v>647</v>
      </c>
      <c r="N127" s="79"/>
      <c r="O127" s="80" t="s">
        <v>748</v>
      </c>
      <c r="P127" s="80" t="s">
        <v>1179</v>
      </c>
    </row>
    <row r="128" spans="1:16" ht="12.75" customHeight="1" thickBot="1" x14ac:dyDescent="0.25">
      <c r="A128" s="69" t="str">
        <f t="shared" si="6"/>
        <v> AOEB 1 </v>
      </c>
      <c r="B128" s="15" t="str">
        <f t="shared" si="7"/>
        <v>I</v>
      </c>
      <c r="C128" s="69">
        <f t="shared" si="8"/>
        <v>42984.728000000003</v>
      </c>
      <c r="D128" s="11" t="str">
        <f t="shared" si="9"/>
        <v>vis</v>
      </c>
      <c r="E128" s="77">
        <f>VLOOKUP(C128,Active!C$21:E$972,3,FALSE)</f>
        <v>11747.005591145971</v>
      </c>
      <c r="F128" s="15" t="s">
        <v>588</v>
      </c>
      <c r="G128" s="11" t="str">
        <f t="shared" si="10"/>
        <v>42984.728</v>
      </c>
      <c r="H128" s="69">
        <f t="shared" si="11"/>
        <v>-17115</v>
      </c>
      <c r="I128" s="78" t="s">
        <v>1182</v>
      </c>
      <c r="J128" s="79" t="s">
        <v>1183</v>
      </c>
      <c r="K128" s="78">
        <v>-17115</v>
      </c>
      <c r="L128" s="78" t="s">
        <v>1027</v>
      </c>
      <c r="M128" s="79" t="s">
        <v>647</v>
      </c>
      <c r="N128" s="79"/>
      <c r="O128" s="80" t="s">
        <v>1184</v>
      </c>
      <c r="P128" s="80" t="s">
        <v>1179</v>
      </c>
    </row>
    <row r="129" spans="1:16" ht="12.75" customHeight="1" thickBot="1" x14ac:dyDescent="0.25">
      <c r="A129" s="69" t="str">
        <f t="shared" si="6"/>
        <v> AOEB 1 </v>
      </c>
      <c r="B129" s="15" t="str">
        <f t="shared" si="7"/>
        <v>I</v>
      </c>
      <c r="C129" s="69">
        <f t="shared" si="8"/>
        <v>42984.728999999999</v>
      </c>
      <c r="D129" s="11" t="str">
        <f t="shared" si="9"/>
        <v>vis</v>
      </c>
      <c r="E129" s="77">
        <f>VLOOKUP(C129,Active!C$21:E$972,3,FALSE)</f>
        <v>11747.00738975176</v>
      </c>
      <c r="F129" s="15" t="s">
        <v>588</v>
      </c>
      <c r="G129" s="11" t="str">
        <f t="shared" si="10"/>
        <v>42984.729</v>
      </c>
      <c r="H129" s="69">
        <f t="shared" si="11"/>
        <v>-17115</v>
      </c>
      <c r="I129" s="78" t="s">
        <v>1185</v>
      </c>
      <c r="J129" s="79" t="s">
        <v>1186</v>
      </c>
      <c r="K129" s="78">
        <v>-17115</v>
      </c>
      <c r="L129" s="78" t="s">
        <v>886</v>
      </c>
      <c r="M129" s="79" t="s">
        <v>647</v>
      </c>
      <c r="N129" s="79"/>
      <c r="O129" s="80" t="s">
        <v>1094</v>
      </c>
      <c r="P129" s="80" t="s">
        <v>1179</v>
      </c>
    </row>
    <row r="130" spans="1:16" ht="12.75" customHeight="1" thickBot="1" x14ac:dyDescent="0.25">
      <c r="A130" s="69" t="str">
        <f t="shared" si="6"/>
        <v> AOEB 1 </v>
      </c>
      <c r="B130" s="15" t="str">
        <f t="shared" si="7"/>
        <v>I</v>
      </c>
      <c r="C130" s="69">
        <f t="shared" si="8"/>
        <v>42985.837</v>
      </c>
      <c r="D130" s="11" t="str">
        <f t="shared" si="9"/>
        <v>vis</v>
      </c>
      <c r="E130" s="77">
        <f>VLOOKUP(C130,Active!C$21:E$972,3,FALSE)</f>
        <v>11749.000244970108</v>
      </c>
      <c r="F130" s="15" t="s">
        <v>588</v>
      </c>
      <c r="G130" s="11" t="str">
        <f t="shared" si="10"/>
        <v>42985.837</v>
      </c>
      <c r="H130" s="69">
        <f t="shared" si="11"/>
        <v>-17113</v>
      </c>
      <c r="I130" s="78" t="s">
        <v>1187</v>
      </c>
      <c r="J130" s="79" t="s">
        <v>1188</v>
      </c>
      <c r="K130" s="78">
        <v>-17113</v>
      </c>
      <c r="L130" s="78" t="s">
        <v>1097</v>
      </c>
      <c r="M130" s="79" t="s">
        <v>647</v>
      </c>
      <c r="N130" s="79"/>
      <c r="O130" s="80" t="s">
        <v>1154</v>
      </c>
      <c r="P130" s="80" t="s">
        <v>1179</v>
      </c>
    </row>
    <row r="131" spans="1:16" ht="12.75" customHeight="1" thickBot="1" x14ac:dyDescent="0.25">
      <c r="A131" s="69" t="str">
        <f t="shared" si="6"/>
        <v> BBS 29 </v>
      </c>
      <c r="B131" s="15" t="str">
        <f t="shared" si="7"/>
        <v>I</v>
      </c>
      <c r="C131" s="69">
        <f t="shared" si="8"/>
        <v>42992.51</v>
      </c>
      <c r="D131" s="11" t="str">
        <f t="shared" si="9"/>
        <v>vis</v>
      </c>
      <c r="E131" s="77">
        <f>VLOOKUP(C131,Active!C$21:E$972,3,FALSE)</f>
        <v>11761.002341425024</v>
      </c>
      <c r="F131" s="15" t="s">
        <v>588</v>
      </c>
      <c r="G131" s="11" t="str">
        <f t="shared" si="10"/>
        <v>42992.510</v>
      </c>
      <c r="H131" s="69">
        <f t="shared" si="11"/>
        <v>-17101</v>
      </c>
      <c r="I131" s="78" t="s">
        <v>1189</v>
      </c>
      <c r="J131" s="79" t="s">
        <v>1190</v>
      </c>
      <c r="K131" s="78">
        <v>-17101</v>
      </c>
      <c r="L131" s="78" t="s">
        <v>1048</v>
      </c>
      <c r="M131" s="79" t="s">
        <v>647</v>
      </c>
      <c r="N131" s="79"/>
      <c r="O131" s="80" t="s">
        <v>862</v>
      </c>
      <c r="P131" s="80" t="s">
        <v>1191</v>
      </c>
    </row>
    <row r="132" spans="1:16" ht="12.75" customHeight="1" thickBot="1" x14ac:dyDescent="0.25">
      <c r="A132" s="69" t="str">
        <f t="shared" si="6"/>
        <v> AOEB 1 </v>
      </c>
      <c r="B132" s="15" t="str">
        <f t="shared" si="7"/>
        <v>I</v>
      </c>
      <c r="C132" s="69">
        <f t="shared" si="8"/>
        <v>42994.733999999997</v>
      </c>
      <c r="D132" s="11" t="str">
        <f t="shared" si="9"/>
        <v>vis</v>
      </c>
      <c r="E132" s="77">
        <f>VLOOKUP(C132,Active!C$21:E$972,3,FALSE)</f>
        <v>11765.002440708055</v>
      </c>
      <c r="F132" s="15" t="s">
        <v>588</v>
      </c>
      <c r="G132" s="11" t="str">
        <f t="shared" si="10"/>
        <v>42994.734</v>
      </c>
      <c r="H132" s="69">
        <f t="shared" si="11"/>
        <v>-17097</v>
      </c>
      <c r="I132" s="78" t="s">
        <v>1192</v>
      </c>
      <c r="J132" s="79" t="s">
        <v>1193</v>
      </c>
      <c r="K132" s="78">
        <v>-17097</v>
      </c>
      <c r="L132" s="78" t="s">
        <v>1048</v>
      </c>
      <c r="M132" s="79" t="s">
        <v>647</v>
      </c>
      <c r="N132" s="79"/>
      <c r="O132" s="80" t="s">
        <v>1184</v>
      </c>
      <c r="P132" s="80" t="s">
        <v>1179</v>
      </c>
    </row>
    <row r="133" spans="1:16" ht="12.75" customHeight="1" thickBot="1" x14ac:dyDescent="0.25">
      <c r="A133" s="69" t="str">
        <f t="shared" si="6"/>
        <v> AOEB 1 </v>
      </c>
      <c r="B133" s="15" t="str">
        <f t="shared" si="7"/>
        <v>I</v>
      </c>
      <c r="C133" s="69">
        <f t="shared" si="8"/>
        <v>42994.737000000001</v>
      </c>
      <c r="D133" s="11" t="str">
        <f t="shared" si="9"/>
        <v>vis</v>
      </c>
      <c r="E133" s="77">
        <f>VLOOKUP(C133,Active!C$21:E$972,3,FALSE)</f>
        <v>11765.007836525441</v>
      </c>
      <c r="F133" s="15" t="s">
        <v>588</v>
      </c>
      <c r="G133" s="11" t="str">
        <f t="shared" si="10"/>
        <v>42994.737</v>
      </c>
      <c r="H133" s="69">
        <f t="shared" si="11"/>
        <v>-17097</v>
      </c>
      <c r="I133" s="78" t="s">
        <v>1194</v>
      </c>
      <c r="J133" s="79" t="s">
        <v>1195</v>
      </c>
      <c r="K133" s="78">
        <v>-17097</v>
      </c>
      <c r="L133" s="78" t="s">
        <v>886</v>
      </c>
      <c r="M133" s="79" t="s">
        <v>647</v>
      </c>
      <c r="N133" s="79"/>
      <c r="O133" s="80" t="s">
        <v>1178</v>
      </c>
      <c r="P133" s="80" t="s">
        <v>1179</v>
      </c>
    </row>
    <row r="134" spans="1:16" ht="12.75" customHeight="1" thickBot="1" x14ac:dyDescent="0.25">
      <c r="A134" s="69" t="str">
        <f t="shared" si="6"/>
        <v> AOEB 1 </v>
      </c>
      <c r="B134" s="15" t="str">
        <f t="shared" si="7"/>
        <v>I</v>
      </c>
      <c r="C134" s="69">
        <f t="shared" si="8"/>
        <v>43009.743999999999</v>
      </c>
      <c r="D134" s="11" t="str">
        <f t="shared" si="9"/>
        <v>vis</v>
      </c>
      <c r="E134" s="77">
        <f>VLOOKUP(C134,Active!C$21:E$972,3,FALSE)</f>
        <v>11791.999513656991</v>
      </c>
      <c r="F134" s="15" t="s">
        <v>588</v>
      </c>
      <c r="G134" s="11" t="str">
        <f t="shared" si="10"/>
        <v>43009.744</v>
      </c>
      <c r="H134" s="69">
        <f t="shared" si="11"/>
        <v>-17070</v>
      </c>
      <c r="I134" s="78" t="s">
        <v>1196</v>
      </c>
      <c r="J134" s="79" t="s">
        <v>1197</v>
      </c>
      <c r="K134" s="78">
        <v>-17070</v>
      </c>
      <c r="L134" s="78" t="s">
        <v>1097</v>
      </c>
      <c r="M134" s="79" t="s">
        <v>647</v>
      </c>
      <c r="N134" s="79"/>
      <c r="O134" s="80" t="s">
        <v>748</v>
      </c>
      <c r="P134" s="80" t="s">
        <v>1179</v>
      </c>
    </row>
    <row r="135" spans="1:16" ht="12.75" customHeight="1" thickBot="1" x14ac:dyDescent="0.25">
      <c r="A135" s="69" t="str">
        <f t="shared" si="6"/>
        <v> BBS 29 </v>
      </c>
      <c r="B135" s="15" t="str">
        <f t="shared" si="7"/>
        <v>I</v>
      </c>
      <c r="C135" s="69">
        <f t="shared" si="8"/>
        <v>43011.411999999997</v>
      </c>
      <c r="D135" s="11" t="str">
        <f t="shared" si="9"/>
        <v>vis</v>
      </c>
      <c r="E135" s="77">
        <f>VLOOKUP(C135,Active!C$21:E$972,3,FALSE)</f>
        <v>11794.999588119266</v>
      </c>
      <c r="F135" s="15" t="s">
        <v>588</v>
      </c>
      <c r="G135" s="11" t="str">
        <f t="shared" si="10"/>
        <v>43011.412</v>
      </c>
      <c r="H135" s="69">
        <f t="shared" si="11"/>
        <v>-17067</v>
      </c>
      <c r="I135" s="78" t="s">
        <v>1198</v>
      </c>
      <c r="J135" s="79" t="s">
        <v>1199</v>
      </c>
      <c r="K135" s="78">
        <v>-17067</v>
      </c>
      <c r="L135" s="78" t="s">
        <v>1097</v>
      </c>
      <c r="M135" s="79" t="s">
        <v>647</v>
      </c>
      <c r="N135" s="79"/>
      <c r="O135" s="80" t="s">
        <v>914</v>
      </c>
      <c r="P135" s="80" t="s">
        <v>1191</v>
      </c>
    </row>
    <row r="136" spans="1:16" ht="12.75" customHeight="1" thickBot="1" x14ac:dyDescent="0.25">
      <c r="A136" s="69" t="str">
        <f t="shared" si="6"/>
        <v> BBS 29 </v>
      </c>
      <c r="B136" s="15" t="str">
        <f t="shared" si="7"/>
        <v>I</v>
      </c>
      <c r="C136" s="69">
        <f t="shared" si="8"/>
        <v>43011.419000000002</v>
      </c>
      <c r="D136" s="11" t="str">
        <f t="shared" si="9"/>
        <v>vis</v>
      </c>
      <c r="E136" s="77">
        <f>VLOOKUP(C136,Active!C$21:E$972,3,FALSE)</f>
        <v>11795.012178359826</v>
      </c>
      <c r="F136" s="15" t="s">
        <v>588</v>
      </c>
      <c r="G136" s="11" t="str">
        <f t="shared" si="10"/>
        <v>43011.419</v>
      </c>
      <c r="H136" s="69">
        <f t="shared" si="11"/>
        <v>-17067</v>
      </c>
      <c r="I136" s="78" t="s">
        <v>1200</v>
      </c>
      <c r="J136" s="79" t="s">
        <v>1201</v>
      </c>
      <c r="K136" s="78">
        <v>-17067</v>
      </c>
      <c r="L136" s="78" t="s">
        <v>1019</v>
      </c>
      <c r="M136" s="79" t="s">
        <v>647</v>
      </c>
      <c r="N136" s="79"/>
      <c r="O136" s="80" t="s">
        <v>862</v>
      </c>
      <c r="P136" s="80" t="s">
        <v>1191</v>
      </c>
    </row>
    <row r="137" spans="1:16" ht="12.75" customHeight="1" thickBot="1" x14ac:dyDescent="0.25">
      <c r="A137" s="69" t="str">
        <f t="shared" si="6"/>
        <v> AOEB 1 </v>
      </c>
      <c r="B137" s="15" t="str">
        <f t="shared" si="7"/>
        <v>I</v>
      </c>
      <c r="C137" s="69">
        <f t="shared" si="8"/>
        <v>43033.652000000002</v>
      </c>
      <c r="D137" s="11" t="str">
        <f t="shared" si="9"/>
        <v>vis</v>
      </c>
      <c r="E137" s="77">
        <f>VLOOKUP(C137,Active!C$21:E$972,3,FALSE)</f>
        <v>11835.000580949674</v>
      </c>
      <c r="F137" s="15" t="s">
        <v>588</v>
      </c>
      <c r="G137" s="11" t="str">
        <f t="shared" si="10"/>
        <v>43033.652</v>
      </c>
      <c r="H137" s="69">
        <f t="shared" si="11"/>
        <v>-17027</v>
      </c>
      <c r="I137" s="78" t="s">
        <v>1216</v>
      </c>
      <c r="J137" s="79" t="s">
        <v>1217</v>
      </c>
      <c r="K137" s="78">
        <v>-17027</v>
      </c>
      <c r="L137" s="78" t="s">
        <v>1097</v>
      </c>
      <c r="M137" s="79" t="s">
        <v>647</v>
      </c>
      <c r="N137" s="79"/>
      <c r="O137" s="80" t="s">
        <v>748</v>
      </c>
      <c r="P137" s="80" t="s">
        <v>1179</v>
      </c>
    </row>
    <row r="138" spans="1:16" ht="12.75" customHeight="1" thickBot="1" x14ac:dyDescent="0.25">
      <c r="A138" s="69" t="str">
        <f t="shared" si="6"/>
        <v> BBS 30 </v>
      </c>
      <c r="B138" s="15" t="str">
        <f t="shared" si="7"/>
        <v>I</v>
      </c>
      <c r="C138" s="69">
        <f t="shared" si="8"/>
        <v>43036.43</v>
      </c>
      <c r="D138" s="11" t="str">
        <f t="shared" si="9"/>
        <v>vis</v>
      </c>
      <c r="E138" s="77">
        <f>VLOOKUP(C138,Active!C$21:E$972,3,FALSE)</f>
        <v>11839.997107841886</v>
      </c>
      <c r="F138" s="15" t="s">
        <v>588</v>
      </c>
      <c r="G138" s="11" t="str">
        <f t="shared" si="10"/>
        <v>43036.430</v>
      </c>
      <c r="H138" s="69">
        <f t="shared" si="11"/>
        <v>-17022</v>
      </c>
      <c r="I138" s="78" t="s">
        <v>1218</v>
      </c>
      <c r="J138" s="79" t="s">
        <v>1219</v>
      </c>
      <c r="K138" s="78">
        <v>-17022</v>
      </c>
      <c r="L138" s="78" t="s">
        <v>895</v>
      </c>
      <c r="M138" s="79" t="s">
        <v>647</v>
      </c>
      <c r="N138" s="79"/>
      <c r="O138" s="80" t="s">
        <v>883</v>
      </c>
      <c r="P138" s="80" t="s">
        <v>1220</v>
      </c>
    </row>
    <row r="139" spans="1:16" ht="12.75" customHeight="1" thickBot="1" x14ac:dyDescent="0.25">
      <c r="A139" s="69" t="str">
        <f t="shared" ref="A139:A202" si="12">P139</f>
        <v> AOEB 1 </v>
      </c>
      <c r="B139" s="15" t="str">
        <f t="shared" ref="B139:B202" si="13">IF(H139=INT(H139),"I","II")</f>
        <v>I</v>
      </c>
      <c r="C139" s="69">
        <f t="shared" ref="C139:C202" si="14">1*G139</f>
        <v>43039.771999999997</v>
      </c>
      <c r="D139" s="11" t="str">
        <f t="shared" ref="D139:D202" si="15">VLOOKUP(F139,I$1:J$5,2,FALSE)</f>
        <v>vis</v>
      </c>
      <c r="E139" s="77">
        <f>VLOOKUP(C139,Active!C$21:E$972,3,FALSE)</f>
        <v>11846.008048401196</v>
      </c>
      <c r="F139" s="15" t="s">
        <v>588</v>
      </c>
      <c r="G139" s="11" t="str">
        <f t="shared" ref="G139:G202" si="16">MID(I139,3,LEN(I139)-3)</f>
        <v>43039.772</v>
      </c>
      <c r="H139" s="69">
        <f t="shared" ref="H139:H202" si="17">1*K139</f>
        <v>-17016</v>
      </c>
      <c r="I139" s="78" t="s">
        <v>1221</v>
      </c>
      <c r="J139" s="79" t="s">
        <v>1222</v>
      </c>
      <c r="K139" s="78">
        <v>-17016</v>
      </c>
      <c r="L139" s="78" t="s">
        <v>886</v>
      </c>
      <c r="M139" s="79" t="s">
        <v>647</v>
      </c>
      <c r="N139" s="79"/>
      <c r="O139" s="80" t="s">
        <v>1094</v>
      </c>
      <c r="P139" s="80" t="s">
        <v>1179</v>
      </c>
    </row>
    <row r="140" spans="1:16" ht="12.75" customHeight="1" thickBot="1" x14ac:dyDescent="0.25">
      <c r="A140" s="69" t="str">
        <f t="shared" si="12"/>
        <v> AOEB 1 </v>
      </c>
      <c r="B140" s="15" t="str">
        <f t="shared" si="13"/>
        <v>I</v>
      </c>
      <c r="C140" s="69">
        <f t="shared" si="14"/>
        <v>43043.661</v>
      </c>
      <c r="D140" s="11" t="str">
        <f t="shared" si="15"/>
        <v>vis</v>
      </c>
      <c r="E140" s="77">
        <f>VLOOKUP(C140,Active!C$21:E$972,3,FALSE)</f>
        <v>11853.002826329142</v>
      </c>
      <c r="F140" s="15" t="s">
        <v>588</v>
      </c>
      <c r="G140" s="11" t="str">
        <f t="shared" si="16"/>
        <v>43043.661</v>
      </c>
      <c r="H140" s="69">
        <f t="shared" si="17"/>
        <v>-17009</v>
      </c>
      <c r="I140" s="78" t="s">
        <v>1223</v>
      </c>
      <c r="J140" s="79" t="s">
        <v>1224</v>
      </c>
      <c r="K140" s="78">
        <v>-17009</v>
      </c>
      <c r="L140" s="78" t="s">
        <v>1048</v>
      </c>
      <c r="M140" s="79" t="s">
        <v>647</v>
      </c>
      <c r="N140" s="79"/>
      <c r="O140" s="80" t="s">
        <v>748</v>
      </c>
      <c r="P140" s="80" t="s">
        <v>1179</v>
      </c>
    </row>
    <row r="141" spans="1:16" ht="12.75" customHeight="1" thickBot="1" x14ac:dyDescent="0.25">
      <c r="A141" s="69" t="str">
        <f t="shared" si="12"/>
        <v> BBS 30 </v>
      </c>
      <c r="B141" s="15" t="str">
        <f t="shared" si="13"/>
        <v>I</v>
      </c>
      <c r="C141" s="69">
        <f t="shared" si="14"/>
        <v>43045.322999999997</v>
      </c>
      <c r="D141" s="11" t="str">
        <f t="shared" si="15"/>
        <v>vis</v>
      </c>
      <c r="E141" s="77">
        <f>VLOOKUP(C141,Active!C$21:E$972,3,FALSE)</f>
        <v>11855.992109156659</v>
      </c>
      <c r="F141" s="15" t="s">
        <v>588</v>
      </c>
      <c r="G141" s="11" t="str">
        <f t="shared" si="16"/>
        <v>43045.323</v>
      </c>
      <c r="H141" s="69">
        <f t="shared" si="17"/>
        <v>-17006</v>
      </c>
      <c r="I141" s="78" t="s">
        <v>1225</v>
      </c>
      <c r="J141" s="79" t="s">
        <v>1226</v>
      </c>
      <c r="K141" s="78">
        <v>-17006</v>
      </c>
      <c r="L141" s="78" t="s">
        <v>1153</v>
      </c>
      <c r="M141" s="79" t="s">
        <v>647</v>
      </c>
      <c r="N141" s="79"/>
      <c r="O141" s="80" t="s">
        <v>914</v>
      </c>
      <c r="P141" s="80" t="s">
        <v>1220</v>
      </c>
    </row>
    <row r="142" spans="1:16" ht="12.75" customHeight="1" thickBot="1" x14ac:dyDescent="0.25">
      <c r="A142" s="69" t="str">
        <f t="shared" si="12"/>
        <v> BBS 30 </v>
      </c>
      <c r="B142" s="15" t="str">
        <f t="shared" si="13"/>
        <v>I</v>
      </c>
      <c r="C142" s="69">
        <f t="shared" si="14"/>
        <v>43046.44</v>
      </c>
      <c r="D142" s="11" t="str">
        <f t="shared" si="15"/>
        <v>vis</v>
      </c>
      <c r="E142" s="77">
        <f>VLOOKUP(C142,Active!C$21:E$972,3,FALSE)</f>
        <v>11858.001151827153</v>
      </c>
      <c r="F142" s="15" t="s">
        <v>588</v>
      </c>
      <c r="G142" s="11" t="str">
        <f t="shared" si="16"/>
        <v>43046.440</v>
      </c>
      <c r="H142" s="69">
        <f t="shared" si="17"/>
        <v>-17004</v>
      </c>
      <c r="I142" s="78" t="s">
        <v>1227</v>
      </c>
      <c r="J142" s="79" t="s">
        <v>1228</v>
      </c>
      <c r="K142" s="78">
        <v>-17004</v>
      </c>
      <c r="L142" s="78" t="s">
        <v>1097</v>
      </c>
      <c r="M142" s="79" t="s">
        <v>647</v>
      </c>
      <c r="N142" s="79"/>
      <c r="O142" s="80" t="s">
        <v>883</v>
      </c>
      <c r="P142" s="80" t="s">
        <v>1220</v>
      </c>
    </row>
    <row r="143" spans="1:16" ht="12.75" customHeight="1" thickBot="1" x14ac:dyDescent="0.25">
      <c r="A143" s="69" t="str">
        <f t="shared" si="12"/>
        <v> BBS 30 </v>
      </c>
      <c r="B143" s="15" t="str">
        <f t="shared" si="13"/>
        <v>I</v>
      </c>
      <c r="C143" s="69">
        <f t="shared" si="14"/>
        <v>43046.446000000004</v>
      </c>
      <c r="D143" s="11" t="str">
        <f t="shared" si="15"/>
        <v>vis</v>
      </c>
      <c r="E143" s="77">
        <f>VLOOKUP(C143,Active!C$21:E$972,3,FALSE)</f>
        <v>11858.011943461912</v>
      </c>
      <c r="F143" s="15" t="s">
        <v>588</v>
      </c>
      <c r="G143" s="11" t="str">
        <f t="shared" si="16"/>
        <v>43046.446</v>
      </c>
      <c r="H143" s="69">
        <f t="shared" si="17"/>
        <v>-17004</v>
      </c>
      <c r="I143" s="78" t="s">
        <v>1229</v>
      </c>
      <c r="J143" s="79" t="s">
        <v>1230</v>
      </c>
      <c r="K143" s="78">
        <v>-17004</v>
      </c>
      <c r="L143" s="78" t="s">
        <v>926</v>
      </c>
      <c r="M143" s="79" t="s">
        <v>647</v>
      </c>
      <c r="N143" s="79"/>
      <c r="O143" s="80" t="s">
        <v>862</v>
      </c>
      <c r="P143" s="80" t="s">
        <v>1220</v>
      </c>
    </row>
    <row r="144" spans="1:16" ht="12.75" customHeight="1" thickBot="1" x14ac:dyDescent="0.25">
      <c r="A144" s="69" t="str">
        <f t="shared" si="12"/>
        <v> BBS 31 </v>
      </c>
      <c r="B144" s="15" t="str">
        <f t="shared" si="13"/>
        <v>I</v>
      </c>
      <c r="C144" s="69">
        <f t="shared" si="14"/>
        <v>43109.252999999997</v>
      </c>
      <c r="D144" s="11" t="str">
        <f t="shared" si="15"/>
        <v>vis</v>
      </c>
      <c r="E144" s="77">
        <f>VLOOKUP(C144,Active!C$21:E$972,3,FALSE)</f>
        <v>11970.976977486127</v>
      </c>
      <c r="F144" s="15" t="s">
        <v>588</v>
      </c>
      <c r="G144" s="11" t="str">
        <f t="shared" si="16"/>
        <v>43109.253</v>
      </c>
      <c r="H144" s="69">
        <f t="shared" si="17"/>
        <v>-16891</v>
      </c>
      <c r="I144" s="78" t="s">
        <v>1231</v>
      </c>
      <c r="J144" s="79" t="s">
        <v>1232</v>
      </c>
      <c r="K144" s="78">
        <v>-16891</v>
      </c>
      <c r="L144" s="78" t="s">
        <v>1233</v>
      </c>
      <c r="M144" s="79" t="s">
        <v>647</v>
      </c>
      <c r="N144" s="79"/>
      <c r="O144" s="80" t="s">
        <v>914</v>
      </c>
      <c r="P144" s="80" t="s">
        <v>1234</v>
      </c>
    </row>
    <row r="145" spans="1:16" ht="12.75" customHeight="1" thickBot="1" x14ac:dyDescent="0.25">
      <c r="A145" s="69" t="str">
        <f t="shared" si="12"/>
        <v> AOEB 1 </v>
      </c>
      <c r="B145" s="15" t="str">
        <f t="shared" si="13"/>
        <v>I</v>
      </c>
      <c r="C145" s="69">
        <f t="shared" si="14"/>
        <v>43337.775999999998</v>
      </c>
      <c r="D145" s="11" t="str">
        <f t="shared" si="15"/>
        <v>vis</v>
      </c>
      <c r="E145" s="77">
        <f>VLOOKUP(C145,Active!C$21:E$972,3,FALSE)</f>
        <v>12381.999769059012</v>
      </c>
      <c r="F145" s="15" t="s">
        <v>588</v>
      </c>
      <c r="G145" s="11" t="str">
        <f t="shared" si="16"/>
        <v>43337.776</v>
      </c>
      <c r="H145" s="69">
        <f t="shared" si="17"/>
        <v>-16480</v>
      </c>
      <c r="I145" s="78" t="s">
        <v>1235</v>
      </c>
      <c r="J145" s="79" t="s">
        <v>1236</v>
      </c>
      <c r="K145" s="78">
        <v>-16480</v>
      </c>
      <c r="L145" s="78" t="s">
        <v>895</v>
      </c>
      <c r="M145" s="79" t="s">
        <v>647</v>
      </c>
      <c r="N145" s="79"/>
      <c r="O145" s="80" t="s">
        <v>748</v>
      </c>
      <c r="P145" s="80" t="s">
        <v>1179</v>
      </c>
    </row>
    <row r="146" spans="1:16" ht="12.75" customHeight="1" thickBot="1" x14ac:dyDescent="0.25">
      <c r="A146" s="69" t="str">
        <f t="shared" si="12"/>
        <v> AOEB 1 </v>
      </c>
      <c r="B146" s="15" t="str">
        <f t="shared" si="13"/>
        <v>I</v>
      </c>
      <c r="C146" s="69">
        <f t="shared" si="14"/>
        <v>43337.777000000002</v>
      </c>
      <c r="D146" s="11" t="str">
        <f t="shared" si="15"/>
        <v>vis</v>
      </c>
      <c r="E146" s="77">
        <f>VLOOKUP(C146,Active!C$21:E$972,3,FALSE)</f>
        <v>12382.001567664813</v>
      </c>
      <c r="F146" s="15" t="s">
        <v>588</v>
      </c>
      <c r="G146" s="11" t="str">
        <f t="shared" si="16"/>
        <v>43337.777</v>
      </c>
      <c r="H146" s="69">
        <f t="shared" si="17"/>
        <v>-16480</v>
      </c>
      <c r="I146" s="78" t="s">
        <v>1237</v>
      </c>
      <c r="J146" s="79" t="s">
        <v>1238</v>
      </c>
      <c r="K146" s="78">
        <v>-16480</v>
      </c>
      <c r="L146" s="78" t="s">
        <v>1134</v>
      </c>
      <c r="M146" s="79" t="s">
        <v>647</v>
      </c>
      <c r="N146" s="79"/>
      <c r="O146" s="80" t="s">
        <v>1184</v>
      </c>
      <c r="P146" s="80" t="s">
        <v>1179</v>
      </c>
    </row>
    <row r="147" spans="1:16" ht="12.75" customHeight="1" thickBot="1" x14ac:dyDescent="0.25">
      <c r="A147" s="69" t="str">
        <f t="shared" si="12"/>
        <v> AOEB 1 </v>
      </c>
      <c r="B147" s="15" t="str">
        <f t="shared" si="13"/>
        <v>I</v>
      </c>
      <c r="C147" s="69">
        <f t="shared" si="14"/>
        <v>43337.781999999999</v>
      </c>
      <c r="D147" s="11" t="str">
        <f t="shared" si="15"/>
        <v>vis</v>
      </c>
      <c r="E147" s="77">
        <f>VLOOKUP(C147,Active!C$21:E$972,3,FALSE)</f>
        <v>12382.01056069377</v>
      </c>
      <c r="F147" s="15" t="s">
        <v>588</v>
      </c>
      <c r="G147" s="11" t="str">
        <f t="shared" si="16"/>
        <v>43337.782</v>
      </c>
      <c r="H147" s="69">
        <f t="shared" si="17"/>
        <v>-16480</v>
      </c>
      <c r="I147" s="78" t="s">
        <v>1239</v>
      </c>
      <c r="J147" s="79" t="s">
        <v>1240</v>
      </c>
      <c r="K147" s="78">
        <v>-16480</v>
      </c>
      <c r="L147" s="78" t="s">
        <v>886</v>
      </c>
      <c r="M147" s="79" t="s">
        <v>647</v>
      </c>
      <c r="N147" s="79"/>
      <c r="O147" s="80" t="s">
        <v>1094</v>
      </c>
      <c r="P147" s="80" t="s">
        <v>1179</v>
      </c>
    </row>
    <row r="148" spans="1:16" ht="12.75" customHeight="1" thickBot="1" x14ac:dyDescent="0.25">
      <c r="A148" s="69" t="str">
        <f t="shared" si="12"/>
        <v> AOEB 1 </v>
      </c>
      <c r="B148" s="15" t="str">
        <f t="shared" si="13"/>
        <v>I</v>
      </c>
      <c r="C148" s="69">
        <f t="shared" si="14"/>
        <v>43367.796999999999</v>
      </c>
      <c r="D148" s="11" t="str">
        <f t="shared" si="15"/>
        <v>vis</v>
      </c>
      <c r="E148" s="77">
        <f>VLOOKUP(C148,Active!C$21:E$972,3,FALSE)</f>
        <v>12435.995713562672</v>
      </c>
      <c r="F148" s="15" t="s">
        <v>588</v>
      </c>
      <c r="G148" s="11" t="str">
        <f t="shared" si="16"/>
        <v>43367.797</v>
      </c>
      <c r="H148" s="69">
        <f t="shared" si="17"/>
        <v>-16426</v>
      </c>
      <c r="I148" s="78" t="s">
        <v>1245</v>
      </c>
      <c r="J148" s="79" t="s">
        <v>1246</v>
      </c>
      <c r="K148" s="78">
        <v>-16426</v>
      </c>
      <c r="L148" s="78" t="s">
        <v>1247</v>
      </c>
      <c r="M148" s="79" t="s">
        <v>647</v>
      </c>
      <c r="N148" s="79"/>
      <c r="O148" s="80" t="s">
        <v>1154</v>
      </c>
      <c r="P148" s="80" t="s">
        <v>1179</v>
      </c>
    </row>
    <row r="149" spans="1:16" ht="12.75" customHeight="1" thickBot="1" x14ac:dyDescent="0.25">
      <c r="A149" s="69" t="str">
        <f t="shared" si="12"/>
        <v> AOEB 1 </v>
      </c>
      <c r="B149" s="15" t="str">
        <f t="shared" si="13"/>
        <v>I</v>
      </c>
      <c r="C149" s="69">
        <f t="shared" si="14"/>
        <v>43371.694000000003</v>
      </c>
      <c r="D149" s="11" t="str">
        <f t="shared" si="15"/>
        <v>vis</v>
      </c>
      <c r="E149" s="77">
        <f>VLOOKUP(C149,Active!C$21:E$972,3,FALSE)</f>
        <v>12443.004880336963</v>
      </c>
      <c r="F149" s="15" t="s">
        <v>588</v>
      </c>
      <c r="G149" s="11" t="str">
        <f t="shared" si="16"/>
        <v>43371.694</v>
      </c>
      <c r="H149" s="69">
        <f t="shared" si="17"/>
        <v>-16419</v>
      </c>
      <c r="I149" s="78" t="s">
        <v>1248</v>
      </c>
      <c r="J149" s="79" t="s">
        <v>1249</v>
      </c>
      <c r="K149" s="78">
        <v>-16419</v>
      </c>
      <c r="L149" s="78" t="s">
        <v>1048</v>
      </c>
      <c r="M149" s="79" t="s">
        <v>647</v>
      </c>
      <c r="N149" s="79"/>
      <c r="O149" s="80" t="s">
        <v>748</v>
      </c>
      <c r="P149" s="80" t="s">
        <v>1179</v>
      </c>
    </row>
    <row r="150" spans="1:16" ht="12.75" customHeight="1" thickBot="1" x14ac:dyDescent="0.25">
      <c r="A150" s="69" t="str">
        <f t="shared" si="12"/>
        <v> AOEB 1 </v>
      </c>
      <c r="B150" s="15" t="str">
        <f t="shared" si="13"/>
        <v>I</v>
      </c>
      <c r="C150" s="69">
        <f t="shared" si="14"/>
        <v>43397.822999999997</v>
      </c>
      <c r="D150" s="11" t="str">
        <f t="shared" si="15"/>
        <v>vis</v>
      </c>
      <c r="E150" s="77">
        <f>VLOOKUP(C150,Active!C$21:E$972,3,FALSE)</f>
        <v>12490.000651095292</v>
      </c>
      <c r="F150" s="15" t="s">
        <v>588</v>
      </c>
      <c r="G150" s="11" t="str">
        <f t="shared" si="16"/>
        <v>43397.823</v>
      </c>
      <c r="H150" s="69">
        <f t="shared" si="17"/>
        <v>-16372</v>
      </c>
      <c r="I150" s="78" t="s">
        <v>1256</v>
      </c>
      <c r="J150" s="79" t="s">
        <v>1257</v>
      </c>
      <c r="K150" s="78">
        <v>-16372</v>
      </c>
      <c r="L150" s="78" t="s">
        <v>895</v>
      </c>
      <c r="M150" s="79" t="s">
        <v>647</v>
      </c>
      <c r="N150" s="79"/>
      <c r="O150" s="80" t="s">
        <v>748</v>
      </c>
      <c r="P150" s="80" t="s">
        <v>1179</v>
      </c>
    </row>
    <row r="151" spans="1:16" ht="12.75" customHeight="1" thickBot="1" x14ac:dyDescent="0.25">
      <c r="A151" s="69" t="str">
        <f t="shared" si="12"/>
        <v> AOEB 1 </v>
      </c>
      <c r="B151" s="15" t="str">
        <f t="shared" si="13"/>
        <v>I</v>
      </c>
      <c r="C151" s="69">
        <f t="shared" si="14"/>
        <v>43420.616999999998</v>
      </c>
      <c r="D151" s="11" t="str">
        <f t="shared" si="15"/>
        <v>vis</v>
      </c>
      <c r="E151" s="77">
        <f>VLOOKUP(C151,Active!C$21:E$972,3,FALSE)</f>
        <v>12530.998071534867</v>
      </c>
      <c r="F151" s="15" t="s">
        <v>588</v>
      </c>
      <c r="G151" s="11" t="str">
        <f t="shared" si="16"/>
        <v>43420.617</v>
      </c>
      <c r="H151" s="69">
        <f t="shared" si="17"/>
        <v>-16331</v>
      </c>
      <c r="I151" s="78" t="s">
        <v>1264</v>
      </c>
      <c r="J151" s="79" t="s">
        <v>1265</v>
      </c>
      <c r="K151" s="78">
        <v>-16331</v>
      </c>
      <c r="L151" s="78" t="s">
        <v>1073</v>
      </c>
      <c r="M151" s="79" t="s">
        <v>647</v>
      </c>
      <c r="N151" s="79"/>
      <c r="O151" s="80" t="s">
        <v>748</v>
      </c>
      <c r="P151" s="80" t="s">
        <v>1179</v>
      </c>
    </row>
    <row r="152" spans="1:16" ht="12.75" customHeight="1" thickBot="1" x14ac:dyDescent="0.25">
      <c r="A152" s="69" t="str">
        <f t="shared" si="12"/>
        <v> AOEB 1 </v>
      </c>
      <c r="B152" s="15" t="str">
        <f t="shared" si="13"/>
        <v>I</v>
      </c>
      <c r="C152" s="69">
        <f t="shared" si="14"/>
        <v>43460.652000000002</v>
      </c>
      <c r="D152" s="11" t="str">
        <f t="shared" si="15"/>
        <v>vis</v>
      </c>
      <c r="E152" s="77">
        <f>VLOOKUP(C152,Active!C$21:E$972,3,FALSE)</f>
        <v>12603.005254446965</v>
      </c>
      <c r="F152" s="15" t="s">
        <v>588</v>
      </c>
      <c r="G152" s="11" t="str">
        <f t="shared" si="16"/>
        <v>43460.652</v>
      </c>
      <c r="H152" s="69">
        <f t="shared" si="17"/>
        <v>-16259</v>
      </c>
      <c r="I152" s="78" t="s">
        <v>1278</v>
      </c>
      <c r="J152" s="79" t="s">
        <v>1279</v>
      </c>
      <c r="K152" s="78">
        <v>-16259</v>
      </c>
      <c r="L152" s="78" t="s">
        <v>1097</v>
      </c>
      <c r="M152" s="79" t="s">
        <v>647</v>
      </c>
      <c r="N152" s="79"/>
      <c r="O152" s="80" t="s">
        <v>1280</v>
      </c>
      <c r="P152" s="80" t="s">
        <v>1179</v>
      </c>
    </row>
    <row r="153" spans="1:16" ht="12.75" customHeight="1" thickBot="1" x14ac:dyDescent="0.25">
      <c r="A153" s="69" t="str">
        <f t="shared" si="12"/>
        <v> AOEB 1 </v>
      </c>
      <c r="B153" s="15" t="str">
        <f t="shared" si="13"/>
        <v>I</v>
      </c>
      <c r="C153" s="69">
        <f t="shared" si="14"/>
        <v>43714.737999999998</v>
      </c>
      <c r="D153" s="11" t="str">
        <f t="shared" si="15"/>
        <v>vis</v>
      </c>
      <c r="E153" s="77">
        <f>VLOOKUP(C153,Active!C$21:E$972,3,FALSE)</f>
        <v>13060.005805899495</v>
      </c>
      <c r="F153" s="15" t="s">
        <v>588</v>
      </c>
      <c r="G153" s="11" t="str">
        <f t="shared" si="16"/>
        <v>43714.738</v>
      </c>
      <c r="H153" s="69">
        <f t="shared" si="17"/>
        <v>-15802</v>
      </c>
      <c r="I153" s="78" t="s">
        <v>1290</v>
      </c>
      <c r="J153" s="79" t="s">
        <v>1291</v>
      </c>
      <c r="K153" s="78">
        <v>-15802</v>
      </c>
      <c r="L153" s="78" t="s">
        <v>1134</v>
      </c>
      <c r="M153" s="79" t="s">
        <v>647</v>
      </c>
      <c r="N153" s="79"/>
      <c r="O153" s="80" t="s">
        <v>1154</v>
      </c>
      <c r="P153" s="80" t="s">
        <v>1179</v>
      </c>
    </row>
    <row r="154" spans="1:16" ht="12.75" customHeight="1" thickBot="1" x14ac:dyDescent="0.25">
      <c r="A154" s="69" t="str">
        <f t="shared" si="12"/>
        <v> AOEB 1 </v>
      </c>
      <c r="B154" s="15" t="str">
        <f t="shared" si="13"/>
        <v>I</v>
      </c>
      <c r="C154" s="69">
        <f t="shared" si="14"/>
        <v>43724.743999999999</v>
      </c>
      <c r="D154" s="11" t="str">
        <f t="shared" si="15"/>
        <v>vis</v>
      </c>
      <c r="E154" s="77">
        <f>VLOOKUP(C154,Active!C$21:E$972,3,FALSE)</f>
        <v>13078.002655461591</v>
      </c>
      <c r="F154" s="15" t="s">
        <v>588</v>
      </c>
      <c r="G154" s="11" t="str">
        <f t="shared" si="16"/>
        <v>43724.744</v>
      </c>
      <c r="H154" s="69">
        <f t="shared" si="17"/>
        <v>-15784</v>
      </c>
      <c r="I154" s="78" t="s">
        <v>1316</v>
      </c>
      <c r="J154" s="79" t="s">
        <v>1317</v>
      </c>
      <c r="K154" s="78">
        <v>-15784</v>
      </c>
      <c r="L154" s="78" t="s">
        <v>1073</v>
      </c>
      <c r="M154" s="79" t="s">
        <v>647</v>
      </c>
      <c r="N154" s="79"/>
      <c r="O154" s="80" t="s">
        <v>748</v>
      </c>
      <c r="P154" s="80" t="s">
        <v>1179</v>
      </c>
    </row>
    <row r="155" spans="1:16" ht="12.75" customHeight="1" thickBot="1" x14ac:dyDescent="0.25">
      <c r="A155" s="69" t="str">
        <f t="shared" si="12"/>
        <v> AOEB 1 </v>
      </c>
      <c r="B155" s="15" t="str">
        <f t="shared" si="13"/>
        <v>I</v>
      </c>
      <c r="C155" s="69">
        <f t="shared" si="14"/>
        <v>43753.654999999999</v>
      </c>
      <c r="D155" s="11" t="str">
        <f t="shared" si="15"/>
        <v>vis</v>
      </c>
      <c r="E155" s="77">
        <f>VLOOKUP(C155,Active!C$21:E$972,3,FALSE)</f>
        <v>13130.002147535315</v>
      </c>
      <c r="F155" s="15" t="s">
        <v>588</v>
      </c>
      <c r="G155" s="11" t="str">
        <f t="shared" si="16"/>
        <v>43753.655</v>
      </c>
      <c r="H155" s="69">
        <f t="shared" si="17"/>
        <v>-15732</v>
      </c>
      <c r="I155" s="78" t="s">
        <v>1327</v>
      </c>
      <c r="J155" s="79" t="s">
        <v>1328</v>
      </c>
      <c r="K155" s="78">
        <v>-15732</v>
      </c>
      <c r="L155" s="78" t="s">
        <v>1073</v>
      </c>
      <c r="M155" s="79" t="s">
        <v>647</v>
      </c>
      <c r="N155" s="79"/>
      <c r="O155" s="80" t="s">
        <v>960</v>
      </c>
      <c r="P155" s="80" t="s">
        <v>1179</v>
      </c>
    </row>
    <row r="156" spans="1:16" ht="12.75" customHeight="1" thickBot="1" x14ac:dyDescent="0.25">
      <c r="A156" s="69" t="str">
        <f t="shared" si="12"/>
        <v> AOEB 1 </v>
      </c>
      <c r="B156" s="15" t="str">
        <f t="shared" si="13"/>
        <v>I</v>
      </c>
      <c r="C156" s="69">
        <f t="shared" si="14"/>
        <v>43753.656999999999</v>
      </c>
      <c r="D156" s="11" t="str">
        <f t="shared" si="15"/>
        <v>vis</v>
      </c>
      <c r="E156" s="77">
        <f>VLOOKUP(C156,Active!C$21:E$972,3,FALSE)</f>
        <v>13130.005744746901</v>
      </c>
      <c r="F156" s="15" t="s">
        <v>588</v>
      </c>
      <c r="G156" s="11" t="str">
        <f t="shared" si="16"/>
        <v>43753.657</v>
      </c>
      <c r="H156" s="69">
        <f t="shared" si="17"/>
        <v>-15732</v>
      </c>
      <c r="I156" s="78" t="s">
        <v>1329</v>
      </c>
      <c r="J156" s="79" t="s">
        <v>1330</v>
      </c>
      <c r="K156" s="78">
        <v>-15732</v>
      </c>
      <c r="L156" s="78" t="s">
        <v>1134</v>
      </c>
      <c r="M156" s="79" t="s">
        <v>647</v>
      </c>
      <c r="N156" s="79"/>
      <c r="O156" s="80" t="s">
        <v>748</v>
      </c>
      <c r="P156" s="80" t="s">
        <v>1179</v>
      </c>
    </row>
    <row r="157" spans="1:16" ht="12.75" customHeight="1" thickBot="1" x14ac:dyDescent="0.25">
      <c r="A157" s="69" t="str">
        <f t="shared" si="12"/>
        <v> AOEB 1 </v>
      </c>
      <c r="B157" s="15" t="str">
        <f t="shared" si="13"/>
        <v>I</v>
      </c>
      <c r="C157" s="69">
        <f t="shared" si="14"/>
        <v>43754.767</v>
      </c>
      <c r="D157" s="11" t="str">
        <f t="shared" si="15"/>
        <v>vis</v>
      </c>
      <c r="E157" s="77">
        <f>VLOOKUP(C157,Active!C$21:E$972,3,FALSE)</f>
        <v>13132.002197176836</v>
      </c>
      <c r="F157" s="15" t="s">
        <v>588</v>
      </c>
      <c r="G157" s="11" t="str">
        <f t="shared" si="16"/>
        <v>43754.767</v>
      </c>
      <c r="H157" s="69">
        <f t="shared" si="17"/>
        <v>-15730</v>
      </c>
      <c r="I157" s="78" t="s">
        <v>1331</v>
      </c>
      <c r="J157" s="79" t="s">
        <v>1332</v>
      </c>
      <c r="K157" s="78">
        <v>-15730</v>
      </c>
      <c r="L157" s="78" t="s">
        <v>1073</v>
      </c>
      <c r="M157" s="79" t="s">
        <v>647</v>
      </c>
      <c r="N157" s="79"/>
      <c r="O157" s="80" t="s">
        <v>748</v>
      </c>
      <c r="P157" s="80" t="s">
        <v>1179</v>
      </c>
    </row>
    <row r="158" spans="1:16" ht="12.75" customHeight="1" thickBot="1" x14ac:dyDescent="0.25">
      <c r="A158" s="69" t="str">
        <f t="shared" si="12"/>
        <v> AOEB 1 </v>
      </c>
      <c r="B158" s="15" t="str">
        <f t="shared" si="13"/>
        <v>I</v>
      </c>
      <c r="C158" s="69">
        <f t="shared" si="14"/>
        <v>43758.661</v>
      </c>
      <c r="D158" s="11" t="str">
        <f t="shared" si="15"/>
        <v>vis</v>
      </c>
      <c r="E158" s="77">
        <f>VLOOKUP(C158,Active!C$21:E$972,3,FALSE)</f>
        <v>13139.005968133741</v>
      </c>
      <c r="F158" s="15" t="s">
        <v>588</v>
      </c>
      <c r="G158" s="11" t="str">
        <f t="shared" si="16"/>
        <v>43758.661</v>
      </c>
      <c r="H158" s="69">
        <f t="shared" si="17"/>
        <v>-15723</v>
      </c>
      <c r="I158" s="78" t="s">
        <v>1333</v>
      </c>
      <c r="J158" s="79" t="s">
        <v>1334</v>
      </c>
      <c r="K158" s="78">
        <v>-15723</v>
      </c>
      <c r="L158" s="78" t="s">
        <v>1134</v>
      </c>
      <c r="M158" s="79" t="s">
        <v>647</v>
      </c>
      <c r="N158" s="79"/>
      <c r="O158" s="80" t="s">
        <v>748</v>
      </c>
      <c r="P158" s="80" t="s">
        <v>1179</v>
      </c>
    </row>
    <row r="159" spans="1:16" ht="12.75" customHeight="1" thickBot="1" x14ac:dyDescent="0.25">
      <c r="A159" s="69" t="str">
        <f t="shared" si="12"/>
        <v> AOEB 1 </v>
      </c>
      <c r="B159" s="15" t="str">
        <f t="shared" si="13"/>
        <v>I</v>
      </c>
      <c r="C159" s="69">
        <f t="shared" si="14"/>
        <v>43778.673999999999</v>
      </c>
      <c r="D159" s="11" t="str">
        <f t="shared" si="15"/>
        <v>vis</v>
      </c>
      <c r="E159" s="77">
        <f>VLOOKUP(C159,Active!C$21:E$972,3,FALSE)</f>
        <v>13175.001465863719</v>
      </c>
      <c r="F159" s="15" t="s">
        <v>588</v>
      </c>
      <c r="G159" s="11" t="str">
        <f t="shared" si="16"/>
        <v>43778.674</v>
      </c>
      <c r="H159" s="69">
        <f t="shared" si="17"/>
        <v>-15687</v>
      </c>
      <c r="I159" s="78" t="s">
        <v>1343</v>
      </c>
      <c r="J159" s="79" t="s">
        <v>1344</v>
      </c>
      <c r="K159" s="78">
        <v>-15687</v>
      </c>
      <c r="L159" s="78" t="s">
        <v>1247</v>
      </c>
      <c r="M159" s="79" t="s">
        <v>647</v>
      </c>
      <c r="N159" s="79"/>
      <c r="O159" s="80" t="s">
        <v>748</v>
      </c>
      <c r="P159" s="80" t="s">
        <v>1179</v>
      </c>
    </row>
    <row r="160" spans="1:16" ht="12.75" customHeight="1" thickBot="1" x14ac:dyDescent="0.25">
      <c r="A160" s="69" t="str">
        <f t="shared" si="12"/>
        <v> AOEB 1 </v>
      </c>
      <c r="B160" s="15" t="str">
        <f t="shared" si="13"/>
        <v>I</v>
      </c>
      <c r="C160" s="69">
        <f t="shared" si="14"/>
        <v>43787.572999999997</v>
      </c>
      <c r="D160" s="11" t="str">
        <f t="shared" si="15"/>
        <v>vis</v>
      </c>
      <c r="E160" s="77">
        <f>VLOOKUP(C160,Active!C$21:E$972,3,FALSE)</f>
        <v>13191.007258813252</v>
      </c>
      <c r="F160" s="15" t="s">
        <v>588</v>
      </c>
      <c r="G160" s="11" t="str">
        <f t="shared" si="16"/>
        <v>43787.573</v>
      </c>
      <c r="H160" s="69">
        <f t="shared" si="17"/>
        <v>-15671</v>
      </c>
      <c r="I160" s="78" t="s">
        <v>1345</v>
      </c>
      <c r="J160" s="79" t="s">
        <v>1346</v>
      </c>
      <c r="K160" s="78">
        <v>-15671</v>
      </c>
      <c r="L160" s="78" t="s">
        <v>1097</v>
      </c>
      <c r="M160" s="79" t="s">
        <v>647</v>
      </c>
      <c r="N160" s="79"/>
      <c r="O160" s="80" t="s">
        <v>748</v>
      </c>
      <c r="P160" s="80" t="s">
        <v>1179</v>
      </c>
    </row>
    <row r="161" spans="1:16" ht="12.75" customHeight="1" thickBot="1" x14ac:dyDescent="0.25">
      <c r="A161" s="69" t="str">
        <f t="shared" si="12"/>
        <v> AOEB 1 </v>
      </c>
      <c r="B161" s="15" t="str">
        <f t="shared" si="13"/>
        <v>I</v>
      </c>
      <c r="C161" s="69">
        <f t="shared" si="14"/>
        <v>43798.688000000002</v>
      </c>
      <c r="D161" s="11" t="str">
        <f t="shared" si="15"/>
        <v>vis</v>
      </c>
      <c r="E161" s="77">
        <f>VLOOKUP(C161,Active!C$21:E$972,3,FALSE)</f>
        <v>13210.998762199497</v>
      </c>
      <c r="F161" s="15" t="s">
        <v>588</v>
      </c>
      <c r="G161" s="11" t="str">
        <f t="shared" si="16"/>
        <v>43798.688</v>
      </c>
      <c r="H161" s="69">
        <f t="shared" si="17"/>
        <v>-15651</v>
      </c>
      <c r="I161" s="78" t="s">
        <v>1347</v>
      </c>
      <c r="J161" s="79" t="s">
        <v>1348</v>
      </c>
      <c r="K161" s="78">
        <v>-15651</v>
      </c>
      <c r="L161" s="78" t="s">
        <v>1153</v>
      </c>
      <c r="M161" s="79" t="s">
        <v>647</v>
      </c>
      <c r="N161" s="79"/>
      <c r="O161" s="80" t="s">
        <v>1154</v>
      </c>
      <c r="P161" s="80" t="s">
        <v>1179</v>
      </c>
    </row>
    <row r="162" spans="1:16" ht="12.75" customHeight="1" thickBot="1" x14ac:dyDescent="0.25">
      <c r="A162" s="69" t="str">
        <f t="shared" si="12"/>
        <v> AOEB 1 </v>
      </c>
      <c r="B162" s="15" t="str">
        <f t="shared" si="13"/>
        <v>I</v>
      </c>
      <c r="C162" s="69">
        <f t="shared" si="14"/>
        <v>43817.591</v>
      </c>
      <c r="D162" s="11" t="str">
        <f t="shared" si="15"/>
        <v>vis</v>
      </c>
      <c r="E162" s="77">
        <f>VLOOKUP(C162,Active!C$21:E$972,3,FALSE)</f>
        <v>13244.99780749954</v>
      </c>
      <c r="F162" s="15" t="s">
        <v>588</v>
      </c>
      <c r="G162" s="11" t="str">
        <f t="shared" si="16"/>
        <v>43817.591</v>
      </c>
      <c r="H162" s="69">
        <f t="shared" si="17"/>
        <v>-15617</v>
      </c>
      <c r="I162" s="78" t="s">
        <v>1349</v>
      </c>
      <c r="J162" s="79" t="s">
        <v>1350</v>
      </c>
      <c r="K162" s="78">
        <v>-15617</v>
      </c>
      <c r="L162" s="78" t="s">
        <v>1283</v>
      </c>
      <c r="M162" s="79" t="s">
        <v>647</v>
      </c>
      <c r="N162" s="79"/>
      <c r="O162" s="80" t="s">
        <v>748</v>
      </c>
      <c r="P162" s="80" t="s">
        <v>1179</v>
      </c>
    </row>
    <row r="163" spans="1:16" ht="12.75" customHeight="1" thickBot="1" x14ac:dyDescent="0.25">
      <c r="A163" s="69" t="str">
        <f t="shared" si="12"/>
        <v> AOEB 1 </v>
      </c>
      <c r="B163" s="15" t="str">
        <f t="shared" si="13"/>
        <v>I</v>
      </c>
      <c r="C163" s="69">
        <f t="shared" si="14"/>
        <v>43832.601999999999</v>
      </c>
      <c r="D163" s="11" t="str">
        <f t="shared" si="15"/>
        <v>vis</v>
      </c>
      <c r="E163" s="77">
        <f>VLOOKUP(C163,Active!C$21:E$972,3,FALSE)</f>
        <v>13271.996679054262</v>
      </c>
      <c r="F163" s="15" t="s">
        <v>588</v>
      </c>
      <c r="G163" s="11" t="str">
        <f t="shared" si="16"/>
        <v>43832.602</v>
      </c>
      <c r="H163" s="69">
        <f t="shared" si="17"/>
        <v>-15590</v>
      </c>
      <c r="I163" s="78" t="s">
        <v>1351</v>
      </c>
      <c r="J163" s="79" t="s">
        <v>1352</v>
      </c>
      <c r="K163" s="78">
        <v>-15590</v>
      </c>
      <c r="L163" s="78" t="s">
        <v>1305</v>
      </c>
      <c r="M163" s="79" t="s">
        <v>647</v>
      </c>
      <c r="N163" s="79"/>
      <c r="O163" s="80" t="s">
        <v>748</v>
      </c>
      <c r="P163" s="80" t="s">
        <v>1179</v>
      </c>
    </row>
    <row r="164" spans="1:16" ht="12.75" customHeight="1" thickBot="1" x14ac:dyDescent="0.25">
      <c r="A164" s="69" t="str">
        <f t="shared" si="12"/>
        <v> AOEB 1 </v>
      </c>
      <c r="B164" s="15" t="str">
        <f t="shared" si="13"/>
        <v>I</v>
      </c>
      <c r="C164" s="69">
        <f t="shared" si="14"/>
        <v>44101.707999999999</v>
      </c>
      <c r="D164" s="11" t="str">
        <f t="shared" si="15"/>
        <v>vis</v>
      </c>
      <c r="E164" s="77">
        <f>VLOOKUP(C164,Active!C$21:E$972,3,FALSE)</f>
        <v>13756.012289513657</v>
      </c>
      <c r="F164" s="15" t="s">
        <v>588</v>
      </c>
      <c r="G164" s="11" t="str">
        <f t="shared" si="16"/>
        <v>44101.708</v>
      </c>
      <c r="H164" s="69">
        <f t="shared" si="17"/>
        <v>-15106</v>
      </c>
      <c r="I164" s="78" t="s">
        <v>1360</v>
      </c>
      <c r="J164" s="79" t="s">
        <v>1361</v>
      </c>
      <c r="K164" s="78">
        <v>-15106</v>
      </c>
      <c r="L164" s="78" t="s">
        <v>1048</v>
      </c>
      <c r="M164" s="79" t="s">
        <v>647</v>
      </c>
      <c r="N164" s="79"/>
      <c r="O164" s="80" t="s">
        <v>1154</v>
      </c>
      <c r="P164" s="80" t="s">
        <v>1179</v>
      </c>
    </row>
    <row r="165" spans="1:16" ht="12.75" customHeight="1" thickBot="1" x14ac:dyDescent="0.25">
      <c r="A165" s="69" t="str">
        <f t="shared" si="12"/>
        <v> AOEB 1 </v>
      </c>
      <c r="B165" s="15" t="str">
        <f t="shared" si="13"/>
        <v>I</v>
      </c>
      <c r="C165" s="69">
        <f t="shared" si="14"/>
        <v>44107.815999999999</v>
      </c>
      <c r="D165" s="11" t="str">
        <f t="shared" si="15"/>
        <v>vis</v>
      </c>
      <c r="E165" s="77">
        <f>VLOOKUP(C165,Active!C$21:E$972,3,FALSE)</f>
        <v>13766.998173695676</v>
      </c>
      <c r="F165" s="15" t="s">
        <v>588</v>
      </c>
      <c r="G165" s="11" t="str">
        <f t="shared" si="16"/>
        <v>44107.816</v>
      </c>
      <c r="H165" s="69">
        <f t="shared" si="17"/>
        <v>-15095</v>
      </c>
      <c r="I165" s="78" t="s">
        <v>1362</v>
      </c>
      <c r="J165" s="79" t="s">
        <v>1363</v>
      </c>
      <c r="K165" s="78">
        <v>-15095</v>
      </c>
      <c r="L165" s="78" t="s">
        <v>1305</v>
      </c>
      <c r="M165" s="79" t="s">
        <v>647</v>
      </c>
      <c r="N165" s="79"/>
      <c r="O165" s="80" t="s">
        <v>1364</v>
      </c>
      <c r="P165" s="80" t="s">
        <v>1179</v>
      </c>
    </row>
    <row r="166" spans="1:16" ht="12.75" customHeight="1" thickBot="1" x14ac:dyDescent="0.25">
      <c r="A166" s="69" t="str">
        <f t="shared" si="12"/>
        <v> AOEB 1 </v>
      </c>
      <c r="B166" s="15" t="str">
        <f t="shared" si="13"/>
        <v>I</v>
      </c>
      <c r="C166" s="69">
        <f t="shared" si="14"/>
        <v>44140.620999999999</v>
      </c>
      <c r="D166" s="11" t="str">
        <f t="shared" si="15"/>
        <v>vis</v>
      </c>
      <c r="E166" s="77">
        <f>VLOOKUP(C166,Active!C$21:E$972,3,FALSE)</f>
        <v>13826.001436726305</v>
      </c>
      <c r="F166" s="15" t="s">
        <v>588</v>
      </c>
      <c r="G166" s="11" t="str">
        <f t="shared" si="16"/>
        <v>44140.621</v>
      </c>
      <c r="H166" s="69">
        <f t="shared" si="17"/>
        <v>-15036</v>
      </c>
      <c r="I166" s="78" t="s">
        <v>1373</v>
      </c>
      <c r="J166" s="79" t="s">
        <v>1382</v>
      </c>
      <c r="K166" s="78">
        <v>-15036</v>
      </c>
      <c r="L166" s="78" t="s">
        <v>1283</v>
      </c>
      <c r="M166" s="79" t="s">
        <v>647</v>
      </c>
      <c r="N166" s="79"/>
      <c r="O166" s="80" t="s">
        <v>748</v>
      </c>
      <c r="P166" s="80" t="s">
        <v>1179</v>
      </c>
    </row>
    <row r="167" spans="1:16" ht="12.75" customHeight="1" thickBot="1" x14ac:dyDescent="0.25">
      <c r="A167" s="69" t="str">
        <f t="shared" si="12"/>
        <v> AOEB 1 </v>
      </c>
      <c r="B167" s="15" t="str">
        <f t="shared" si="13"/>
        <v>I</v>
      </c>
      <c r="C167" s="69">
        <f t="shared" si="14"/>
        <v>44141.733</v>
      </c>
      <c r="D167" s="11" t="str">
        <f t="shared" si="15"/>
        <v>vis</v>
      </c>
      <c r="E167" s="77">
        <f>VLOOKUP(C167,Active!C$21:E$972,3,FALSE)</f>
        <v>13828.001486367828</v>
      </c>
      <c r="F167" s="15" t="s">
        <v>588</v>
      </c>
      <c r="G167" s="11" t="str">
        <f t="shared" si="16"/>
        <v>44141.733</v>
      </c>
      <c r="H167" s="69">
        <f t="shared" si="17"/>
        <v>-15034</v>
      </c>
      <c r="I167" s="78" t="s">
        <v>1383</v>
      </c>
      <c r="J167" s="79" t="s">
        <v>1384</v>
      </c>
      <c r="K167" s="78">
        <v>-15034</v>
      </c>
      <c r="L167" s="78" t="s">
        <v>1283</v>
      </c>
      <c r="M167" s="79" t="s">
        <v>647</v>
      </c>
      <c r="N167" s="79"/>
      <c r="O167" s="80" t="s">
        <v>748</v>
      </c>
      <c r="P167" s="80" t="s">
        <v>1179</v>
      </c>
    </row>
    <row r="168" spans="1:16" ht="12.75" customHeight="1" thickBot="1" x14ac:dyDescent="0.25">
      <c r="A168" s="69" t="str">
        <f t="shared" si="12"/>
        <v> AOEB 1 </v>
      </c>
      <c r="B168" s="15" t="str">
        <f t="shared" si="13"/>
        <v>I</v>
      </c>
      <c r="C168" s="69">
        <f t="shared" si="14"/>
        <v>44145.623</v>
      </c>
      <c r="D168" s="11" t="str">
        <f t="shared" si="15"/>
        <v>vis</v>
      </c>
      <c r="E168" s="77">
        <f>VLOOKUP(C168,Active!C$21:E$972,3,FALSE)</f>
        <v>13834.998062901561</v>
      </c>
      <c r="F168" s="15" t="s">
        <v>588</v>
      </c>
      <c r="G168" s="11" t="str">
        <f t="shared" si="16"/>
        <v>44145.623</v>
      </c>
      <c r="H168" s="69">
        <f t="shared" si="17"/>
        <v>-15027</v>
      </c>
      <c r="I168" s="78" t="s">
        <v>1385</v>
      </c>
      <c r="J168" s="79" t="s">
        <v>1386</v>
      </c>
      <c r="K168" s="78">
        <v>-15027</v>
      </c>
      <c r="L168" s="78" t="s">
        <v>1243</v>
      </c>
      <c r="M168" s="79" t="s">
        <v>647</v>
      </c>
      <c r="N168" s="79"/>
      <c r="O168" s="80" t="s">
        <v>748</v>
      </c>
      <c r="P168" s="80" t="s">
        <v>1179</v>
      </c>
    </row>
    <row r="169" spans="1:16" ht="12.75" customHeight="1" thickBot="1" x14ac:dyDescent="0.25">
      <c r="A169" s="69" t="str">
        <f t="shared" si="12"/>
        <v> AOEB 1 </v>
      </c>
      <c r="B169" s="15" t="str">
        <f t="shared" si="13"/>
        <v>I</v>
      </c>
      <c r="C169" s="69">
        <f t="shared" si="14"/>
        <v>44180.65</v>
      </c>
      <c r="D169" s="11" t="str">
        <f t="shared" si="15"/>
        <v>vis</v>
      </c>
      <c r="E169" s="77">
        <f>VLOOKUP(C169,Active!C$21:E$972,3,FALSE)</f>
        <v>13897.997828003647</v>
      </c>
      <c r="F169" s="15" t="s">
        <v>588</v>
      </c>
      <c r="G169" s="11" t="str">
        <f t="shared" si="16"/>
        <v>44180.650</v>
      </c>
      <c r="H169" s="69">
        <f t="shared" si="17"/>
        <v>-14964</v>
      </c>
      <c r="I169" s="78" t="s">
        <v>1393</v>
      </c>
      <c r="J169" s="79" t="s">
        <v>1394</v>
      </c>
      <c r="K169" s="78">
        <v>-14964</v>
      </c>
      <c r="L169" s="78" t="s">
        <v>1243</v>
      </c>
      <c r="M169" s="79" t="s">
        <v>647</v>
      </c>
      <c r="N169" s="79"/>
      <c r="O169" s="80" t="s">
        <v>1364</v>
      </c>
      <c r="P169" s="80" t="s">
        <v>1179</v>
      </c>
    </row>
    <row r="170" spans="1:16" ht="12.75" customHeight="1" thickBot="1" x14ac:dyDescent="0.25">
      <c r="A170" s="69" t="str">
        <f t="shared" si="12"/>
        <v> AOEB 1 </v>
      </c>
      <c r="B170" s="15" t="str">
        <f t="shared" si="13"/>
        <v>I</v>
      </c>
      <c r="C170" s="69">
        <f t="shared" si="14"/>
        <v>44214.565999999999</v>
      </c>
      <c r="D170" s="11" t="str">
        <f t="shared" si="15"/>
        <v>vis</v>
      </c>
      <c r="E170" s="77">
        <f>VLOOKUP(C170,Active!C$21:E$972,3,FALSE)</f>
        <v>13958.999342069999</v>
      </c>
      <c r="F170" s="15" t="s">
        <v>588</v>
      </c>
      <c r="G170" s="11" t="str">
        <f t="shared" si="16"/>
        <v>44214.566</v>
      </c>
      <c r="H170" s="69">
        <f t="shared" si="17"/>
        <v>-14903</v>
      </c>
      <c r="I170" s="78" t="s">
        <v>1402</v>
      </c>
      <c r="J170" s="79" t="s">
        <v>1403</v>
      </c>
      <c r="K170" s="78">
        <v>-14903</v>
      </c>
      <c r="L170" s="78" t="s">
        <v>1305</v>
      </c>
      <c r="M170" s="79" t="s">
        <v>647</v>
      </c>
      <c r="N170" s="79"/>
      <c r="O170" s="80" t="s">
        <v>748</v>
      </c>
      <c r="P170" s="80" t="s">
        <v>1179</v>
      </c>
    </row>
    <row r="171" spans="1:16" ht="12.75" customHeight="1" thickBot="1" x14ac:dyDescent="0.25">
      <c r="A171" s="69" t="str">
        <f t="shared" si="12"/>
        <v> AOEB 1 </v>
      </c>
      <c r="B171" s="15" t="str">
        <f t="shared" si="13"/>
        <v>I</v>
      </c>
      <c r="C171" s="69">
        <f t="shared" si="14"/>
        <v>44473.661999999997</v>
      </c>
      <c r="D171" s="11" t="str">
        <f t="shared" si="15"/>
        <v>vis</v>
      </c>
      <c r="E171" s="77">
        <f>VLOOKUP(C171,Active!C$21:E$972,3,FALSE)</f>
        <v>14425.010908544127</v>
      </c>
      <c r="F171" s="15" t="s">
        <v>588</v>
      </c>
      <c r="G171" s="11" t="str">
        <f t="shared" si="16"/>
        <v>44473.662</v>
      </c>
      <c r="H171" s="69">
        <f t="shared" si="17"/>
        <v>-14437</v>
      </c>
      <c r="I171" s="78" t="s">
        <v>1407</v>
      </c>
      <c r="J171" s="79" t="s">
        <v>1408</v>
      </c>
      <c r="K171" s="78">
        <v>-14437</v>
      </c>
      <c r="L171" s="78" t="s">
        <v>895</v>
      </c>
      <c r="M171" s="79" t="s">
        <v>647</v>
      </c>
      <c r="N171" s="79"/>
      <c r="O171" s="80" t="s">
        <v>1154</v>
      </c>
      <c r="P171" s="80" t="s">
        <v>1179</v>
      </c>
    </row>
    <row r="172" spans="1:16" ht="12.75" customHeight="1" thickBot="1" x14ac:dyDescent="0.25">
      <c r="A172" s="69" t="str">
        <f t="shared" si="12"/>
        <v> AOEB 1 </v>
      </c>
      <c r="B172" s="15" t="str">
        <f t="shared" si="13"/>
        <v>I</v>
      </c>
      <c r="C172" s="69">
        <f t="shared" si="14"/>
        <v>44474.773999999998</v>
      </c>
      <c r="D172" s="11" t="str">
        <f t="shared" si="15"/>
        <v>vis</v>
      </c>
      <c r="E172" s="77">
        <f>VLOOKUP(C172,Active!C$21:E$972,3,FALSE)</f>
        <v>14427.010958185649</v>
      </c>
      <c r="F172" s="15" t="s">
        <v>588</v>
      </c>
      <c r="G172" s="11" t="str">
        <f t="shared" si="16"/>
        <v>44474.774</v>
      </c>
      <c r="H172" s="69">
        <f t="shared" si="17"/>
        <v>-14435</v>
      </c>
      <c r="I172" s="78" t="s">
        <v>1409</v>
      </c>
      <c r="J172" s="79" t="s">
        <v>1410</v>
      </c>
      <c r="K172" s="78">
        <v>-14435</v>
      </c>
      <c r="L172" s="78" t="s">
        <v>895</v>
      </c>
      <c r="M172" s="79" t="s">
        <v>647</v>
      </c>
      <c r="N172" s="79"/>
      <c r="O172" s="80" t="s">
        <v>1411</v>
      </c>
      <c r="P172" s="80" t="s">
        <v>1179</v>
      </c>
    </row>
    <row r="173" spans="1:16" ht="12.75" customHeight="1" thickBot="1" x14ac:dyDescent="0.25">
      <c r="A173" s="69" t="str">
        <f t="shared" si="12"/>
        <v> AOEB 1 </v>
      </c>
      <c r="B173" s="15" t="str">
        <f t="shared" si="13"/>
        <v>I</v>
      </c>
      <c r="C173" s="69">
        <f t="shared" si="14"/>
        <v>44542.603000000003</v>
      </c>
      <c r="D173" s="11" t="str">
        <f t="shared" si="15"/>
        <v>vis</v>
      </c>
      <c r="E173" s="77">
        <f>VLOOKUP(C173,Active!C$21:E$972,3,FALSE)</f>
        <v>14549.008590500993</v>
      </c>
      <c r="F173" s="15" t="s">
        <v>588</v>
      </c>
      <c r="G173" s="11" t="str">
        <f t="shared" si="16"/>
        <v>44542.603</v>
      </c>
      <c r="H173" s="69">
        <f t="shared" si="17"/>
        <v>-14313</v>
      </c>
      <c r="I173" s="78" t="s">
        <v>1437</v>
      </c>
      <c r="J173" s="79" t="s">
        <v>1438</v>
      </c>
      <c r="K173" s="78">
        <v>-14313</v>
      </c>
      <c r="L173" s="78" t="s">
        <v>1247</v>
      </c>
      <c r="M173" s="79" t="s">
        <v>647</v>
      </c>
      <c r="N173" s="79"/>
      <c r="O173" s="80" t="s">
        <v>1439</v>
      </c>
      <c r="P173" s="80" t="s">
        <v>1179</v>
      </c>
    </row>
    <row r="174" spans="1:16" ht="12.75" customHeight="1" thickBot="1" x14ac:dyDescent="0.25">
      <c r="A174" s="69" t="str">
        <f t="shared" si="12"/>
        <v> AOEB 1 </v>
      </c>
      <c r="B174" s="15" t="str">
        <f t="shared" si="13"/>
        <v>I</v>
      </c>
      <c r="C174" s="69">
        <f t="shared" si="14"/>
        <v>44562.618000000002</v>
      </c>
      <c r="D174" s="11" t="str">
        <f t="shared" si="15"/>
        <v>vis</v>
      </c>
      <c r="E174" s="77">
        <f>VLOOKUP(C174,Active!C$21:E$972,3,FALSE)</f>
        <v>14585.007685442557</v>
      </c>
      <c r="F174" s="15" t="s">
        <v>588</v>
      </c>
      <c r="G174" s="11" t="str">
        <f t="shared" si="16"/>
        <v>44562.618</v>
      </c>
      <c r="H174" s="69">
        <f t="shared" si="17"/>
        <v>-14277</v>
      </c>
      <c r="I174" s="78" t="s">
        <v>1442</v>
      </c>
      <c r="J174" s="79" t="s">
        <v>1443</v>
      </c>
      <c r="K174" s="78">
        <v>-14277</v>
      </c>
      <c r="L174" s="78" t="s">
        <v>1153</v>
      </c>
      <c r="M174" s="79" t="s">
        <v>647</v>
      </c>
      <c r="N174" s="79"/>
      <c r="O174" s="80" t="s">
        <v>1439</v>
      </c>
      <c r="P174" s="80" t="s">
        <v>1179</v>
      </c>
    </row>
    <row r="175" spans="1:16" ht="12.75" customHeight="1" thickBot="1" x14ac:dyDescent="0.25">
      <c r="A175" s="69" t="str">
        <f t="shared" si="12"/>
        <v> AOEB 1 </v>
      </c>
      <c r="B175" s="15" t="str">
        <f t="shared" si="13"/>
        <v>I</v>
      </c>
      <c r="C175" s="69">
        <f t="shared" si="14"/>
        <v>44782.786</v>
      </c>
      <c r="D175" s="11" t="str">
        <f t="shared" si="15"/>
        <v>vis</v>
      </c>
      <c r="E175" s="77">
        <f>VLOOKUP(C175,Active!C$21:E$972,3,FALSE)</f>
        <v>14981.003125617146</v>
      </c>
      <c r="F175" s="15" t="s">
        <v>588</v>
      </c>
      <c r="G175" s="11" t="str">
        <f t="shared" si="16"/>
        <v>44782.786</v>
      </c>
      <c r="H175" s="69">
        <f t="shared" si="17"/>
        <v>-13881</v>
      </c>
      <c r="I175" s="78" t="s">
        <v>1448</v>
      </c>
      <c r="J175" s="79" t="s">
        <v>1449</v>
      </c>
      <c r="K175" s="78">
        <v>-13881</v>
      </c>
      <c r="L175" s="78" t="s">
        <v>1243</v>
      </c>
      <c r="M175" s="79" t="s">
        <v>647</v>
      </c>
      <c r="N175" s="79"/>
      <c r="O175" s="80" t="s">
        <v>1450</v>
      </c>
      <c r="P175" s="80" t="s">
        <v>1179</v>
      </c>
    </row>
    <row r="176" spans="1:16" ht="12.75" customHeight="1" thickBot="1" x14ac:dyDescent="0.25">
      <c r="A176" s="69" t="str">
        <f t="shared" si="12"/>
        <v> AOEB 1 </v>
      </c>
      <c r="B176" s="15" t="str">
        <f t="shared" si="13"/>
        <v>I</v>
      </c>
      <c r="C176" s="69">
        <f t="shared" si="14"/>
        <v>44817.813000000002</v>
      </c>
      <c r="D176" s="11" t="str">
        <f t="shared" si="15"/>
        <v>vis</v>
      </c>
      <c r="E176" s="77">
        <f>VLOOKUP(C176,Active!C$21:E$972,3,FALSE)</f>
        <v>15044.002890719234</v>
      </c>
      <c r="F176" s="15" t="s">
        <v>588</v>
      </c>
      <c r="G176" s="11" t="str">
        <f t="shared" si="16"/>
        <v>44817.813</v>
      </c>
      <c r="H176" s="69">
        <f t="shared" si="17"/>
        <v>-13818</v>
      </c>
      <c r="I176" s="78" t="s">
        <v>1462</v>
      </c>
      <c r="J176" s="79" t="s">
        <v>1463</v>
      </c>
      <c r="K176" s="78">
        <v>-13818</v>
      </c>
      <c r="L176" s="78" t="s">
        <v>1297</v>
      </c>
      <c r="M176" s="79" t="s">
        <v>647</v>
      </c>
      <c r="N176" s="79"/>
      <c r="O176" s="80" t="s">
        <v>1154</v>
      </c>
      <c r="P176" s="80" t="s">
        <v>1179</v>
      </c>
    </row>
    <row r="177" spans="1:16" ht="12.75" customHeight="1" thickBot="1" x14ac:dyDescent="0.25">
      <c r="A177" s="69" t="str">
        <f t="shared" si="12"/>
        <v> AOEB 1 </v>
      </c>
      <c r="B177" s="15" t="str">
        <f t="shared" si="13"/>
        <v>I</v>
      </c>
      <c r="C177" s="69">
        <f t="shared" si="14"/>
        <v>44870.633000000002</v>
      </c>
      <c r="D177" s="11" t="str">
        <f t="shared" si="15"/>
        <v>vis</v>
      </c>
      <c r="E177" s="77">
        <f>VLOOKUP(C177,Active!C$21:E$972,3,FALSE)</f>
        <v>15139.005248691426</v>
      </c>
      <c r="F177" s="15" t="s">
        <v>588</v>
      </c>
      <c r="G177" s="11" t="str">
        <f t="shared" si="16"/>
        <v>44870.633</v>
      </c>
      <c r="H177" s="69">
        <f t="shared" si="17"/>
        <v>-13723</v>
      </c>
      <c r="I177" s="78" t="s">
        <v>1473</v>
      </c>
      <c r="J177" s="79" t="s">
        <v>1474</v>
      </c>
      <c r="K177" s="78">
        <v>-13723</v>
      </c>
      <c r="L177" s="78" t="s">
        <v>1243</v>
      </c>
      <c r="M177" s="79" t="s">
        <v>647</v>
      </c>
      <c r="N177" s="79"/>
      <c r="O177" s="80" t="s">
        <v>748</v>
      </c>
      <c r="P177" s="80" t="s">
        <v>1179</v>
      </c>
    </row>
    <row r="178" spans="1:16" ht="12.75" customHeight="1" thickBot="1" x14ac:dyDescent="0.25">
      <c r="A178" s="69" t="str">
        <f t="shared" si="12"/>
        <v> AOEB 1 </v>
      </c>
      <c r="B178" s="15" t="str">
        <f t="shared" si="13"/>
        <v>I</v>
      </c>
      <c r="C178" s="69">
        <f t="shared" si="14"/>
        <v>44875.635999999999</v>
      </c>
      <c r="D178" s="11" t="str">
        <f t="shared" si="15"/>
        <v>vis</v>
      </c>
      <c r="E178" s="77">
        <f>VLOOKUP(C178,Active!C$21:E$972,3,FALSE)</f>
        <v>15148.003673472469</v>
      </c>
      <c r="F178" s="15" t="s">
        <v>588</v>
      </c>
      <c r="G178" s="11" t="str">
        <f t="shared" si="16"/>
        <v>44875.636</v>
      </c>
      <c r="H178" s="69">
        <f t="shared" si="17"/>
        <v>-13714</v>
      </c>
      <c r="I178" s="78" t="s">
        <v>1475</v>
      </c>
      <c r="J178" s="79" t="s">
        <v>1476</v>
      </c>
      <c r="K178" s="78">
        <v>-13714</v>
      </c>
      <c r="L178" s="78" t="s">
        <v>1297</v>
      </c>
      <c r="M178" s="79" t="s">
        <v>647</v>
      </c>
      <c r="N178" s="79"/>
      <c r="O178" s="80" t="s">
        <v>748</v>
      </c>
      <c r="P178" s="80" t="s">
        <v>1179</v>
      </c>
    </row>
    <row r="179" spans="1:16" ht="12.75" customHeight="1" thickBot="1" x14ac:dyDescent="0.25">
      <c r="A179" s="69" t="str">
        <f t="shared" si="12"/>
        <v> AOEB 1 </v>
      </c>
      <c r="B179" s="15" t="str">
        <f t="shared" si="13"/>
        <v>I</v>
      </c>
      <c r="C179" s="69">
        <f t="shared" si="14"/>
        <v>44885.654999999999</v>
      </c>
      <c r="D179" s="11" t="str">
        <f t="shared" si="15"/>
        <v>vis</v>
      </c>
      <c r="E179" s="77">
        <f>VLOOKUP(C179,Active!C$21:E$972,3,FALSE)</f>
        <v>15166.023904909867</v>
      </c>
      <c r="F179" s="15" t="s">
        <v>588</v>
      </c>
      <c r="G179" s="11" t="str">
        <f t="shared" si="16"/>
        <v>44885.655</v>
      </c>
      <c r="H179" s="69">
        <f t="shared" si="17"/>
        <v>-13696</v>
      </c>
      <c r="I179" s="78" t="s">
        <v>1481</v>
      </c>
      <c r="J179" s="79" t="s">
        <v>1482</v>
      </c>
      <c r="K179" s="78">
        <v>-13696</v>
      </c>
      <c r="L179" s="78" t="s">
        <v>1027</v>
      </c>
      <c r="M179" s="79" t="s">
        <v>647</v>
      </c>
      <c r="N179" s="79"/>
      <c r="O179" s="80" t="s">
        <v>1154</v>
      </c>
      <c r="P179" s="80" t="s">
        <v>1179</v>
      </c>
    </row>
    <row r="180" spans="1:16" ht="12.75" customHeight="1" thickBot="1" x14ac:dyDescent="0.25">
      <c r="A180" s="69" t="str">
        <f t="shared" si="12"/>
        <v> AOEB 1 </v>
      </c>
      <c r="B180" s="15" t="str">
        <f t="shared" si="13"/>
        <v>I</v>
      </c>
      <c r="C180" s="69">
        <f t="shared" si="14"/>
        <v>45203.669000000002</v>
      </c>
      <c r="D180" s="11" t="str">
        <f t="shared" si="15"/>
        <v>vis</v>
      </c>
      <c r="E180" s="77">
        <f>VLOOKUP(C180,Active!C$21:E$972,3,FALSE)</f>
        <v>15738.005727480289</v>
      </c>
      <c r="F180" s="15" t="s">
        <v>588</v>
      </c>
      <c r="G180" s="11" t="str">
        <f t="shared" si="16"/>
        <v>45203.669</v>
      </c>
      <c r="H180" s="69">
        <f t="shared" si="17"/>
        <v>-13124</v>
      </c>
      <c r="I180" s="78" t="s">
        <v>1499</v>
      </c>
      <c r="J180" s="79" t="s">
        <v>1500</v>
      </c>
      <c r="K180" s="78">
        <v>-13124</v>
      </c>
      <c r="L180" s="78" t="s">
        <v>1297</v>
      </c>
      <c r="M180" s="79" t="s">
        <v>647</v>
      </c>
      <c r="N180" s="79"/>
      <c r="O180" s="80" t="s">
        <v>1450</v>
      </c>
      <c r="P180" s="80" t="s">
        <v>1179</v>
      </c>
    </row>
    <row r="181" spans="1:16" ht="12.75" customHeight="1" thickBot="1" x14ac:dyDescent="0.25">
      <c r="A181" s="69" t="str">
        <f t="shared" si="12"/>
        <v> AOEB 1 </v>
      </c>
      <c r="B181" s="15" t="str">
        <f t="shared" si="13"/>
        <v>I</v>
      </c>
      <c r="C181" s="69">
        <f t="shared" si="14"/>
        <v>45267.601999999999</v>
      </c>
      <c r="D181" s="11" t="str">
        <f t="shared" si="15"/>
        <v>vis</v>
      </c>
      <c r="E181" s="77">
        <f>VLOOKUP(C181,Active!C$21:E$972,3,FALSE)</f>
        <v>15852.995991627129</v>
      </c>
      <c r="F181" s="15" t="s">
        <v>588</v>
      </c>
      <c r="G181" s="11" t="str">
        <f t="shared" si="16"/>
        <v>45267.602</v>
      </c>
      <c r="H181" s="69">
        <f t="shared" si="17"/>
        <v>-13009</v>
      </c>
      <c r="I181" s="78" t="s">
        <v>1522</v>
      </c>
      <c r="J181" s="79" t="s">
        <v>1523</v>
      </c>
      <c r="K181" s="78">
        <v>-13009</v>
      </c>
      <c r="L181" s="78" t="s">
        <v>1466</v>
      </c>
      <c r="M181" s="79" t="s">
        <v>647</v>
      </c>
      <c r="N181" s="79"/>
      <c r="O181" s="80" t="s">
        <v>1411</v>
      </c>
      <c r="P181" s="80" t="s">
        <v>1179</v>
      </c>
    </row>
    <row r="182" spans="1:16" ht="12.75" customHeight="1" thickBot="1" x14ac:dyDescent="0.25">
      <c r="A182" s="69" t="str">
        <f t="shared" si="12"/>
        <v> AOEB 1 </v>
      </c>
      <c r="B182" s="15" t="str">
        <f t="shared" si="13"/>
        <v>I</v>
      </c>
      <c r="C182" s="69">
        <f t="shared" si="14"/>
        <v>45302.633999999998</v>
      </c>
      <c r="D182" s="11" t="str">
        <f t="shared" si="15"/>
        <v>vis</v>
      </c>
      <c r="E182" s="77">
        <f>VLOOKUP(C182,Active!C$21:E$972,3,FALSE)</f>
        <v>15916.004749758175</v>
      </c>
      <c r="F182" s="15" t="s">
        <v>588</v>
      </c>
      <c r="G182" s="11" t="str">
        <f t="shared" si="16"/>
        <v>45302.634</v>
      </c>
      <c r="H182" s="69">
        <f t="shared" si="17"/>
        <v>-12946</v>
      </c>
      <c r="I182" s="78" t="s">
        <v>1530</v>
      </c>
      <c r="J182" s="79" t="s">
        <v>1531</v>
      </c>
      <c r="K182" s="78">
        <v>-12946</v>
      </c>
      <c r="L182" s="78" t="s">
        <v>1294</v>
      </c>
      <c r="M182" s="79" t="s">
        <v>647</v>
      </c>
      <c r="N182" s="79"/>
      <c r="O182" s="80" t="s">
        <v>1411</v>
      </c>
      <c r="P182" s="80" t="s">
        <v>1179</v>
      </c>
    </row>
    <row r="183" spans="1:16" ht="12.75" customHeight="1" thickBot="1" x14ac:dyDescent="0.25">
      <c r="A183" s="69" t="str">
        <f t="shared" si="12"/>
        <v> AOEB 1 </v>
      </c>
      <c r="B183" s="15" t="str">
        <f t="shared" si="13"/>
        <v>I</v>
      </c>
      <c r="C183" s="69">
        <f t="shared" si="14"/>
        <v>45645.673000000003</v>
      </c>
      <c r="D183" s="11" t="str">
        <f t="shared" si="15"/>
        <v>vis</v>
      </c>
      <c r="E183" s="77">
        <f>VLOOKUP(C183,Active!C$21:E$972,3,FALSE)</f>
        <v>16532.996682291759</v>
      </c>
      <c r="F183" s="15" t="s">
        <v>588</v>
      </c>
      <c r="G183" s="11" t="str">
        <f t="shared" si="16"/>
        <v>45645.673</v>
      </c>
      <c r="H183" s="69">
        <f t="shared" si="17"/>
        <v>-12329</v>
      </c>
      <c r="I183" s="78" t="s">
        <v>1579</v>
      </c>
      <c r="J183" s="79" t="s">
        <v>1580</v>
      </c>
      <c r="K183" s="78">
        <v>-12329</v>
      </c>
      <c r="L183" s="78" t="s">
        <v>1581</v>
      </c>
      <c r="M183" s="79" t="s">
        <v>647</v>
      </c>
      <c r="N183" s="79"/>
      <c r="O183" s="80" t="s">
        <v>1364</v>
      </c>
      <c r="P183" s="80" t="s">
        <v>1179</v>
      </c>
    </row>
    <row r="184" spans="1:16" ht="12.75" customHeight="1" thickBot="1" x14ac:dyDescent="0.25">
      <c r="A184" s="69" t="str">
        <f t="shared" si="12"/>
        <v> AOEB 1 </v>
      </c>
      <c r="B184" s="15" t="str">
        <f t="shared" si="13"/>
        <v>I</v>
      </c>
      <c r="C184" s="69">
        <f t="shared" si="14"/>
        <v>45944.798000000003</v>
      </c>
      <c r="D184" s="11" t="str">
        <f t="shared" si="15"/>
        <v>vis</v>
      </c>
      <c r="E184" s="77">
        <f>VLOOKUP(C184,Active!C$21:E$972,3,FALSE)</f>
        <v>17071.004640043229</v>
      </c>
      <c r="F184" s="15" t="s">
        <v>588</v>
      </c>
      <c r="G184" s="11" t="str">
        <f t="shared" si="16"/>
        <v>45944.798</v>
      </c>
      <c r="H184" s="69">
        <f t="shared" si="17"/>
        <v>-11791</v>
      </c>
      <c r="I184" s="78" t="s">
        <v>1626</v>
      </c>
      <c r="J184" s="79" t="s">
        <v>1627</v>
      </c>
      <c r="K184" s="78">
        <v>-11791</v>
      </c>
      <c r="L184" s="78" t="s">
        <v>1370</v>
      </c>
      <c r="M184" s="79" t="s">
        <v>647</v>
      </c>
      <c r="N184" s="79"/>
      <c r="O184" s="80" t="s">
        <v>1628</v>
      </c>
      <c r="P184" s="80" t="s">
        <v>1179</v>
      </c>
    </row>
    <row r="185" spans="1:16" ht="12.75" customHeight="1" thickBot="1" x14ac:dyDescent="0.25">
      <c r="A185" s="69" t="str">
        <f t="shared" si="12"/>
        <v> AOEB 1 </v>
      </c>
      <c r="B185" s="15" t="str">
        <f t="shared" si="13"/>
        <v>I</v>
      </c>
      <c r="C185" s="69">
        <f t="shared" si="14"/>
        <v>46002.622000000003</v>
      </c>
      <c r="D185" s="11" t="str">
        <f t="shared" si="15"/>
        <v>vis</v>
      </c>
      <c r="E185" s="77">
        <f>VLOOKUP(C185,Active!C$21:E$972,3,FALSE)</f>
        <v>17175.007221402262</v>
      </c>
      <c r="F185" s="15" t="s">
        <v>588</v>
      </c>
      <c r="G185" s="11" t="str">
        <f t="shared" si="16"/>
        <v>46002.622</v>
      </c>
      <c r="H185" s="69">
        <f t="shared" si="17"/>
        <v>-11687</v>
      </c>
      <c r="I185" s="78" t="s">
        <v>1654</v>
      </c>
      <c r="J185" s="79" t="s">
        <v>1655</v>
      </c>
      <c r="K185" s="78">
        <v>-11687</v>
      </c>
      <c r="L185" s="78" t="s">
        <v>1233</v>
      </c>
      <c r="M185" s="79" t="s">
        <v>647</v>
      </c>
      <c r="N185" s="79"/>
      <c r="O185" s="80" t="s">
        <v>1656</v>
      </c>
      <c r="P185" s="80" t="s">
        <v>1179</v>
      </c>
    </row>
    <row r="186" spans="1:16" ht="12.75" customHeight="1" thickBot="1" x14ac:dyDescent="0.25">
      <c r="A186" s="69" t="str">
        <f t="shared" si="12"/>
        <v> AOEB 1 </v>
      </c>
      <c r="B186" s="15" t="str">
        <f t="shared" si="13"/>
        <v>I</v>
      </c>
      <c r="C186" s="69">
        <f t="shared" si="14"/>
        <v>46007.625999999997</v>
      </c>
      <c r="D186" s="11" t="str">
        <f t="shared" si="15"/>
        <v>vis</v>
      </c>
      <c r="E186" s="77">
        <f>VLOOKUP(C186,Active!C$21:E$972,3,FALSE)</f>
        <v>17184.007444789091</v>
      </c>
      <c r="F186" s="15" t="s">
        <v>588</v>
      </c>
      <c r="G186" s="11" t="str">
        <f t="shared" si="16"/>
        <v>46007.626</v>
      </c>
      <c r="H186" s="69">
        <f t="shared" si="17"/>
        <v>-11678</v>
      </c>
      <c r="I186" s="78" t="s">
        <v>1659</v>
      </c>
      <c r="J186" s="79" t="s">
        <v>1660</v>
      </c>
      <c r="K186" s="78">
        <v>-11678</v>
      </c>
      <c r="L186" s="78" t="s">
        <v>1233</v>
      </c>
      <c r="M186" s="79" t="s">
        <v>647</v>
      </c>
      <c r="N186" s="79"/>
      <c r="O186" s="80" t="s">
        <v>1656</v>
      </c>
      <c r="P186" s="80" t="s">
        <v>1179</v>
      </c>
    </row>
    <row r="187" spans="1:16" ht="12.75" customHeight="1" thickBot="1" x14ac:dyDescent="0.25">
      <c r="A187" s="69" t="str">
        <f t="shared" si="12"/>
        <v> AOEB 1 </v>
      </c>
      <c r="B187" s="15" t="str">
        <f t="shared" si="13"/>
        <v>I</v>
      </c>
      <c r="C187" s="69">
        <f t="shared" si="14"/>
        <v>46017.631999999998</v>
      </c>
      <c r="D187" s="11" t="str">
        <f t="shared" si="15"/>
        <v>vis</v>
      </c>
      <c r="E187" s="77">
        <f>VLOOKUP(C187,Active!C$21:E$972,3,FALSE)</f>
        <v>17202.004294351187</v>
      </c>
      <c r="F187" s="15" t="s">
        <v>588</v>
      </c>
      <c r="G187" s="11" t="str">
        <f t="shared" si="16"/>
        <v>46017.632</v>
      </c>
      <c r="H187" s="69">
        <f t="shared" si="17"/>
        <v>-11660</v>
      </c>
      <c r="I187" s="78" t="s">
        <v>1661</v>
      </c>
      <c r="J187" s="79" t="s">
        <v>1662</v>
      </c>
      <c r="K187" s="78">
        <v>-11660</v>
      </c>
      <c r="L187" s="78" t="s">
        <v>1466</v>
      </c>
      <c r="M187" s="79" t="s">
        <v>647</v>
      </c>
      <c r="N187" s="79"/>
      <c r="O187" s="80" t="s">
        <v>748</v>
      </c>
      <c r="P187" s="80" t="s">
        <v>1179</v>
      </c>
    </row>
    <row r="188" spans="1:16" ht="12.75" customHeight="1" thickBot="1" x14ac:dyDescent="0.25">
      <c r="A188" s="69" t="str">
        <f t="shared" si="12"/>
        <v> AOEB 1 </v>
      </c>
      <c r="B188" s="15" t="str">
        <f t="shared" si="13"/>
        <v>I</v>
      </c>
      <c r="C188" s="69">
        <f t="shared" si="14"/>
        <v>46017.633000000002</v>
      </c>
      <c r="D188" s="11" t="str">
        <f t="shared" si="15"/>
        <v>vis</v>
      </c>
      <c r="E188" s="77">
        <f>VLOOKUP(C188,Active!C$21:E$972,3,FALSE)</f>
        <v>17202.006092956985</v>
      </c>
      <c r="F188" s="15" t="s">
        <v>588</v>
      </c>
      <c r="G188" s="11" t="str">
        <f t="shared" si="16"/>
        <v>46017.633</v>
      </c>
      <c r="H188" s="69">
        <f t="shared" si="17"/>
        <v>-11660</v>
      </c>
      <c r="I188" s="78" t="s">
        <v>1663</v>
      </c>
      <c r="J188" s="79" t="s">
        <v>1664</v>
      </c>
      <c r="K188" s="78">
        <v>-11660</v>
      </c>
      <c r="L188" s="78" t="s">
        <v>1370</v>
      </c>
      <c r="M188" s="79" t="s">
        <v>647</v>
      </c>
      <c r="N188" s="79"/>
      <c r="O188" s="80" t="s">
        <v>1154</v>
      </c>
      <c r="P188" s="80" t="s">
        <v>1179</v>
      </c>
    </row>
    <row r="189" spans="1:16" ht="13.5" thickBot="1" x14ac:dyDescent="0.25">
      <c r="A189" s="69" t="str">
        <f t="shared" si="12"/>
        <v> AOEB 1 </v>
      </c>
      <c r="B189" s="15" t="str">
        <f t="shared" si="13"/>
        <v>I</v>
      </c>
      <c r="C189" s="69">
        <f t="shared" si="14"/>
        <v>46021.521999999997</v>
      </c>
      <c r="D189" s="11" t="str">
        <f t="shared" si="15"/>
        <v>vis</v>
      </c>
      <c r="E189" s="77">
        <f>VLOOKUP(C189,Active!C$21:E$972,3,FALSE)</f>
        <v>17209.00087088492</v>
      </c>
      <c r="F189" s="15" t="s">
        <v>588</v>
      </c>
      <c r="G189" s="11" t="str">
        <f t="shared" si="16"/>
        <v>46021.522</v>
      </c>
      <c r="H189" s="69">
        <f t="shared" si="17"/>
        <v>-11653</v>
      </c>
      <c r="I189" s="78" t="s">
        <v>1665</v>
      </c>
      <c r="J189" s="79" t="s">
        <v>1666</v>
      </c>
      <c r="K189" s="78">
        <v>-11653</v>
      </c>
      <c r="L189" s="78" t="s">
        <v>1581</v>
      </c>
      <c r="M189" s="79" t="s">
        <v>647</v>
      </c>
      <c r="N189" s="79"/>
      <c r="O189" s="80" t="s">
        <v>748</v>
      </c>
      <c r="P189" s="80" t="s">
        <v>1179</v>
      </c>
    </row>
    <row r="190" spans="1:16" ht="13.5" thickBot="1" x14ac:dyDescent="0.25">
      <c r="A190" s="69" t="str">
        <f t="shared" si="12"/>
        <v> AOEB 1 </v>
      </c>
      <c r="B190" s="15" t="str">
        <f t="shared" si="13"/>
        <v>I</v>
      </c>
      <c r="C190" s="69">
        <f t="shared" si="14"/>
        <v>46026.525000000001</v>
      </c>
      <c r="D190" s="11" t="str">
        <f t="shared" si="15"/>
        <v>vis</v>
      </c>
      <c r="E190" s="77">
        <f>VLOOKUP(C190,Active!C$21:E$972,3,FALSE)</f>
        <v>17217.999295665973</v>
      </c>
      <c r="F190" s="15" t="s">
        <v>588</v>
      </c>
      <c r="G190" s="11" t="str">
        <f t="shared" si="16"/>
        <v>46026.525</v>
      </c>
      <c r="H190" s="69">
        <f t="shared" si="17"/>
        <v>-11644</v>
      </c>
      <c r="I190" s="78" t="s">
        <v>1667</v>
      </c>
      <c r="J190" s="79" t="s">
        <v>1668</v>
      </c>
      <c r="K190" s="78">
        <v>-11644</v>
      </c>
      <c r="L190" s="78" t="s">
        <v>1461</v>
      </c>
      <c r="M190" s="79" t="s">
        <v>647</v>
      </c>
      <c r="N190" s="79"/>
      <c r="O190" s="80" t="s">
        <v>748</v>
      </c>
      <c r="P190" s="80" t="s">
        <v>1179</v>
      </c>
    </row>
    <row r="191" spans="1:16" ht="13.5" thickBot="1" x14ac:dyDescent="0.25">
      <c r="A191" s="69" t="str">
        <f t="shared" si="12"/>
        <v> AOEB 1 </v>
      </c>
      <c r="B191" s="15" t="str">
        <f t="shared" si="13"/>
        <v>I</v>
      </c>
      <c r="C191" s="69">
        <f t="shared" si="14"/>
        <v>46267.824999999997</v>
      </c>
      <c r="D191" s="11" t="str">
        <f t="shared" si="15"/>
        <v>vis</v>
      </c>
      <c r="E191" s="77">
        <f>VLOOKUP(C191,Active!C$21:E$972,3,FALSE)</f>
        <v>17652.002873452609</v>
      </c>
      <c r="F191" s="15" t="s">
        <v>588</v>
      </c>
      <c r="G191" s="11" t="str">
        <f t="shared" si="16"/>
        <v>46267.825</v>
      </c>
      <c r="H191" s="69">
        <f t="shared" si="17"/>
        <v>-11210</v>
      </c>
      <c r="I191" s="78" t="s">
        <v>1674</v>
      </c>
      <c r="J191" s="79" t="s">
        <v>1675</v>
      </c>
      <c r="K191" s="78">
        <v>-11210</v>
      </c>
      <c r="L191" s="78" t="s">
        <v>1581</v>
      </c>
      <c r="M191" s="79" t="s">
        <v>647</v>
      </c>
      <c r="N191" s="79"/>
      <c r="O191" s="80" t="s">
        <v>1628</v>
      </c>
      <c r="P191" s="80" t="s">
        <v>1179</v>
      </c>
    </row>
    <row r="192" spans="1:16" ht="13.5" thickBot="1" x14ac:dyDescent="0.25">
      <c r="A192" s="69" t="str">
        <f t="shared" si="12"/>
        <v> AOEB 1 </v>
      </c>
      <c r="B192" s="15" t="str">
        <f t="shared" si="13"/>
        <v>I</v>
      </c>
      <c r="C192" s="69">
        <f t="shared" si="14"/>
        <v>46320.644</v>
      </c>
      <c r="D192" s="11" t="str">
        <f t="shared" si="15"/>
        <v>vis</v>
      </c>
      <c r="E192" s="77">
        <f>VLOOKUP(C192,Active!C$21:E$972,3,FALSE)</f>
        <v>17747.003432819016</v>
      </c>
      <c r="F192" s="15" t="s">
        <v>588</v>
      </c>
      <c r="G192" s="11" t="str">
        <f t="shared" si="16"/>
        <v>46320.644</v>
      </c>
      <c r="H192" s="69">
        <f t="shared" si="17"/>
        <v>-11115</v>
      </c>
      <c r="I192" s="78" t="s">
        <v>1690</v>
      </c>
      <c r="J192" s="79" t="s">
        <v>1691</v>
      </c>
      <c r="K192" s="78">
        <v>-11115</v>
      </c>
      <c r="L192" s="78" t="s">
        <v>1581</v>
      </c>
      <c r="M192" s="79" t="s">
        <v>647</v>
      </c>
      <c r="N192" s="79"/>
      <c r="O192" s="80" t="s">
        <v>748</v>
      </c>
      <c r="P192" s="80" t="s">
        <v>1179</v>
      </c>
    </row>
    <row r="193" spans="1:16" ht="13.5" thickBot="1" x14ac:dyDescent="0.25">
      <c r="A193" s="69" t="str">
        <f t="shared" si="12"/>
        <v> AOEB 1 </v>
      </c>
      <c r="B193" s="15" t="str">
        <f t="shared" si="13"/>
        <v>I</v>
      </c>
      <c r="C193" s="69">
        <f t="shared" si="14"/>
        <v>46340.665000000001</v>
      </c>
      <c r="D193" s="11" t="str">
        <f t="shared" si="15"/>
        <v>vis</v>
      </c>
      <c r="E193" s="77">
        <f>VLOOKUP(C193,Active!C$21:E$972,3,FALSE)</f>
        <v>17783.013319395341</v>
      </c>
      <c r="F193" s="15" t="s">
        <v>588</v>
      </c>
      <c r="G193" s="11" t="str">
        <f t="shared" si="16"/>
        <v>46340.665</v>
      </c>
      <c r="H193" s="69">
        <f t="shared" si="17"/>
        <v>-11079</v>
      </c>
      <c r="I193" s="78" t="s">
        <v>1696</v>
      </c>
      <c r="J193" s="79" t="s">
        <v>1697</v>
      </c>
      <c r="K193" s="78">
        <v>-11079</v>
      </c>
      <c r="L193" s="78" t="s">
        <v>1453</v>
      </c>
      <c r="M193" s="79" t="s">
        <v>647</v>
      </c>
      <c r="N193" s="79"/>
      <c r="O193" s="80" t="s">
        <v>1656</v>
      </c>
      <c r="P193" s="80" t="s">
        <v>1179</v>
      </c>
    </row>
    <row r="194" spans="1:16" ht="13.5" thickBot="1" x14ac:dyDescent="0.25">
      <c r="A194" s="69" t="str">
        <f t="shared" si="12"/>
        <v> AOEB 1 </v>
      </c>
      <c r="B194" s="15" t="str">
        <f t="shared" si="13"/>
        <v>I</v>
      </c>
      <c r="C194" s="69">
        <f t="shared" si="14"/>
        <v>46355.67</v>
      </c>
      <c r="D194" s="11" t="str">
        <f t="shared" si="15"/>
        <v>vis</v>
      </c>
      <c r="E194" s="77">
        <f>VLOOKUP(C194,Active!C$21:E$972,3,FALSE)</f>
        <v>17810.001399315304</v>
      </c>
      <c r="F194" s="15" t="s">
        <v>588</v>
      </c>
      <c r="G194" s="11" t="str">
        <f t="shared" si="16"/>
        <v>46355.670</v>
      </c>
      <c r="H194" s="69">
        <f t="shared" si="17"/>
        <v>-11052</v>
      </c>
      <c r="I194" s="78" t="s">
        <v>1723</v>
      </c>
      <c r="J194" s="79" t="s">
        <v>1724</v>
      </c>
      <c r="K194" s="78">
        <v>-11052</v>
      </c>
      <c r="L194" s="78" t="s">
        <v>1461</v>
      </c>
      <c r="M194" s="79" t="s">
        <v>647</v>
      </c>
      <c r="N194" s="79"/>
      <c r="O194" s="80" t="s">
        <v>748</v>
      </c>
      <c r="P194" s="80" t="s">
        <v>1179</v>
      </c>
    </row>
    <row r="195" spans="1:16" ht="13.5" thickBot="1" x14ac:dyDescent="0.25">
      <c r="A195" s="69" t="str">
        <f t="shared" si="12"/>
        <v> AOEB 1 </v>
      </c>
      <c r="B195" s="15" t="str">
        <f t="shared" si="13"/>
        <v>I</v>
      </c>
      <c r="C195" s="69">
        <f t="shared" si="14"/>
        <v>46369.571000000004</v>
      </c>
      <c r="D195" s="11" t="str">
        <f t="shared" si="15"/>
        <v>vis</v>
      </c>
      <c r="E195" s="77">
        <f>VLOOKUP(C195,Active!C$21:E$972,3,FALSE)</f>
        <v>17835.003818440106</v>
      </c>
      <c r="F195" s="15" t="s">
        <v>588</v>
      </c>
      <c r="G195" s="11" t="str">
        <f t="shared" si="16"/>
        <v>46369.571</v>
      </c>
      <c r="H195" s="69">
        <f t="shared" si="17"/>
        <v>-11027</v>
      </c>
      <c r="I195" s="78" t="s">
        <v>1725</v>
      </c>
      <c r="J195" s="79" t="s">
        <v>1726</v>
      </c>
      <c r="K195" s="78">
        <v>-11027</v>
      </c>
      <c r="L195" s="78" t="s">
        <v>1581</v>
      </c>
      <c r="M195" s="79" t="s">
        <v>647</v>
      </c>
      <c r="N195" s="79"/>
      <c r="O195" s="80" t="s">
        <v>1154</v>
      </c>
      <c r="P195" s="80" t="s">
        <v>1179</v>
      </c>
    </row>
    <row r="196" spans="1:16" ht="13.5" thickBot="1" x14ac:dyDescent="0.25">
      <c r="A196" s="69" t="str">
        <f t="shared" si="12"/>
        <v> AOEB 1 </v>
      </c>
      <c r="B196" s="15" t="str">
        <f t="shared" si="13"/>
        <v>I</v>
      </c>
      <c r="C196" s="69">
        <f t="shared" si="14"/>
        <v>46375.69</v>
      </c>
      <c r="D196" s="11" t="str">
        <f t="shared" si="15"/>
        <v>vis</v>
      </c>
      <c r="E196" s="77">
        <f>VLOOKUP(C196,Active!C$21:E$972,3,FALSE)</f>
        <v>17846.009487285839</v>
      </c>
      <c r="F196" s="15" t="s">
        <v>588</v>
      </c>
      <c r="G196" s="11" t="str">
        <f t="shared" si="16"/>
        <v>46375.690</v>
      </c>
      <c r="H196" s="69">
        <f t="shared" si="17"/>
        <v>-11016</v>
      </c>
      <c r="I196" s="78" t="s">
        <v>1730</v>
      </c>
      <c r="J196" s="79" t="s">
        <v>1731</v>
      </c>
      <c r="K196" s="78">
        <v>-11016</v>
      </c>
      <c r="L196" s="78" t="s">
        <v>1370</v>
      </c>
      <c r="M196" s="79" t="s">
        <v>647</v>
      </c>
      <c r="N196" s="79"/>
      <c r="O196" s="80" t="s">
        <v>1628</v>
      </c>
      <c r="P196" s="80" t="s">
        <v>1179</v>
      </c>
    </row>
    <row r="197" spans="1:16" ht="13.5" thickBot="1" x14ac:dyDescent="0.25">
      <c r="A197" s="69" t="str">
        <f t="shared" si="12"/>
        <v> AOEB 1 </v>
      </c>
      <c r="B197" s="15" t="str">
        <f t="shared" si="13"/>
        <v>I</v>
      </c>
      <c r="C197" s="69">
        <f t="shared" si="14"/>
        <v>46682.593999999997</v>
      </c>
      <c r="D197" s="11" t="str">
        <f t="shared" si="15"/>
        <v>vis</v>
      </c>
      <c r="E197" s="77">
        <f>VLOOKUP(C197,Active!C$21:E$972,3,FALSE)</f>
        <v>18398.008799498977</v>
      </c>
      <c r="F197" s="15" t="s">
        <v>588</v>
      </c>
      <c r="G197" s="11" t="str">
        <f t="shared" si="16"/>
        <v>46682.594</v>
      </c>
      <c r="H197" s="69">
        <f t="shared" si="17"/>
        <v>-10464</v>
      </c>
      <c r="I197" s="78" t="s">
        <v>1749</v>
      </c>
      <c r="J197" s="79" t="s">
        <v>1750</v>
      </c>
      <c r="K197" s="78">
        <v>-10464</v>
      </c>
      <c r="L197" s="78" t="s">
        <v>1529</v>
      </c>
      <c r="M197" s="79" t="s">
        <v>647</v>
      </c>
      <c r="N197" s="79"/>
      <c r="O197" s="80" t="s">
        <v>1154</v>
      </c>
      <c r="P197" s="80" t="s">
        <v>1179</v>
      </c>
    </row>
    <row r="198" spans="1:16" ht="13.5" thickBot="1" x14ac:dyDescent="0.25">
      <c r="A198" s="69" t="str">
        <f t="shared" si="12"/>
        <v> AOEB 1 </v>
      </c>
      <c r="B198" s="15" t="str">
        <f t="shared" si="13"/>
        <v>I</v>
      </c>
      <c r="C198" s="69">
        <f t="shared" si="14"/>
        <v>46683.703000000001</v>
      </c>
      <c r="D198" s="11" t="str">
        <f t="shared" si="15"/>
        <v>vis</v>
      </c>
      <c r="E198" s="77">
        <f>VLOOKUP(C198,Active!C$21:E$972,3,FALSE)</f>
        <v>18400.003453323123</v>
      </c>
      <c r="F198" s="15" t="s">
        <v>588</v>
      </c>
      <c r="G198" s="11" t="str">
        <f t="shared" si="16"/>
        <v>46683.703</v>
      </c>
      <c r="H198" s="69">
        <f t="shared" si="17"/>
        <v>-10462</v>
      </c>
      <c r="I198" s="78" t="s">
        <v>1751</v>
      </c>
      <c r="J198" s="79" t="s">
        <v>1752</v>
      </c>
      <c r="K198" s="78">
        <v>-10462</v>
      </c>
      <c r="L198" s="78" t="s">
        <v>1546</v>
      </c>
      <c r="M198" s="79" t="s">
        <v>647</v>
      </c>
      <c r="N198" s="79"/>
      <c r="O198" s="80" t="s">
        <v>1628</v>
      </c>
      <c r="P198" s="80" t="s">
        <v>1179</v>
      </c>
    </row>
    <row r="199" spans="1:16" ht="13.5" thickBot="1" x14ac:dyDescent="0.25">
      <c r="A199" s="69" t="str">
        <f t="shared" si="12"/>
        <v> AOEB 1 </v>
      </c>
      <c r="B199" s="15" t="str">
        <f t="shared" si="13"/>
        <v>I</v>
      </c>
      <c r="C199" s="69">
        <f t="shared" si="14"/>
        <v>46702.608</v>
      </c>
      <c r="D199" s="11" t="str">
        <f t="shared" si="15"/>
        <v>vis</v>
      </c>
      <c r="E199" s="77">
        <f>VLOOKUP(C199,Active!C$21:E$972,3,FALSE)</f>
        <v>18434.006095834753</v>
      </c>
      <c r="F199" s="15" t="s">
        <v>588</v>
      </c>
      <c r="G199" s="11" t="str">
        <f t="shared" si="16"/>
        <v>46702.608</v>
      </c>
      <c r="H199" s="69">
        <f t="shared" si="17"/>
        <v>-10428</v>
      </c>
      <c r="I199" s="78" t="s">
        <v>1757</v>
      </c>
      <c r="J199" s="79" t="s">
        <v>1758</v>
      </c>
      <c r="K199" s="78">
        <v>-10428</v>
      </c>
      <c r="L199" s="78" t="s">
        <v>1461</v>
      </c>
      <c r="M199" s="79" t="s">
        <v>647</v>
      </c>
      <c r="N199" s="79"/>
      <c r="O199" s="80" t="s">
        <v>748</v>
      </c>
      <c r="P199" s="80" t="s">
        <v>1179</v>
      </c>
    </row>
    <row r="200" spans="1:16" ht="13.5" thickBot="1" x14ac:dyDescent="0.25">
      <c r="A200" s="69" t="str">
        <f t="shared" si="12"/>
        <v> AOEB 1 </v>
      </c>
      <c r="B200" s="15" t="str">
        <f t="shared" si="13"/>
        <v>I</v>
      </c>
      <c r="C200" s="69">
        <f t="shared" si="14"/>
        <v>46708.726999999999</v>
      </c>
      <c r="D200" s="11" t="str">
        <f t="shared" si="15"/>
        <v>vis</v>
      </c>
      <c r="E200" s="77">
        <f>VLOOKUP(C200,Active!C$21:E$972,3,FALSE)</f>
        <v>18445.011764680487</v>
      </c>
      <c r="F200" s="15" t="s">
        <v>588</v>
      </c>
      <c r="G200" s="11" t="str">
        <f t="shared" si="16"/>
        <v>46708.727</v>
      </c>
      <c r="H200" s="69">
        <f t="shared" si="17"/>
        <v>-10417</v>
      </c>
      <c r="I200" s="78" t="s">
        <v>1759</v>
      </c>
      <c r="J200" s="79" t="s">
        <v>1760</v>
      </c>
      <c r="K200" s="78">
        <v>-10417</v>
      </c>
      <c r="L200" s="78" t="s">
        <v>1466</v>
      </c>
      <c r="M200" s="79" t="s">
        <v>647</v>
      </c>
      <c r="N200" s="79"/>
      <c r="O200" s="80" t="s">
        <v>1628</v>
      </c>
      <c r="P200" s="80" t="s">
        <v>1179</v>
      </c>
    </row>
    <row r="201" spans="1:16" ht="13.5" thickBot="1" x14ac:dyDescent="0.25">
      <c r="A201" s="69" t="str">
        <f t="shared" si="12"/>
        <v> AOEB 1 </v>
      </c>
      <c r="B201" s="15" t="str">
        <f t="shared" si="13"/>
        <v>I</v>
      </c>
      <c r="C201" s="69">
        <f t="shared" si="14"/>
        <v>46712.612999999998</v>
      </c>
      <c r="D201" s="11" t="str">
        <f t="shared" si="15"/>
        <v>vis</v>
      </c>
      <c r="E201" s="77">
        <f>VLOOKUP(C201,Active!C$21:E$972,3,FALSE)</f>
        <v>18452.001146791048</v>
      </c>
      <c r="F201" s="15" t="s">
        <v>588</v>
      </c>
      <c r="G201" s="11" t="str">
        <f t="shared" si="16"/>
        <v>46712.613</v>
      </c>
      <c r="H201" s="69">
        <f t="shared" si="17"/>
        <v>-10410</v>
      </c>
      <c r="I201" s="78" t="s">
        <v>1761</v>
      </c>
      <c r="J201" s="79" t="s">
        <v>1762</v>
      </c>
      <c r="K201" s="78">
        <v>-10410</v>
      </c>
      <c r="L201" s="78" t="s">
        <v>1457</v>
      </c>
      <c r="M201" s="79" t="s">
        <v>647</v>
      </c>
      <c r="N201" s="79"/>
      <c r="O201" s="80" t="s">
        <v>748</v>
      </c>
      <c r="P201" s="80" t="s">
        <v>1179</v>
      </c>
    </row>
    <row r="202" spans="1:16" ht="13.5" thickBot="1" x14ac:dyDescent="0.25">
      <c r="A202" s="69" t="str">
        <f t="shared" si="12"/>
        <v> AOEB 1 </v>
      </c>
      <c r="B202" s="15" t="str">
        <f t="shared" si="13"/>
        <v>I</v>
      </c>
      <c r="C202" s="69">
        <f t="shared" si="14"/>
        <v>46722.623</v>
      </c>
      <c r="D202" s="11" t="str">
        <f t="shared" si="15"/>
        <v>vis</v>
      </c>
      <c r="E202" s="77">
        <f>VLOOKUP(C202,Active!C$21:E$972,3,FALSE)</f>
        <v>18470.005190776315</v>
      </c>
      <c r="F202" s="15" t="s">
        <v>588</v>
      </c>
      <c r="G202" s="11" t="str">
        <f t="shared" si="16"/>
        <v>46722.623</v>
      </c>
      <c r="H202" s="69">
        <f t="shared" si="17"/>
        <v>-10392</v>
      </c>
      <c r="I202" s="78" t="s">
        <v>1765</v>
      </c>
      <c r="J202" s="79" t="s">
        <v>1766</v>
      </c>
      <c r="K202" s="78">
        <v>-10392</v>
      </c>
      <c r="L202" s="78" t="s">
        <v>1461</v>
      </c>
      <c r="M202" s="79" t="s">
        <v>647</v>
      </c>
      <c r="N202" s="79"/>
      <c r="O202" s="80" t="s">
        <v>748</v>
      </c>
      <c r="P202" s="80" t="s">
        <v>1179</v>
      </c>
    </row>
    <row r="203" spans="1:16" ht="13.5" thickBot="1" x14ac:dyDescent="0.25">
      <c r="A203" s="69" t="str">
        <f t="shared" ref="A203:A266" si="18">P203</f>
        <v> AOEB 1 </v>
      </c>
      <c r="B203" s="15" t="str">
        <f t="shared" ref="B203:B266" si="19">IF(H203=INT(H203),"I","II")</f>
        <v>I</v>
      </c>
      <c r="C203" s="69">
        <f t="shared" ref="C203:C266" si="20">1*G203</f>
        <v>46996.728999999999</v>
      </c>
      <c r="D203" s="11" t="str">
        <f t="shared" ref="D203:D266" si="21">VLOOKUP(F203,I$1:J$5,2,FALSE)</f>
        <v>vis</v>
      </c>
      <c r="E203" s="77">
        <f>VLOOKUP(C203,Active!C$21:E$972,3,FALSE)</f>
        <v>18963.013830199383</v>
      </c>
      <c r="F203" s="15" t="s">
        <v>588</v>
      </c>
      <c r="G203" s="11" t="str">
        <f t="shared" ref="G203:G266" si="22">MID(I203,3,LEN(I203)-3)</f>
        <v>46996.729</v>
      </c>
      <c r="H203" s="69">
        <f t="shared" ref="H203:H266" si="23">1*K203</f>
        <v>-9899</v>
      </c>
      <c r="I203" s="78" t="s">
        <v>1772</v>
      </c>
      <c r="J203" s="79" t="s">
        <v>1773</v>
      </c>
      <c r="K203" s="78">
        <v>-9899</v>
      </c>
      <c r="L203" s="78" t="s">
        <v>1466</v>
      </c>
      <c r="M203" s="79" t="s">
        <v>647</v>
      </c>
      <c r="N203" s="79"/>
      <c r="O203" s="80" t="s">
        <v>748</v>
      </c>
      <c r="P203" s="80" t="s">
        <v>1179</v>
      </c>
    </row>
    <row r="204" spans="1:16" ht="13.5" thickBot="1" x14ac:dyDescent="0.25">
      <c r="A204" s="69" t="str">
        <f t="shared" si="18"/>
        <v> AOEB 1 </v>
      </c>
      <c r="B204" s="15" t="str">
        <f t="shared" si="19"/>
        <v>I</v>
      </c>
      <c r="C204" s="69">
        <f t="shared" si="20"/>
        <v>47001.728000000003</v>
      </c>
      <c r="D204" s="11" t="str">
        <f t="shared" si="21"/>
        <v>vis</v>
      </c>
      <c r="E204" s="77">
        <f>VLOOKUP(C204,Active!C$21:E$972,3,FALSE)</f>
        <v>18972.005060557265</v>
      </c>
      <c r="F204" s="15" t="s">
        <v>588</v>
      </c>
      <c r="G204" s="11" t="str">
        <f t="shared" si="22"/>
        <v>47001.728</v>
      </c>
      <c r="H204" s="69">
        <f t="shared" si="23"/>
        <v>-9890</v>
      </c>
      <c r="I204" s="78" t="s">
        <v>1780</v>
      </c>
      <c r="J204" s="79" t="s">
        <v>1781</v>
      </c>
      <c r="K204" s="78">
        <v>-9890</v>
      </c>
      <c r="L204" s="78" t="s">
        <v>1605</v>
      </c>
      <c r="M204" s="79" t="s">
        <v>647</v>
      </c>
      <c r="N204" s="79"/>
      <c r="O204" s="80" t="s">
        <v>748</v>
      </c>
      <c r="P204" s="80" t="s">
        <v>1179</v>
      </c>
    </row>
    <row r="205" spans="1:16" ht="13.5" thickBot="1" x14ac:dyDescent="0.25">
      <c r="A205" s="69" t="str">
        <f t="shared" si="18"/>
        <v> AOEB 1 </v>
      </c>
      <c r="B205" s="15" t="str">
        <f t="shared" si="19"/>
        <v>I</v>
      </c>
      <c r="C205" s="69">
        <f t="shared" si="20"/>
        <v>47040.648000000001</v>
      </c>
      <c r="D205" s="11" t="str">
        <f t="shared" si="21"/>
        <v>vis</v>
      </c>
      <c r="E205" s="77">
        <f>VLOOKUP(C205,Active!C$21:E$972,3,FALSE)</f>
        <v>19042.006798010458</v>
      </c>
      <c r="F205" s="15" t="s">
        <v>588</v>
      </c>
      <c r="G205" s="11" t="str">
        <f t="shared" si="22"/>
        <v>47040.648</v>
      </c>
      <c r="H205" s="69">
        <f t="shared" si="23"/>
        <v>-9820</v>
      </c>
      <c r="I205" s="78" t="s">
        <v>1809</v>
      </c>
      <c r="J205" s="79" t="s">
        <v>1810</v>
      </c>
      <c r="K205" s="78">
        <v>-9820</v>
      </c>
      <c r="L205" s="78" t="s">
        <v>1546</v>
      </c>
      <c r="M205" s="79" t="s">
        <v>647</v>
      </c>
      <c r="N205" s="79"/>
      <c r="O205" s="80" t="s">
        <v>748</v>
      </c>
      <c r="P205" s="80" t="s">
        <v>1179</v>
      </c>
    </row>
    <row r="206" spans="1:16" ht="13.5" thickBot="1" x14ac:dyDescent="0.25">
      <c r="A206" s="69" t="str">
        <f t="shared" si="18"/>
        <v> AOEB 1 </v>
      </c>
      <c r="B206" s="15" t="str">
        <f t="shared" si="19"/>
        <v>I</v>
      </c>
      <c r="C206" s="69">
        <f t="shared" si="20"/>
        <v>47065.667999999998</v>
      </c>
      <c r="D206" s="11" t="str">
        <f t="shared" si="21"/>
        <v>vis</v>
      </c>
      <c r="E206" s="77">
        <f>VLOOKUP(C206,Active!C$21:E$972,3,FALSE)</f>
        <v>19087.007914944646</v>
      </c>
      <c r="F206" s="15" t="s">
        <v>588</v>
      </c>
      <c r="G206" s="11" t="str">
        <f t="shared" si="22"/>
        <v>47065.668</v>
      </c>
      <c r="H206" s="69">
        <f t="shared" si="23"/>
        <v>-9775</v>
      </c>
      <c r="I206" s="78" t="s">
        <v>1817</v>
      </c>
      <c r="J206" s="79" t="s">
        <v>1818</v>
      </c>
      <c r="K206" s="78">
        <v>-9775</v>
      </c>
      <c r="L206" s="78" t="s">
        <v>1546</v>
      </c>
      <c r="M206" s="79" t="s">
        <v>647</v>
      </c>
      <c r="N206" s="79"/>
      <c r="O206" s="80" t="s">
        <v>748</v>
      </c>
      <c r="P206" s="80" t="s">
        <v>1179</v>
      </c>
    </row>
    <row r="207" spans="1:16" ht="13.5" thickBot="1" x14ac:dyDescent="0.25">
      <c r="A207" s="69" t="str">
        <f t="shared" si="18"/>
        <v> AOEB 1 </v>
      </c>
      <c r="B207" s="15" t="str">
        <f t="shared" si="19"/>
        <v>I</v>
      </c>
      <c r="C207" s="69">
        <f t="shared" si="20"/>
        <v>47084.571000000004</v>
      </c>
      <c r="D207" s="11" t="str">
        <f t="shared" si="21"/>
        <v>vis</v>
      </c>
      <c r="E207" s="77">
        <f>VLOOKUP(C207,Active!C$21:E$972,3,FALSE)</f>
        <v>19121.006960244704</v>
      </c>
      <c r="F207" s="15" t="s">
        <v>588</v>
      </c>
      <c r="G207" s="11" t="str">
        <f t="shared" si="22"/>
        <v>47084.571</v>
      </c>
      <c r="H207" s="69">
        <f t="shared" si="23"/>
        <v>-9741</v>
      </c>
      <c r="I207" s="78" t="s">
        <v>1828</v>
      </c>
      <c r="J207" s="79" t="s">
        <v>1829</v>
      </c>
      <c r="K207" s="78">
        <v>-9741</v>
      </c>
      <c r="L207" s="78" t="s">
        <v>1605</v>
      </c>
      <c r="M207" s="79" t="s">
        <v>647</v>
      </c>
      <c r="N207" s="79"/>
      <c r="O207" s="80" t="s">
        <v>748</v>
      </c>
      <c r="P207" s="80" t="s">
        <v>1179</v>
      </c>
    </row>
    <row r="208" spans="1:16" ht="13.5" thickBot="1" x14ac:dyDescent="0.25">
      <c r="A208" s="69" t="str">
        <f t="shared" si="18"/>
        <v> AOEB 1 </v>
      </c>
      <c r="B208" s="15" t="str">
        <f t="shared" si="19"/>
        <v>I</v>
      </c>
      <c r="C208" s="69">
        <f t="shared" si="20"/>
        <v>47085.684999999998</v>
      </c>
      <c r="D208" s="11" t="str">
        <f t="shared" si="21"/>
        <v>vis</v>
      </c>
      <c r="E208" s="77">
        <f>VLOOKUP(C208,Active!C$21:E$972,3,FALSE)</f>
        <v>19123.010607097796</v>
      </c>
      <c r="F208" s="15" t="s">
        <v>588</v>
      </c>
      <c r="G208" s="11" t="str">
        <f t="shared" si="22"/>
        <v>47085.685</v>
      </c>
      <c r="H208" s="69">
        <f t="shared" si="23"/>
        <v>-9739</v>
      </c>
      <c r="I208" s="78" t="s">
        <v>1830</v>
      </c>
      <c r="J208" s="79" t="s">
        <v>1831</v>
      </c>
      <c r="K208" s="78">
        <v>-9739</v>
      </c>
      <c r="L208" s="78" t="s">
        <v>1461</v>
      </c>
      <c r="M208" s="79" t="s">
        <v>647</v>
      </c>
      <c r="N208" s="79"/>
      <c r="O208" s="80" t="s">
        <v>1628</v>
      </c>
      <c r="P208" s="80" t="s">
        <v>1179</v>
      </c>
    </row>
    <row r="209" spans="1:16" ht="13.5" thickBot="1" x14ac:dyDescent="0.25">
      <c r="A209" s="69" t="str">
        <f t="shared" si="18"/>
        <v> AOEB 1 </v>
      </c>
      <c r="B209" s="15" t="str">
        <f t="shared" si="19"/>
        <v>I</v>
      </c>
      <c r="C209" s="69">
        <f t="shared" si="20"/>
        <v>47085.684999999998</v>
      </c>
      <c r="D209" s="11" t="str">
        <f t="shared" si="21"/>
        <v>vis</v>
      </c>
      <c r="E209" s="77">
        <f>VLOOKUP(C209,Active!C$21:E$972,3,FALSE)</f>
        <v>19123.010607097796</v>
      </c>
      <c r="F209" s="15" t="s">
        <v>588</v>
      </c>
      <c r="G209" s="11" t="str">
        <f t="shared" si="22"/>
        <v>47085.685</v>
      </c>
      <c r="H209" s="69">
        <f t="shared" si="23"/>
        <v>-9739</v>
      </c>
      <c r="I209" s="78" t="s">
        <v>1830</v>
      </c>
      <c r="J209" s="79" t="s">
        <v>1831</v>
      </c>
      <c r="K209" s="78">
        <v>-9739</v>
      </c>
      <c r="L209" s="78" t="s">
        <v>1461</v>
      </c>
      <c r="M209" s="79" t="s">
        <v>647</v>
      </c>
      <c r="N209" s="79"/>
      <c r="O209" s="80" t="s">
        <v>1832</v>
      </c>
      <c r="P209" s="80" t="s">
        <v>1179</v>
      </c>
    </row>
    <row r="210" spans="1:16" ht="13.5" thickBot="1" x14ac:dyDescent="0.25">
      <c r="A210" s="69" t="str">
        <f t="shared" si="18"/>
        <v> AOEB 1 </v>
      </c>
      <c r="B210" s="15" t="str">
        <f t="shared" si="19"/>
        <v>I</v>
      </c>
      <c r="C210" s="69">
        <f t="shared" si="20"/>
        <v>47114.597000000002</v>
      </c>
      <c r="D210" s="11" t="str">
        <f t="shared" si="21"/>
        <v>vis</v>
      </c>
      <c r="E210" s="77">
        <f>VLOOKUP(C210,Active!C$21:E$972,3,FALSE)</f>
        <v>19175.01189777732</v>
      </c>
      <c r="F210" s="15" t="s">
        <v>588</v>
      </c>
      <c r="G210" s="11" t="str">
        <f t="shared" si="22"/>
        <v>47114.597</v>
      </c>
      <c r="H210" s="69">
        <f t="shared" si="23"/>
        <v>-9687</v>
      </c>
      <c r="I210" s="78" t="s">
        <v>1837</v>
      </c>
      <c r="J210" s="79" t="s">
        <v>1838</v>
      </c>
      <c r="K210" s="78">
        <v>-9687</v>
      </c>
      <c r="L210" s="78" t="s">
        <v>1581</v>
      </c>
      <c r="M210" s="79" t="s">
        <v>647</v>
      </c>
      <c r="N210" s="79"/>
      <c r="O210" s="80" t="s">
        <v>748</v>
      </c>
      <c r="P210" s="80" t="s">
        <v>1179</v>
      </c>
    </row>
    <row r="211" spans="1:16" ht="13.5" thickBot="1" x14ac:dyDescent="0.25">
      <c r="A211" s="69" t="str">
        <f t="shared" si="18"/>
        <v> AOEB 1 </v>
      </c>
      <c r="B211" s="15" t="str">
        <f t="shared" si="19"/>
        <v>I</v>
      </c>
      <c r="C211" s="69">
        <f t="shared" si="20"/>
        <v>47115.707999999999</v>
      </c>
      <c r="D211" s="11" t="str">
        <f t="shared" si="21"/>
        <v>vis</v>
      </c>
      <c r="E211" s="77">
        <f>VLOOKUP(C211,Active!C$21:E$972,3,FALSE)</f>
        <v>19177.010148813042</v>
      </c>
      <c r="F211" s="15" t="s">
        <v>588</v>
      </c>
      <c r="G211" s="11" t="str">
        <f t="shared" si="22"/>
        <v>47115.708</v>
      </c>
      <c r="H211" s="69">
        <f t="shared" si="23"/>
        <v>-9685</v>
      </c>
      <c r="I211" s="78" t="s">
        <v>1839</v>
      </c>
      <c r="J211" s="79" t="s">
        <v>1840</v>
      </c>
      <c r="K211" s="78">
        <v>-9685</v>
      </c>
      <c r="L211" s="78" t="s">
        <v>1461</v>
      </c>
      <c r="M211" s="79" t="s">
        <v>647</v>
      </c>
      <c r="N211" s="79"/>
      <c r="O211" s="80" t="s">
        <v>1832</v>
      </c>
      <c r="P211" s="80" t="s">
        <v>1179</v>
      </c>
    </row>
    <row r="212" spans="1:16" ht="13.5" thickBot="1" x14ac:dyDescent="0.25">
      <c r="A212" s="69" t="str">
        <f t="shared" si="18"/>
        <v> AOEB 1 </v>
      </c>
      <c r="B212" s="15" t="str">
        <f t="shared" si="19"/>
        <v>I</v>
      </c>
      <c r="C212" s="69">
        <f t="shared" si="20"/>
        <v>47388.696000000004</v>
      </c>
      <c r="D212" s="11" t="str">
        <f t="shared" si="21"/>
        <v>vis</v>
      </c>
      <c r="E212" s="77">
        <f>VLOOKUP(C212,Active!C$21:E$972,3,FALSE)</f>
        <v>19668.007946959842</v>
      </c>
      <c r="F212" s="15" t="s">
        <v>588</v>
      </c>
      <c r="G212" s="11" t="str">
        <f t="shared" si="22"/>
        <v>47388.696</v>
      </c>
      <c r="H212" s="69">
        <f t="shared" si="23"/>
        <v>-9194</v>
      </c>
      <c r="I212" s="78" t="s">
        <v>1844</v>
      </c>
      <c r="J212" s="79" t="s">
        <v>1845</v>
      </c>
      <c r="K212" s="78">
        <v>-9194</v>
      </c>
      <c r="L212" s="78" t="s">
        <v>1457</v>
      </c>
      <c r="M212" s="79" t="s">
        <v>647</v>
      </c>
      <c r="N212" s="79"/>
      <c r="O212" s="80" t="s">
        <v>748</v>
      </c>
      <c r="P212" s="80" t="s">
        <v>1179</v>
      </c>
    </row>
    <row r="213" spans="1:16" ht="13.5" thickBot="1" x14ac:dyDescent="0.25">
      <c r="A213" s="69" t="str">
        <f t="shared" si="18"/>
        <v> AOEB 1 </v>
      </c>
      <c r="B213" s="15" t="str">
        <f t="shared" si="19"/>
        <v>I</v>
      </c>
      <c r="C213" s="69">
        <f t="shared" si="20"/>
        <v>47413.714999999997</v>
      </c>
      <c r="D213" s="11" t="str">
        <f t="shared" si="21"/>
        <v>vis</v>
      </c>
      <c r="E213" s="77">
        <f>VLOOKUP(C213,Active!C$21:E$972,3,FALSE)</f>
        <v>19713.007265288234</v>
      </c>
      <c r="F213" s="15" t="s">
        <v>588</v>
      </c>
      <c r="G213" s="11" t="str">
        <f t="shared" si="22"/>
        <v>47413.715</v>
      </c>
      <c r="H213" s="69">
        <f t="shared" si="23"/>
        <v>-9149</v>
      </c>
      <c r="I213" s="78" t="s">
        <v>1849</v>
      </c>
      <c r="J213" s="79" t="s">
        <v>1850</v>
      </c>
      <c r="K213" s="78">
        <v>-9149</v>
      </c>
      <c r="L213" s="78" t="s">
        <v>1457</v>
      </c>
      <c r="M213" s="79" t="s">
        <v>647</v>
      </c>
      <c r="N213" s="79"/>
      <c r="O213" s="80" t="s">
        <v>748</v>
      </c>
      <c r="P213" s="80" t="s">
        <v>1179</v>
      </c>
    </row>
    <row r="214" spans="1:16" ht="13.5" thickBot="1" x14ac:dyDescent="0.25">
      <c r="A214" s="69" t="str">
        <f t="shared" si="18"/>
        <v> AOEB 1 </v>
      </c>
      <c r="B214" s="15" t="str">
        <f t="shared" si="19"/>
        <v>I</v>
      </c>
      <c r="C214" s="69">
        <f t="shared" si="20"/>
        <v>47422.614000000001</v>
      </c>
      <c r="D214" s="11" t="str">
        <f t="shared" si="21"/>
        <v>vis</v>
      </c>
      <c r="E214" s="77">
        <f>VLOOKUP(C214,Active!C$21:E$972,3,FALSE)</f>
        <v>19729.013058237779</v>
      </c>
      <c r="F214" s="15" t="s">
        <v>588</v>
      </c>
      <c r="G214" s="11" t="str">
        <f t="shared" si="22"/>
        <v>47422.614</v>
      </c>
      <c r="H214" s="69">
        <f t="shared" si="23"/>
        <v>-9133</v>
      </c>
      <c r="I214" s="78" t="s">
        <v>1854</v>
      </c>
      <c r="J214" s="79" t="s">
        <v>1855</v>
      </c>
      <c r="K214" s="78">
        <v>-9133</v>
      </c>
      <c r="L214" s="78" t="s">
        <v>1461</v>
      </c>
      <c r="M214" s="79" t="s">
        <v>647</v>
      </c>
      <c r="N214" s="79"/>
      <c r="O214" s="80" t="s">
        <v>748</v>
      </c>
      <c r="P214" s="80" t="s">
        <v>1179</v>
      </c>
    </row>
    <row r="215" spans="1:16" ht="13.5" thickBot="1" x14ac:dyDescent="0.25">
      <c r="A215" s="69" t="str">
        <f t="shared" si="18"/>
        <v> AOEB 1 </v>
      </c>
      <c r="B215" s="15" t="str">
        <f t="shared" si="19"/>
        <v>I</v>
      </c>
      <c r="C215" s="69">
        <f t="shared" si="20"/>
        <v>47437.622000000003</v>
      </c>
      <c r="D215" s="11" t="str">
        <f t="shared" si="21"/>
        <v>vis</v>
      </c>
      <c r="E215" s="77">
        <f>VLOOKUP(C215,Active!C$21:E$972,3,FALSE)</f>
        <v>19756.006533975131</v>
      </c>
      <c r="F215" s="15" t="s">
        <v>588</v>
      </c>
      <c r="G215" s="11" t="str">
        <f t="shared" si="22"/>
        <v>47437.622</v>
      </c>
      <c r="H215" s="69">
        <f t="shared" si="23"/>
        <v>-9106</v>
      </c>
      <c r="I215" s="78" t="s">
        <v>1856</v>
      </c>
      <c r="J215" s="79" t="s">
        <v>1857</v>
      </c>
      <c r="K215" s="78">
        <v>-9106</v>
      </c>
      <c r="L215" s="78" t="s">
        <v>1755</v>
      </c>
      <c r="M215" s="79" t="s">
        <v>647</v>
      </c>
      <c r="N215" s="79"/>
      <c r="O215" s="80" t="s">
        <v>1858</v>
      </c>
      <c r="P215" s="80" t="s">
        <v>1179</v>
      </c>
    </row>
    <row r="216" spans="1:16" ht="13.5" thickBot="1" x14ac:dyDescent="0.25">
      <c r="A216" s="69" t="str">
        <f t="shared" si="18"/>
        <v> AOEB 1 </v>
      </c>
      <c r="B216" s="15" t="str">
        <f t="shared" si="19"/>
        <v>I</v>
      </c>
      <c r="C216" s="69">
        <f t="shared" si="20"/>
        <v>47442.622000000003</v>
      </c>
      <c r="D216" s="11" t="str">
        <f t="shared" si="21"/>
        <v>vis</v>
      </c>
      <c r="E216" s="77">
        <f>VLOOKUP(C216,Active!C$21:E$972,3,FALSE)</f>
        <v>19764.999562938799</v>
      </c>
      <c r="F216" s="15" t="s">
        <v>588</v>
      </c>
      <c r="G216" s="11" t="str">
        <f t="shared" si="22"/>
        <v>47442.622</v>
      </c>
      <c r="H216" s="69">
        <f t="shared" si="23"/>
        <v>-9097</v>
      </c>
      <c r="I216" s="78" t="s">
        <v>1859</v>
      </c>
      <c r="J216" s="79" t="s">
        <v>1860</v>
      </c>
      <c r="K216" s="78">
        <v>-9097</v>
      </c>
      <c r="L216" s="78" t="s">
        <v>1587</v>
      </c>
      <c r="M216" s="79" t="s">
        <v>647</v>
      </c>
      <c r="N216" s="79"/>
      <c r="O216" s="80" t="s">
        <v>1858</v>
      </c>
      <c r="P216" s="80" t="s">
        <v>1179</v>
      </c>
    </row>
    <row r="217" spans="1:16" ht="13.5" thickBot="1" x14ac:dyDescent="0.25">
      <c r="A217" s="69" t="str">
        <f t="shared" si="18"/>
        <v> AOEB 1 </v>
      </c>
      <c r="B217" s="15" t="str">
        <f t="shared" si="19"/>
        <v>I</v>
      </c>
      <c r="C217" s="69">
        <f t="shared" si="20"/>
        <v>47442.625</v>
      </c>
      <c r="D217" s="11" t="str">
        <f t="shared" si="21"/>
        <v>vis</v>
      </c>
      <c r="E217" s="77">
        <f>VLOOKUP(C217,Active!C$21:E$972,3,FALSE)</f>
        <v>19765.00495875617</v>
      </c>
      <c r="F217" s="15" t="s">
        <v>588</v>
      </c>
      <c r="G217" s="11" t="str">
        <f t="shared" si="22"/>
        <v>47442.625</v>
      </c>
      <c r="H217" s="69">
        <f t="shared" si="23"/>
        <v>-9097</v>
      </c>
      <c r="I217" s="78" t="s">
        <v>1861</v>
      </c>
      <c r="J217" s="79" t="s">
        <v>1862</v>
      </c>
      <c r="K217" s="78">
        <v>-9097</v>
      </c>
      <c r="L217" s="78" t="s">
        <v>1848</v>
      </c>
      <c r="M217" s="79" t="s">
        <v>647</v>
      </c>
      <c r="N217" s="79"/>
      <c r="O217" s="80" t="s">
        <v>748</v>
      </c>
      <c r="P217" s="80" t="s">
        <v>1179</v>
      </c>
    </row>
    <row r="218" spans="1:16" ht="13.5" thickBot="1" x14ac:dyDescent="0.25">
      <c r="A218" s="69" t="str">
        <f t="shared" si="18"/>
        <v> AOEB 1 </v>
      </c>
      <c r="B218" s="15" t="str">
        <f t="shared" si="19"/>
        <v>I</v>
      </c>
      <c r="C218" s="69">
        <f t="shared" si="20"/>
        <v>47447.63</v>
      </c>
      <c r="D218" s="11" t="str">
        <f t="shared" si="21"/>
        <v>vis</v>
      </c>
      <c r="E218" s="77">
        <f>VLOOKUP(C218,Active!C$21:E$972,3,FALSE)</f>
        <v>19774.0069807488</v>
      </c>
      <c r="F218" s="15" t="s">
        <v>588</v>
      </c>
      <c r="G218" s="11" t="str">
        <f t="shared" si="22"/>
        <v>47447.630</v>
      </c>
      <c r="H218" s="69">
        <f t="shared" si="23"/>
        <v>-9088</v>
      </c>
      <c r="I218" s="78" t="s">
        <v>1863</v>
      </c>
      <c r="J218" s="79" t="s">
        <v>1864</v>
      </c>
      <c r="K218" s="78">
        <v>-9088</v>
      </c>
      <c r="L218" s="78" t="s">
        <v>1755</v>
      </c>
      <c r="M218" s="79" t="s">
        <v>647</v>
      </c>
      <c r="N218" s="79"/>
      <c r="O218" s="80" t="s">
        <v>748</v>
      </c>
      <c r="P218" s="80" t="s">
        <v>1179</v>
      </c>
    </row>
    <row r="219" spans="1:16" ht="13.5" thickBot="1" x14ac:dyDescent="0.25">
      <c r="A219" s="69" t="str">
        <f t="shared" si="18"/>
        <v> AOEB 1 </v>
      </c>
      <c r="B219" s="15" t="str">
        <f t="shared" si="19"/>
        <v>I</v>
      </c>
      <c r="C219" s="69">
        <f t="shared" si="20"/>
        <v>47448.741000000002</v>
      </c>
      <c r="D219" s="11" t="str">
        <f t="shared" si="21"/>
        <v>vis</v>
      </c>
      <c r="E219" s="77">
        <f>VLOOKUP(C219,Active!C$21:E$972,3,FALSE)</f>
        <v>19776.005231784533</v>
      </c>
      <c r="F219" s="15" t="s">
        <v>588</v>
      </c>
      <c r="G219" s="11" t="str">
        <f t="shared" si="22"/>
        <v>47448.741</v>
      </c>
      <c r="H219" s="69">
        <f t="shared" si="23"/>
        <v>-9086</v>
      </c>
      <c r="I219" s="78" t="s">
        <v>1865</v>
      </c>
      <c r="J219" s="79" t="s">
        <v>1866</v>
      </c>
      <c r="K219" s="78">
        <v>-9086</v>
      </c>
      <c r="L219" s="78" t="s">
        <v>1848</v>
      </c>
      <c r="M219" s="79" t="s">
        <v>647</v>
      </c>
      <c r="N219" s="79"/>
      <c r="O219" s="80" t="s">
        <v>748</v>
      </c>
      <c r="P219" s="80" t="s">
        <v>1179</v>
      </c>
    </row>
    <row r="220" spans="1:16" ht="13.5" thickBot="1" x14ac:dyDescent="0.25">
      <c r="A220" s="69" t="str">
        <f t="shared" si="18"/>
        <v> AOEB 1 </v>
      </c>
      <c r="B220" s="15" t="str">
        <f t="shared" si="19"/>
        <v>I</v>
      </c>
      <c r="C220" s="69">
        <f t="shared" si="20"/>
        <v>47457.633000000002</v>
      </c>
      <c r="D220" s="11" t="str">
        <f t="shared" si="21"/>
        <v>vis</v>
      </c>
      <c r="E220" s="77">
        <f>VLOOKUP(C220,Active!C$21:E$972,3,FALSE)</f>
        <v>19791.998434493522</v>
      </c>
      <c r="F220" s="15" t="s">
        <v>588</v>
      </c>
      <c r="G220" s="11" t="str">
        <f t="shared" si="22"/>
        <v>47457.633</v>
      </c>
      <c r="H220" s="69">
        <f t="shared" si="23"/>
        <v>-9070</v>
      </c>
      <c r="I220" s="78" t="s">
        <v>1867</v>
      </c>
      <c r="J220" s="79" t="s">
        <v>1868</v>
      </c>
      <c r="K220" s="78">
        <v>-9070</v>
      </c>
      <c r="L220" s="78" t="s">
        <v>1587</v>
      </c>
      <c r="M220" s="79" t="s">
        <v>647</v>
      </c>
      <c r="N220" s="79"/>
      <c r="O220" s="80" t="s">
        <v>1858</v>
      </c>
      <c r="P220" s="80" t="s">
        <v>1179</v>
      </c>
    </row>
    <row r="221" spans="1:16" ht="13.5" thickBot="1" x14ac:dyDescent="0.25">
      <c r="A221" s="69" t="str">
        <f t="shared" si="18"/>
        <v> AOEB 1 </v>
      </c>
      <c r="B221" s="15" t="str">
        <f t="shared" si="19"/>
        <v>I</v>
      </c>
      <c r="C221" s="69">
        <f t="shared" si="20"/>
        <v>47464.303999999996</v>
      </c>
      <c r="D221" s="11" t="str">
        <f t="shared" si="21"/>
        <v>vis</v>
      </c>
      <c r="E221" s="77">
        <f>VLOOKUP(C221,Active!C$21:E$972,3,FALSE)</f>
        <v>19803.996933736838</v>
      </c>
      <c r="F221" s="15" t="s">
        <v>588</v>
      </c>
      <c r="G221" s="11" t="str">
        <f t="shared" si="22"/>
        <v>47464.304</v>
      </c>
      <c r="H221" s="69">
        <f t="shared" si="23"/>
        <v>-9058</v>
      </c>
      <c r="I221" s="78" t="s">
        <v>1869</v>
      </c>
      <c r="J221" s="79" t="s">
        <v>1870</v>
      </c>
      <c r="K221" s="78">
        <v>-9058</v>
      </c>
      <c r="L221" s="78" t="s">
        <v>1871</v>
      </c>
      <c r="M221" s="79" t="s">
        <v>647</v>
      </c>
      <c r="N221" s="79"/>
      <c r="O221" s="80" t="s">
        <v>1154</v>
      </c>
      <c r="P221" s="80" t="s">
        <v>1179</v>
      </c>
    </row>
    <row r="222" spans="1:16" ht="13.5" thickBot="1" x14ac:dyDescent="0.25">
      <c r="A222" s="69" t="str">
        <f t="shared" si="18"/>
        <v> AOEB 1 </v>
      </c>
      <c r="B222" s="15" t="str">
        <f t="shared" si="19"/>
        <v>I</v>
      </c>
      <c r="C222" s="69">
        <f t="shared" si="20"/>
        <v>47469.305</v>
      </c>
      <c r="D222" s="11" t="str">
        <f t="shared" si="21"/>
        <v>vis</v>
      </c>
      <c r="E222" s="77">
        <f>VLOOKUP(C222,Active!C$21:E$972,3,FALSE)</f>
        <v>19812.991761306308</v>
      </c>
      <c r="F222" s="15" t="s">
        <v>588</v>
      </c>
      <c r="G222" s="11" t="str">
        <f t="shared" si="22"/>
        <v>47469.305</v>
      </c>
      <c r="H222" s="69">
        <f t="shared" si="23"/>
        <v>-9049</v>
      </c>
      <c r="I222" s="78" t="s">
        <v>1872</v>
      </c>
      <c r="J222" s="79" t="s">
        <v>1873</v>
      </c>
      <c r="K222" s="78">
        <v>-9049</v>
      </c>
      <c r="L222" s="78" t="s">
        <v>1874</v>
      </c>
      <c r="M222" s="79" t="s">
        <v>647</v>
      </c>
      <c r="N222" s="79"/>
      <c r="O222" s="80" t="s">
        <v>1154</v>
      </c>
      <c r="P222" s="80" t="s">
        <v>1179</v>
      </c>
    </row>
    <row r="223" spans="1:16" ht="13.5" thickBot="1" x14ac:dyDescent="0.25">
      <c r="A223" s="69" t="str">
        <f t="shared" si="18"/>
        <v> AOEB 1 </v>
      </c>
      <c r="B223" s="15" t="str">
        <f t="shared" si="19"/>
        <v>I</v>
      </c>
      <c r="C223" s="69">
        <f t="shared" si="20"/>
        <v>47472.646000000001</v>
      </c>
      <c r="D223" s="11" t="str">
        <f t="shared" si="21"/>
        <v>vis</v>
      </c>
      <c r="E223" s="77">
        <f>VLOOKUP(C223,Active!C$21:E$972,3,FALSE)</f>
        <v>19819.000903259832</v>
      </c>
      <c r="F223" s="15" t="s">
        <v>588</v>
      </c>
      <c r="G223" s="11" t="str">
        <f t="shared" si="22"/>
        <v>47472.646</v>
      </c>
      <c r="H223" s="69">
        <f t="shared" si="23"/>
        <v>-9043</v>
      </c>
      <c r="I223" s="78" t="s">
        <v>1875</v>
      </c>
      <c r="J223" s="79" t="s">
        <v>1876</v>
      </c>
      <c r="K223" s="78">
        <v>-9043</v>
      </c>
      <c r="L223" s="78" t="s">
        <v>1680</v>
      </c>
      <c r="M223" s="79" t="s">
        <v>647</v>
      </c>
      <c r="N223" s="79"/>
      <c r="O223" s="80" t="s">
        <v>1858</v>
      </c>
      <c r="P223" s="80" t="s">
        <v>1179</v>
      </c>
    </row>
    <row r="224" spans="1:16" ht="13.5" thickBot="1" x14ac:dyDescent="0.25">
      <c r="A224" s="69" t="str">
        <f t="shared" si="18"/>
        <v> AOEB 1 </v>
      </c>
      <c r="B224" s="15" t="str">
        <f t="shared" si="19"/>
        <v>I</v>
      </c>
      <c r="C224" s="69">
        <f t="shared" si="20"/>
        <v>47477.648999999998</v>
      </c>
      <c r="D224" s="11" t="str">
        <f t="shared" si="21"/>
        <v>vis</v>
      </c>
      <c r="E224" s="77">
        <f>VLOOKUP(C224,Active!C$21:E$972,3,FALSE)</f>
        <v>19827.999328040871</v>
      </c>
      <c r="F224" s="15" t="s">
        <v>588</v>
      </c>
      <c r="G224" s="11" t="str">
        <f t="shared" si="22"/>
        <v>47477.649</v>
      </c>
      <c r="H224" s="69">
        <f t="shared" si="23"/>
        <v>-9034</v>
      </c>
      <c r="I224" s="78" t="s">
        <v>1880</v>
      </c>
      <c r="J224" s="79" t="s">
        <v>1881</v>
      </c>
      <c r="K224" s="78">
        <v>-9034</v>
      </c>
      <c r="L224" s="78" t="s">
        <v>1587</v>
      </c>
      <c r="M224" s="79" t="s">
        <v>647</v>
      </c>
      <c r="N224" s="79"/>
      <c r="O224" s="80" t="s">
        <v>1858</v>
      </c>
      <c r="P224" s="80" t="s">
        <v>1179</v>
      </c>
    </row>
    <row r="225" spans="1:16" ht="13.5" thickBot="1" x14ac:dyDescent="0.25">
      <c r="A225" s="69" t="str">
        <f t="shared" si="18"/>
        <v> AOEB 1 </v>
      </c>
      <c r="B225" s="15" t="str">
        <f t="shared" si="19"/>
        <v>I</v>
      </c>
      <c r="C225" s="69">
        <f t="shared" si="20"/>
        <v>47482.652999999998</v>
      </c>
      <c r="D225" s="11" t="str">
        <f t="shared" si="21"/>
        <v>vis</v>
      </c>
      <c r="E225" s="77">
        <f>VLOOKUP(C225,Active!C$21:E$972,3,FALSE)</f>
        <v>19836.999551427711</v>
      </c>
      <c r="F225" s="15" t="s">
        <v>588</v>
      </c>
      <c r="G225" s="11" t="str">
        <f t="shared" si="22"/>
        <v>47482.653</v>
      </c>
      <c r="H225" s="69">
        <f t="shared" si="23"/>
        <v>-9025</v>
      </c>
      <c r="I225" s="78" t="s">
        <v>1882</v>
      </c>
      <c r="J225" s="79" t="s">
        <v>1883</v>
      </c>
      <c r="K225" s="78">
        <v>-9025</v>
      </c>
      <c r="L225" s="78" t="s">
        <v>1587</v>
      </c>
      <c r="M225" s="79" t="s">
        <v>647</v>
      </c>
      <c r="N225" s="79"/>
      <c r="O225" s="80" t="s">
        <v>1858</v>
      </c>
      <c r="P225" s="80" t="s">
        <v>1179</v>
      </c>
    </row>
    <row r="226" spans="1:16" ht="13.5" thickBot="1" x14ac:dyDescent="0.25">
      <c r="A226" s="69" t="str">
        <f t="shared" si="18"/>
        <v> AOEB 1 </v>
      </c>
      <c r="B226" s="15" t="str">
        <f t="shared" si="19"/>
        <v>I</v>
      </c>
      <c r="C226" s="69">
        <f t="shared" si="20"/>
        <v>47492.665999999997</v>
      </c>
      <c r="D226" s="11" t="str">
        <f t="shared" si="21"/>
        <v>vis</v>
      </c>
      <c r="E226" s="77">
        <f>VLOOKUP(C226,Active!C$21:E$972,3,FALSE)</f>
        <v>19855.008991230352</v>
      </c>
      <c r="F226" s="15" t="s">
        <v>588</v>
      </c>
      <c r="G226" s="11" t="str">
        <f t="shared" si="22"/>
        <v>47492.666</v>
      </c>
      <c r="H226" s="69">
        <f t="shared" si="23"/>
        <v>-9007</v>
      </c>
      <c r="I226" s="78" t="s">
        <v>1884</v>
      </c>
      <c r="J226" s="79" t="s">
        <v>1885</v>
      </c>
      <c r="K226" s="78">
        <v>-9007</v>
      </c>
      <c r="L226" s="78" t="s">
        <v>1457</v>
      </c>
      <c r="M226" s="79" t="s">
        <v>647</v>
      </c>
      <c r="N226" s="79"/>
      <c r="O226" s="80" t="s">
        <v>1858</v>
      </c>
      <c r="P226" s="80" t="s">
        <v>1179</v>
      </c>
    </row>
    <row r="227" spans="1:16" ht="13.5" thickBot="1" x14ac:dyDescent="0.25">
      <c r="A227" s="69" t="str">
        <f t="shared" si="18"/>
        <v> AOEB 1 </v>
      </c>
      <c r="B227" s="15" t="str">
        <f t="shared" si="19"/>
        <v>I</v>
      </c>
      <c r="C227" s="69">
        <f t="shared" si="20"/>
        <v>47497.661</v>
      </c>
      <c r="D227" s="11" t="str">
        <f t="shared" si="21"/>
        <v>vis</v>
      </c>
      <c r="E227" s="77">
        <f>VLOOKUP(C227,Active!C$21:E$972,3,FALSE)</f>
        <v>19863.993027165063</v>
      </c>
      <c r="F227" s="15" t="s">
        <v>588</v>
      </c>
      <c r="G227" s="11" t="str">
        <f t="shared" si="22"/>
        <v>47497.661</v>
      </c>
      <c r="H227" s="69">
        <f t="shared" si="23"/>
        <v>-8998</v>
      </c>
      <c r="I227" s="78" t="s">
        <v>1886</v>
      </c>
      <c r="J227" s="79" t="s">
        <v>1887</v>
      </c>
      <c r="K227" s="78">
        <v>-8998</v>
      </c>
      <c r="L227" s="78" t="s">
        <v>1874</v>
      </c>
      <c r="M227" s="79" t="s">
        <v>647</v>
      </c>
      <c r="N227" s="79"/>
      <c r="O227" s="80" t="s">
        <v>1858</v>
      </c>
      <c r="P227" s="80" t="s">
        <v>1179</v>
      </c>
    </row>
    <row r="228" spans="1:16" ht="13.5" thickBot="1" x14ac:dyDescent="0.25">
      <c r="A228" s="69" t="str">
        <f t="shared" si="18"/>
        <v> AOEB 1 </v>
      </c>
      <c r="B228" s="15" t="str">
        <f t="shared" si="19"/>
        <v>I</v>
      </c>
      <c r="C228" s="69">
        <f t="shared" si="20"/>
        <v>47501.559000000001</v>
      </c>
      <c r="D228" s="11" t="str">
        <f t="shared" si="21"/>
        <v>vis</v>
      </c>
      <c r="E228" s="77">
        <f>VLOOKUP(C228,Active!C$21:E$972,3,FALSE)</f>
        <v>19871.003992545142</v>
      </c>
      <c r="F228" s="15" t="s">
        <v>588</v>
      </c>
      <c r="G228" s="11" t="str">
        <f t="shared" si="22"/>
        <v>47501.559</v>
      </c>
      <c r="H228" s="69">
        <f t="shared" si="23"/>
        <v>-8991</v>
      </c>
      <c r="I228" s="78" t="s">
        <v>1888</v>
      </c>
      <c r="J228" s="79" t="s">
        <v>1889</v>
      </c>
      <c r="K228" s="78">
        <v>-8991</v>
      </c>
      <c r="L228" s="78" t="s">
        <v>1729</v>
      </c>
      <c r="M228" s="79" t="s">
        <v>647</v>
      </c>
      <c r="N228" s="79"/>
      <c r="O228" s="80" t="s">
        <v>748</v>
      </c>
      <c r="P228" s="80" t="s">
        <v>1179</v>
      </c>
    </row>
    <row r="229" spans="1:16" ht="13.5" thickBot="1" x14ac:dyDescent="0.25">
      <c r="A229" s="69" t="str">
        <f t="shared" si="18"/>
        <v> AOEB 1 </v>
      </c>
      <c r="B229" s="15" t="str">
        <f t="shared" si="19"/>
        <v>I</v>
      </c>
      <c r="C229" s="69">
        <f t="shared" si="20"/>
        <v>47712.837</v>
      </c>
      <c r="D229" s="11" t="str">
        <f t="shared" si="21"/>
        <v>vis</v>
      </c>
      <c r="E229" s="77">
        <f>VLOOKUP(C229,Active!C$21:E$972,3,FALSE)</f>
        <v>20251.009827222329</v>
      </c>
      <c r="F229" s="15" t="s">
        <v>588</v>
      </c>
      <c r="G229" s="11" t="str">
        <f t="shared" si="22"/>
        <v>47712.837</v>
      </c>
      <c r="H229" s="69">
        <f t="shared" si="23"/>
        <v>-8611</v>
      </c>
      <c r="I229" s="78" t="s">
        <v>1890</v>
      </c>
      <c r="J229" s="79" t="s">
        <v>1891</v>
      </c>
      <c r="K229" s="78">
        <v>-8611</v>
      </c>
      <c r="L229" s="78" t="s">
        <v>1755</v>
      </c>
      <c r="M229" s="79" t="s">
        <v>647</v>
      </c>
      <c r="N229" s="79"/>
      <c r="O229" s="80" t="s">
        <v>748</v>
      </c>
      <c r="P229" s="80" t="s">
        <v>1179</v>
      </c>
    </row>
    <row r="230" spans="1:16" ht="13.5" thickBot="1" x14ac:dyDescent="0.25">
      <c r="A230" s="69" t="str">
        <f t="shared" si="18"/>
        <v> AOEB 1 </v>
      </c>
      <c r="B230" s="15" t="str">
        <f t="shared" si="19"/>
        <v>I</v>
      </c>
      <c r="C230" s="69">
        <f t="shared" si="20"/>
        <v>47790.667000000001</v>
      </c>
      <c r="D230" s="11" t="str">
        <f t="shared" si="21"/>
        <v>vis</v>
      </c>
      <c r="E230" s="77">
        <f>VLOOKUP(C230,Active!C$21:E$972,3,FALSE)</f>
        <v>20390.995316070796</v>
      </c>
      <c r="F230" s="15" t="s">
        <v>588</v>
      </c>
      <c r="G230" s="11" t="str">
        <f t="shared" si="22"/>
        <v>47790.667</v>
      </c>
      <c r="H230" s="69">
        <f t="shared" si="23"/>
        <v>-8471</v>
      </c>
      <c r="I230" s="78" t="s">
        <v>1900</v>
      </c>
      <c r="J230" s="79" t="s">
        <v>1901</v>
      </c>
      <c r="K230" s="78">
        <v>-8471</v>
      </c>
      <c r="L230" s="78" t="s">
        <v>1874</v>
      </c>
      <c r="M230" s="79" t="s">
        <v>647</v>
      </c>
      <c r="N230" s="79"/>
      <c r="O230" s="80" t="s">
        <v>1858</v>
      </c>
      <c r="P230" s="80" t="s">
        <v>1179</v>
      </c>
    </row>
    <row r="231" spans="1:16" ht="13.5" thickBot="1" x14ac:dyDescent="0.25">
      <c r="A231" s="69" t="str">
        <f t="shared" si="18"/>
        <v> AOEB 1 </v>
      </c>
      <c r="B231" s="15" t="str">
        <f t="shared" si="19"/>
        <v>I</v>
      </c>
      <c r="C231" s="69">
        <f t="shared" si="20"/>
        <v>47790.673000000003</v>
      </c>
      <c r="D231" s="11" t="str">
        <f t="shared" si="21"/>
        <v>vis</v>
      </c>
      <c r="E231" s="77">
        <f>VLOOKUP(C231,Active!C$21:E$972,3,FALSE)</f>
        <v>20391.006107705554</v>
      </c>
      <c r="F231" s="15" t="s">
        <v>588</v>
      </c>
      <c r="G231" s="11" t="str">
        <f t="shared" si="22"/>
        <v>47790.673</v>
      </c>
      <c r="H231" s="69">
        <f t="shared" si="23"/>
        <v>-8471</v>
      </c>
      <c r="I231" s="78" t="s">
        <v>1902</v>
      </c>
      <c r="J231" s="79" t="s">
        <v>1903</v>
      </c>
      <c r="K231" s="78">
        <v>-8471</v>
      </c>
      <c r="L231" s="78" t="s">
        <v>1729</v>
      </c>
      <c r="M231" s="79" t="s">
        <v>647</v>
      </c>
      <c r="N231" s="79"/>
      <c r="O231" s="80" t="s">
        <v>1832</v>
      </c>
      <c r="P231" s="80" t="s">
        <v>1179</v>
      </c>
    </row>
    <row r="232" spans="1:16" ht="13.5" thickBot="1" x14ac:dyDescent="0.25">
      <c r="A232" s="69" t="str">
        <f t="shared" si="18"/>
        <v> AOEB 1 </v>
      </c>
      <c r="B232" s="15" t="str">
        <f t="shared" si="19"/>
        <v>I</v>
      </c>
      <c r="C232" s="69">
        <f t="shared" si="20"/>
        <v>47794.572999999997</v>
      </c>
      <c r="D232" s="11" t="str">
        <f t="shared" si="21"/>
        <v>vis</v>
      </c>
      <c r="E232" s="77">
        <f>VLOOKUP(C232,Active!C$21:E$972,3,FALSE)</f>
        <v>20398.020670297206</v>
      </c>
      <c r="F232" s="15" t="s">
        <v>588</v>
      </c>
      <c r="G232" s="11" t="str">
        <f t="shared" si="22"/>
        <v>47794.573</v>
      </c>
      <c r="H232" s="69">
        <f t="shared" si="23"/>
        <v>-8464</v>
      </c>
      <c r="I232" s="78" t="s">
        <v>1904</v>
      </c>
      <c r="J232" s="79" t="s">
        <v>1905</v>
      </c>
      <c r="K232" s="78">
        <v>-8464</v>
      </c>
      <c r="L232" s="78" t="s">
        <v>1529</v>
      </c>
      <c r="M232" s="79" t="s">
        <v>647</v>
      </c>
      <c r="N232" s="79"/>
      <c r="O232" s="80" t="s">
        <v>748</v>
      </c>
      <c r="P232" s="80" t="s">
        <v>1179</v>
      </c>
    </row>
    <row r="233" spans="1:16" ht="13.5" thickBot="1" x14ac:dyDescent="0.25">
      <c r="A233" s="69" t="str">
        <f t="shared" si="18"/>
        <v> AOEB 1 </v>
      </c>
      <c r="B233" s="15" t="str">
        <f t="shared" si="19"/>
        <v>I</v>
      </c>
      <c r="C233" s="69">
        <f t="shared" si="20"/>
        <v>47795.671999999999</v>
      </c>
      <c r="D233" s="11" t="str">
        <f t="shared" si="21"/>
        <v>vis</v>
      </c>
      <c r="E233" s="77">
        <f>VLOOKUP(C233,Active!C$21:E$972,3,FALSE)</f>
        <v>20399.997338063426</v>
      </c>
      <c r="F233" s="15" t="s">
        <v>588</v>
      </c>
      <c r="G233" s="11" t="str">
        <f t="shared" si="22"/>
        <v>47795.672</v>
      </c>
      <c r="H233" s="69">
        <f t="shared" si="23"/>
        <v>-8462</v>
      </c>
      <c r="I233" s="78" t="s">
        <v>1906</v>
      </c>
      <c r="J233" s="79" t="s">
        <v>1907</v>
      </c>
      <c r="K233" s="78">
        <v>-8462</v>
      </c>
      <c r="L233" s="78" t="s">
        <v>1908</v>
      </c>
      <c r="M233" s="79" t="s">
        <v>647</v>
      </c>
      <c r="N233" s="79"/>
      <c r="O233" s="80" t="s">
        <v>1858</v>
      </c>
      <c r="P233" s="80" t="s">
        <v>1179</v>
      </c>
    </row>
    <row r="234" spans="1:16" ht="13.5" thickBot="1" x14ac:dyDescent="0.25">
      <c r="A234" s="69" t="str">
        <f t="shared" si="18"/>
        <v> AOEB 1 </v>
      </c>
      <c r="B234" s="15" t="str">
        <f t="shared" si="19"/>
        <v>I</v>
      </c>
      <c r="C234" s="69">
        <f t="shared" si="20"/>
        <v>47800.678</v>
      </c>
      <c r="D234" s="11" t="str">
        <f t="shared" si="21"/>
        <v>vis</v>
      </c>
      <c r="E234" s="77">
        <f>VLOOKUP(C234,Active!C$21:E$972,3,FALSE)</f>
        <v>20409.001158661853</v>
      </c>
      <c r="F234" s="15" t="s">
        <v>588</v>
      </c>
      <c r="G234" s="11" t="str">
        <f t="shared" si="22"/>
        <v>47800.678</v>
      </c>
      <c r="H234" s="69">
        <f t="shared" si="23"/>
        <v>-8453</v>
      </c>
      <c r="I234" s="78" t="s">
        <v>1909</v>
      </c>
      <c r="J234" s="79" t="s">
        <v>1910</v>
      </c>
      <c r="K234" s="78">
        <v>-8453</v>
      </c>
      <c r="L234" s="78" t="s">
        <v>1871</v>
      </c>
      <c r="M234" s="79" t="s">
        <v>647</v>
      </c>
      <c r="N234" s="79"/>
      <c r="O234" s="80" t="s">
        <v>1858</v>
      </c>
      <c r="P234" s="80" t="s">
        <v>1179</v>
      </c>
    </row>
    <row r="235" spans="1:16" ht="13.5" thickBot="1" x14ac:dyDescent="0.25">
      <c r="A235" s="69" t="str">
        <f t="shared" si="18"/>
        <v> AOEB 1 </v>
      </c>
      <c r="B235" s="15" t="str">
        <f t="shared" si="19"/>
        <v>I</v>
      </c>
      <c r="C235" s="69">
        <f t="shared" si="20"/>
        <v>47804.572999999997</v>
      </c>
      <c r="D235" s="11" t="str">
        <f t="shared" si="21"/>
        <v>vis</v>
      </c>
      <c r="E235" s="77">
        <f>VLOOKUP(C235,Active!C$21:E$972,3,FALSE)</f>
        <v>20416.006728224544</v>
      </c>
      <c r="F235" s="15" t="s">
        <v>588</v>
      </c>
      <c r="G235" s="11" t="str">
        <f t="shared" si="22"/>
        <v>47804.573</v>
      </c>
      <c r="H235" s="69">
        <f t="shared" si="23"/>
        <v>-8446</v>
      </c>
      <c r="I235" s="78" t="s">
        <v>1911</v>
      </c>
      <c r="J235" s="79" t="s">
        <v>1912</v>
      </c>
      <c r="K235" s="78">
        <v>-8446</v>
      </c>
      <c r="L235" s="78" t="s">
        <v>1729</v>
      </c>
      <c r="M235" s="79" t="s">
        <v>647</v>
      </c>
      <c r="N235" s="79"/>
      <c r="O235" s="80" t="s">
        <v>748</v>
      </c>
      <c r="P235" s="80" t="s">
        <v>1179</v>
      </c>
    </row>
    <row r="236" spans="1:16" ht="13.5" thickBot="1" x14ac:dyDescent="0.25">
      <c r="A236" s="69" t="str">
        <f t="shared" si="18"/>
        <v> AOEB 1 </v>
      </c>
      <c r="B236" s="15" t="str">
        <f t="shared" si="19"/>
        <v>I</v>
      </c>
      <c r="C236" s="69">
        <f t="shared" si="20"/>
        <v>47835.703999999998</v>
      </c>
      <c r="D236" s="11" t="str">
        <f t="shared" si="21"/>
        <v>vis</v>
      </c>
      <c r="E236" s="77">
        <f>VLOOKUP(C236,Active!C$21:E$972,3,FALSE)</f>
        <v>20471.999125158138</v>
      </c>
      <c r="F236" s="15" t="s">
        <v>588</v>
      </c>
      <c r="G236" s="11" t="str">
        <f t="shared" si="22"/>
        <v>47835.704</v>
      </c>
      <c r="H236" s="69">
        <f t="shared" si="23"/>
        <v>-8390</v>
      </c>
      <c r="I236" s="78" t="s">
        <v>1913</v>
      </c>
      <c r="J236" s="79" t="s">
        <v>1914</v>
      </c>
      <c r="K236" s="78">
        <v>-8390</v>
      </c>
      <c r="L236" s="78" t="s">
        <v>1742</v>
      </c>
      <c r="M236" s="79" t="s">
        <v>647</v>
      </c>
      <c r="N236" s="79"/>
      <c r="O236" s="80" t="s">
        <v>1858</v>
      </c>
      <c r="P236" s="80" t="s">
        <v>1179</v>
      </c>
    </row>
    <row r="237" spans="1:16" ht="13.5" thickBot="1" x14ac:dyDescent="0.25">
      <c r="A237" s="69" t="str">
        <f t="shared" si="18"/>
        <v> AOEB 1 </v>
      </c>
      <c r="B237" s="15" t="str">
        <f t="shared" si="19"/>
        <v>I</v>
      </c>
      <c r="C237" s="69">
        <f t="shared" si="20"/>
        <v>47859.610999999997</v>
      </c>
      <c r="D237" s="11" t="str">
        <f t="shared" si="21"/>
        <v>vis</v>
      </c>
      <c r="E237" s="77">
        <f>VLOOKUP(C237,Active!C$21:E$972,3,FALSE)</f>
        <v>20514.99839384502</v>
      </c>
      <c r="F237" s="15" t="s">
        <v>588</v>
      </c>
      <c r="G237" s="11" t="str">
        <f t="shared" si="22"/>
        <v>47859.611</v>
      </c>
      <c r="H237" s="69">
        <f t="shared" si="23"/>
        <v>-8347</v>
      </c>
      <c r="I237" s="78" t="s">
        <v>1915</v>
      </c>
      <c r="J237" s="79" t="s">
        <v>1916</v>
      </c>
      <c r="K237" s="78">
        <v>-8347</v>
      </c>
      <c r="L237" s="78" t="s">
        <v>1908</v>
      </c>
      <c r="M237" s="79" t="s">
        <v>647</v>
      </c>
      <c r="N237" s="79"/>
      <c r="O237" s="80" t="s">
        <v>1858</v>
      </c>
      <c r="P237" s="80" t="s">
        <v>1179</v>
      </c>
    </row>
    <row r="238" spans="1:16" ht="13.5" thickBot="1" x14ac:dyDescent="0.25">
      <c r="A238" s="69" t="str">
        <f t="shared" si="18"/>
        <v> AOEB 1 </v>
      </c>
      <c r="B238" s="15" t="str">
        <f t="shared" si="19"/>
        <v>I</v>
      </c>
      <c r="C238" s="69">
        <f t="shared" si="20"/>
        <v>47879.63</v>
      </c>
      <c r="D238" s="11" t="str">
        <f t="shared" si="21"/>
        <v>vis</v>
      </c>
      <c r="E238" s="77">
        <f>VLOOKUP(C238,Active!C$21:E$972,3,FALSE)</f>
        <v>20551.004683209758</v>
      </c>
      <c r="F238" s="15" t="s">
        <v>588</v>
      </c>
      <c r="G238" s="11" t="str">
        <f t="shared" si="22"/>
        <v>47879.630</v>
      </c>
      <c r="H238" s="69">
        <f t="shared" si="23"/>
        <v>-8311</v>
      </c>
      <c r="I238" s="78" t="s">
        <v>1917</v>
      </c>
      <c r="J238" s="79" t="s">
        <v>1918</v>
      </c>
      <c r="K238" s="78">
        <v>-8311</v>
      </c>
      <c r="L238" s="78" t="s">
        <v>1680</v>
      </c>
      <c r="M238" s="79" t="s">
        <v>647</v>
      </c>
      <c r="N238" s="79"/>
      <c r="O238" s="80" t="s">
        <v>1858</v>
      </c>
      <c r="P238" s="80" t="s">
        <v>1179</v>
      </c>
    </row>
    <row r="239" spans="1:16" ht="13.5" thickBot="1" x14ac:dyDescent="0.25">
      <c r="A239" s="69" t="str">
        <f t="shared" si="18"/>
        <v> AOEB 1 </v>
      </c>
      <c r="B239" s="15" t="str">
        <f t="shared" si="19"/>
        <v>I</v>
      </c>
      <c r="C239" s="69">
        <f t="shared" si="20"/>
        <v>48158.733</v>
      </c>
      <c r="D239" s="11" t="str">
        <f t="shared" si="21"/>
        <v>vis</v>
      </c>
      <c r="E239" s="77">
        <f>VLOOKUP(C239,Active!C$21:E$972,3,FALSE)</f>
        <v>21053.00095577912</v>
      </c>
      <c r="F239" s="15" t="s">
        <v>588</v>
      </c>
      <c r="G239" s="11" t="str">
        <f t="shared" si="22"/>
        <v>48158.733</v>
      </c>
      <c r="H239" s="69">
        <f t="shared" si="23"/>
        <v>-7809</v>
      </c>
      <c r="I239" s="78" t="s">
        <v>1928</v>
      </c>
      <c r="J239" s="79" t="s">
        <v>1929</v>
      </c>
      <c r="K239" s="78">
        <v>-7809</v>
      </c>
      <c r="L239" s="78" t="s">
        <v>1908</v>
      </c>
      <c r="M239" s="79" t="s">
        <v>647</v>
      </c>
      <c r="N239" s="79"/>
      <c r="O239" s="80" t="s">
        <v>748</v>
      </c>
      <c r="P239" s="80" t="s">
        <v>1179</v>
      </c>
    </row>
    <row r="240" spans="1:16" ht="13.5" thickBot="1" x14ac:dyDescent="0.25">
      <c r="A240" s="69" t="str">
        <f t="shared" si="18"/>
        <v> AOEB 1 </v>
      </c>
      <c r="B240" s="15" t="str">
        <f t="shared" si="19"/>
        <v>I</v>
      </c>
      <c r="C240" s="69">
        <f t="shared" si="20"/>
        <v>48191.542000000001</v>
      </c>
      <c r="D240" s="11" t="str">
        <f t="shared" si="21"/>
        <v>vis</v>
      </c>
      <c r="E240" s="77">
        <f>VLOOKUP(C240,Active!C$21:E$972,3,FALSE)</f>
        <v>21112.011413232922</v>
      </c>
      <c r="F240" s="15" t="s">
        <v>588</v>
      </c>
      <c r="G240" s="11" t="str">
        <f t="shared" si="22"/>
        <v>48191.542</v>
      </c>
      <c r="H240" s="69">
        <f t="shared" si="23"/>
        <v>-7750</v>
      </c>
      <c r="I240" s="78" t="s">
        <v>1935</v>
      </c>
      <c r="J240" s="79" t="s">
        <v>1936</v>
      </c>
      <c r="K240" s="78">
        <v>-7750</v>
      </c>
      <c r="L240" s="78" t="s">
        <v>1848</v>
      </c>
      <c r="M240" s="79" t="s">
        <v>647</v>
      </c>
      <c r="N240" s="79"/>
      <c r="O240" s="80" t="s">
        <v>748</v>
      </c>
      <c r="P240" s="80" t="s">
        <v>1179</v>
      </c>
    </row>
    <row r="241" spans="1:16" ht="13.5" thickBot="1" x14ac:dyDescent="0.25">
      <c r="A241" s="69" t="str">
        <f t="shared" si="18"/>
        <v> AOEB 1 </v>
      </c>
      <c r="B241" s="15" t="str">
        <f t="shared" si="19"/>
        <v>I</v>
      </c>
      <c r="C241" s="69">
        <f t="shared" si="20"/>
        <v>48206.553999999996</v>
      </c>
      <c r="D241" s="11" t="str">
        <f t="shared" si="21"/>
        <v>vis</v>
      </c>
      <c r="E241" s="77">
        <f>VLOOKUP(C241,Active!C$21:E$972,3,FALSE)</f>
        <v>21139.012083393431</v>
      </c>
      <c r="F241" s="15" t="s">
        <v>588</v>
      </c>
      <c r="G241" s="11" t="str">
        <f t="shared" si="22"/>
        <v>48206.554</v>
      </c>
      <c r="H241" s="69">
        <f t="shared" si="23"/>
        <v>-7723</v>
      </c>
      <c r="I241" s="78" t="s">
        <v>1937</v>
      </c>
      <c r="J241" s="79" t="s">
        <v>1938</v>
      </c>
      <c r="K241" s="78">
        <v>-7723</v>
      </c>
      <c r="L241" s="78" t="s">
        <v>1848</v>
      </c>
      <c r="M241" s="79" t="s">
        <v>647</v>
      </c>
      <c r="N241" s="79"/>
      <c r="O241" s="80" t="s">
        <v>748</v>
      </c>
      <c r="P241" s="80" t="s">
        <v>1179</v>
      </c>
    </row>
    <row r="242" spans="1:16" ht="13.5" thickBot="1" x14ac:dyDescent="0.25">
      <c r="A242" s="69" t="str">
        <f t="shared" si="18"/>
        <v> AOEB 1 </v>
      </c>
      <c r="B242" s="15" t="str">
        <f t="shared" si="19"/>
        <v>I</v>
      </c>
      <c r="C242" s="69">
        <f t="shared" si="20"/>
        <v>48211.553999999996</v>
      </c>
      <c r="D242" s="11" t="str">
        <f t="shared" si="21"/>
        <v>vis</v>
      </c>
      <c r="E242" s="77">
        <f>VLOOKUP(C242,Active!C$21:E$972,3,FALSE)</f>
        <v>21148.005112357099</v>
      </c>
      <c r="F242" s="15" t="s">
        <v>588</v>
      </c>
      <c r="G242" s="11" t="str">
        <f t="shared" si="22"/>
        <v>48211.554</v>
      </c>
      <c r="H242" s="69">
        <f t="shared" si="23"/>
        <v>-7714</v>
      </c>
      <c r="I242" s="78" t="s">
        <v>1939</v>
      </c>
      <c r="J242" s="79" t="s">
        <v>1940</v>
      </c>
      <c r="K242" s="78">
        <v>-7714</v>
      </c>
      <c r="L242" s="78" t="s">
        <v>1871</v>
      </c>
      <c r="M242" s="79" t="s">
        <v>647</v>
      </c>
      <c r="N242" s="79"/>
      <c r="O242" s="80" t="s">
        <v>748</v>
      </c>
      <c r="P242" s="80" t="s">
        <v>1179</v>
      </c>
    </row>
    <row r="243" spans="1:16" ht="13.5" thickBot="1" x14ac:dyDescent="0.25">
      <c r="A243" s="69" t="str">
        <f t="shared" si="18"/>
        <v> AOEB 1 </v>
      </c>
      <c r="B243" s="15" t="str">
        <f t="shared" si="19"/>
        <v>I</v>
      </c>
      <c r="C243" s="69">
        <f t="shared" si="20"/>
        <v>48236.572</v>
      </c>
      <c r="D243" s="11" t="str">
        <f t="shared" si="21"/>
        <v>vis</v>
      </c>
      <c r="E243" s="77">
        <f>VLOOKUP(C243,Active!C$21:E$972,3,FALSE)</f>
        <v>21193.002632079719</v>
      </c>
      <c r="F243" s="15" t="s">
        <v>588</v>
      </c>
      <c r="G243" s="11" t="str">
        <f t="shared" si="22"/>
        <v>48236.572</v>
      </c>
      <c r="H243" s="69">
        <f t="shared" si="23"/>
        <v>-7669</v>
      </c>
      <c r="I243" s="78" t="s">
        <v>1943</v>
      </c>
      <c r="J243" s="79" t="s">
        <v>1944</v>
      </c>
      <c r="K243" s="78">
        <v>-7669</v>
      </c>
      <c r="L243" s="78" t="s">
        <v>1908</v>
      </c>
      <c r="M243" s="79" t="s">
        <v>647</v>
      </c>
      <c r="N243" s="79"/>
      <c r="O243" s="80" t="s">
        <v>748</v>
      </c>
      <c r="P243" s="80" t="s">
        <v>1179</v>
      </c>
    </row>
    <row r="244" spans="1:16" ht="13.5" thickBot="1" x14ac:dyDescent="0.25">
      <c r="A244" s="69" t="str">
        <f t="shared" si="18"/>
        <v> AOEB 1 </v>
      </c>
      <c r="B244" s="15" t="str">
        <f t="shared" si="19"/>
        <v>I</v>
      </c>
      <c r="C244" s="69">
        <f t="shared" si="20"/>
        <v>48471.754000000001</v>
      </c>
      <c r="D244" s="11" t="str">
        <f t="shared" si="21"/>
        <v>vis</v>
      </c>
      <c r="E244" s="77">
        <f>VLOOKUP(C244,Active!C$21:E$972,3,FALSE)</f>
        <v>21616.002339626415</v>
      </c>
      <c r="F244" s="15" t="s">
        <v>588</v>
      </c>
      <c r="G244" s="11" t="str">
        <f t="shared" si="22"/>
        <v>48471.754</v>
      </c>
      <c r="H244" s="69">
        <f t="shared" si="23"/>
        <v>-7246</v>
      </c>
      <c r="I244" s="78" t="s">
        <v>1945</v>
      </c>
      <c r="J244" s="79" t="s">
        <v>1946</v>
      </c>
      <c r="K244" s="78">
        <v>-7246</v>
      </c>
      <c r="L244" s="78" t="s">
        <v>1874</v>
      </c>
      <c r="M244" s="79" t="s">
        <v>647</v>
      </c>
      <c r="N244" s="79"/>
      <c r="O244" s="80" t="s">
        <v>748</v>
      </c>
      <c r="P244" s="80" t="s">
        <v>1179</v>
      </c>
    </row>
    <row r="245" spans="1:16" ht="13.5" thickBot="1" x14ac:dyDescent="0.25">
      <c r="A245" s="69" t="str">
        <f t="shared" si="18"/>
        <v> AOEB 1 </v>
      </c>
      <c r="B245" s="15" t="str">
        <f t="shared" si="19"/>
        <v>I</v>
      </c>
      <c r="C245" s="69">
        <f t="shared" si="20"/>
        <v>48506.783000000003</v>
      </c>
      <c r="D245" s="11" t="str">
        <f t="shared" si="21"/>
        <v>vis</v>
      </c>
      <c r="E245" s="77">
        <f>VLOOKUP(C245,Active!C$21:E$972,3,FALSE)</f>
        <v>21679.005701940088</v>
      </c>
      <c r="F245" s="15" t="s">
        <v>588</v>
      </c>
      <c r="G245" s="11" t="str">
        <f t="shared" si="22"/>
        <v>48506.783</v>
      </c>
      <c r="H245" s="69">
        <f t="shared" si="23"/>
        <v>-7183</v>
      </c>
      <c r="I245" s="78" t="s">
        <v>1955</v>
      </c>
      <c r="J245" s="79" t="s">
        <v>1956</v>
      </c>
      <c r="K245" s="78">
        <v>-7183</v>
      </c>
      <c r="L245" s="78" t="s">
        <v>1742</v>
      </c>
      <c r="M245" s="79" t="s">
        <v>647</v>
      </c>
      <c r="N245" s="79"/>
      <c r="O245" s="80" t="s">
        <v>1154</v>
      </c>
      <c r="P245" s="80" t="s">
        <v>1179</v>
      </c>
    </row>
    <row r="246" spans="1:16" ht="13.5" thickBot="1" x14ac:dyDescent="0.25">
      <c r="A246" s="69" t="str">
        <f t="shared" si="18"/>
        <v> AOEB 1 </v>
      </c>
      <c r="B246" s="15" t="str">
        <f t="shared" si="19"/>
        <v>I</v>
      </c>
      <c r="C246" s="69">
        <f t="shared" si="20"/>
        <v>48506.784</v>
      </c>
      <c r="D246" s="11" t="str">
        <f t="shared" si="21"/>
        <v>vis</v>
      </c>
      <c r="E246" s="77">
        <f>VLOOKUP(C246,Active!C$21:E$972,3,FALSE)</f>
        <v>21679.007500545875</v>
      </c>
      <c r="F246" s="15" t="s">
        <v>588</v>
      </c>
      <c r="G246" s="11" t="str">
        <f t="shared" si="22"/>
        <v>48506.784</v>
      </c>
      <c r="H246" s="69">
        <f t="shared" si="23"/>
        <v>-7183</v>
      </c>
      <c r="I246" s="78" t="s">
        <v>1957</v>
      </c>
      <c r="J246" s="79" t="s">
        <v>1958</v>
      </c>
      <c r="K246" s="78">
        <v>-7183</v>
      </c>
      <c r="L246" s="78" t="s">
        <v>1871</v>
      </c>
      <c r="M246" s="79" t="s">
        <v>647</v>
      </c>
      <c r="N246" s="79"/>
      <c r="O246" s="80" t="s">
        <v>748</v>
      </c>
      <c r="P246" s="80" t="s">
        <v>1179</v>
      </c>
    </row>
    <row r="247" spans="1:16" ht="13.5" thickBot="1" x14ac:dyDescent="0.25">
      <c r="A247" s="69" t="str">
        <f t="shared" si="18"/>
        <v> AOEB 4 </v>
      </c>
      <c r="B247" s="15" t="str">
        <f t="shared" si="19"/>
        <v>I</v>
      </c>
      <c r="C247" s="69">
        <f t="shared" si="20"/>
        <v>48864.834000000003</v>
      </c>
      <c r="D247" s="11" t="str">
        <f t="shared" si="21"/>
        <v>vis</v>
      </c>
      <c r="E247" s="77">
        <f>VLOOKUP(C247,Active!C$21:E$972,3,FALSE)</f>
        <v>22322.998304634184</v>
      </c>
      <c r="F247" s="15" t="s">
        <v>588</v>
      </c>
      <c r="G247" s="11" t="str">
        <f t="shared" si="22"/>
        <v>48864.834</v>
      </c>
      <c r="H247" s="69">
        <f t="shared" si="23"/>
        <v>-6539</v>
      </c>
      <c r="I247" s="78" t="s">
        <v>1969</v>
      </c>
      <c r="J247" s="79" t="s">
        <v>1970</v>
      </c>
      <c r="K247" s="78">
        <v>-6539</v>
      </c>
      <c r="L247" s="78" t="s">
        <v>1971</v>
      </c>
      <c r="M247" s="79" t="s">
        <v>647</v>
      </c>
      <c r="N247" s="79"/>
      <c r="O247" s="80" t="s">
        <v>748</v>
      </c>
      <c r="P247" s="80" t="s">
        <v>1972</v>
      </c>
    </row>
    <row r="248" spans="1:16" ht="13.5" thickBot="1" x14ac:dyDescent="0.25">
      <c r="A248" s="69" t="str">
        <f t="shared" si="18"/>
        <v> AOEB 4 </v>
      </c>
      <c r="B248" s="15" t="str">
        <f t="shared" si="19"/>
        <v>I</v>
      </c>
      <c r="C248" s="69">
        <f t="shared" si="20"/>
        <v>48888.74</v>
      </c>
      <c r="D248" s="11" t="str">
        <f t="shared" si="21"/>
        <v>vis</v>
      </c>
      <c r="E248" s="77">
        <f>VLOOKUP(C248,Active!C$21:E$972,3,FALSE)</f>
        <v>22365.995774715269</v>
      </c>
      <c r="F248" s="15" t="s">
        <v>588</v>
      </c>
      <c r="G248" s="11" t="str">
        <f t="shared" si="22"/>
        <v>48888.740</v>
      </c>
      <c r="H248" s="69">
        <f t="shared" si="23"/>
        <v>-6496</v>
      </c>
      <c r="I248" s="78" t="s">
        <v>1973</v>
      </c>
      <c r="J248" s="79" t="s">
        <v>1974</v>
      </c>
      <c r="K248" s="78">
        <v>-6496</v>
      </c>
      <c r="L248" s="78" t="s">
        <v>1975</v>
      </c>
      <c r="M248" s="79" t="s">
        <v>647</v>
      </c>
      <c r="N248" s="79"/>
      <c r="O248" s="80" t="s">
        <v>748</v>
      </c>
      <c r="P248" s="80" t="s">
        <v>1972</v>
      </c>
    </row>
    <row r="249" spans="1:16" ht="13.5" thickBot="1" x14ac:dyDescent="0.25">
      <c r="A249" s="69" t="str">
        <f t="shared" si="18"/>
        <v> AOEB 4 </v>
      </c>
      <c r="B249" s="15" t="str">
        <f t="shared" si="19"/>
        <v>I</v>
      </c>
      <c r="C249" s="69">
        <f t="shared" si="20"/>
        <v>48893.75</v>
      </c>
      <c r="D249" s="11" t="str">
        <f t="shared" si="21"/>
        <v>vis</v>
      </c>
      <c r="E249" s="77">
        <f>VLOOKUP(C249,Active!C$21:E$972,3,FALSE)</f>
        <v>22375.006789736868</v>
      </c>
      <c r="F249" s="15" t="s">
        <v>588</v>
      </c>
      <c r="G249" s="11" t="str">
        <f t="shared" si="22"/>
        <v>48893.750</v>
      </c>
      <c r="H249" s="69">
        <f t="shared" si="23"/>
        <v>-6487</v>
      </c>
      <c r="I249" s="78" t="s">
        <v>1978</v>
      </c>
      <c r="J249" s="79" t="s">
        <v>1979</v>
      </c>
      <c r="K249" s="78">
        <v>-6487</v>
      </c>
      <c r="L249" s="78" t="s">
        <v>1874</v>
      </c>
      <c r="M249" s="79" t="s">
        <v>647</v>
      </c>
      <c r="N249" s="79"/>
      <c r="O249" s="80" t="s">
        <v>748</v>
      </c>
      <c r="P249" s="80" t="s">
        <v>1972</v>
      </c>
    </row>
    <row r="250" spans="1:16" ht="13.5" thickBot="1" x14ac:dyDescent="0.25">
      <c r="A250" s="69" t="str">
        <f t="shared" si="18"/>
        <v> AOEB 4 </v>
      </c>
      <c r="B250" s="15" t="str">
        <f t="shared" si="19"/>
        <v>I</v>
      </c>
      <c r="C250" s="69">
        <f t="shared" si="20"/>
        <v>48897.64</v>
      </c>
      <c r="D250" s="11" t="str">
        <f t="shared" si="21"/>
        <v>vis</v>
      </c>
      <c r="E250" s="77">
        <f>VLOOKUP(C250,Active!C$21:E$972,3,FALSE)</f>
        <v>22382.003366270601</v>
      </c>
      <c r="F250" s="15" t="s">
        <v>588</v>
      </c>
      <c r="G250" s="11" t="str">
        <f t="shared" si="22"/>
        <v>48897.640</v>
      </c>
      <c r="H250" s="69">
        <f t="shared" si="23"/>
        <v>-6480</v>
      </c>
      <c r="I250" s="78" t="s">
        <v>1980</v>
      </c>
      <c r="J250" s="79" t="s">
        <v>1981</v>
      </c>
      <c r="K250" s="78">
        <v>-6480</v>
      </c>
      <c r="L250" s="78" t="s">
        <v>1982</v>
      </c>
      <c r="M250" s="79" t="s">
        <v>647</v>
      </c>
      <c r="N250" s="79"/>
      <c r="O250" s="80" t="s">
        <v>748</v>
      </c>
      <c r="P250" s="80" t="s">
        <v>1972</v>
      </c>
    </row>
    <row r="251" spans="1:16" ht="13.5" thickBot="1" x14ac:dyDescent="0.25">
      <c r="A251" s="69" t="str">
        <f t="shared" si="18"/>
        <v> AOEB 4 </v>
      </c>
      <c r="B251" s="15" t="str">
        <f t="shared" si="19"/>
        <v>I</v>
      </c>
      <c r="C251" s="69">
        <f t="shared" si="20"/>
        <v>49235.677000000003</v>
      </c>
      <c r="D251" s="11" t="str">
        <f t="shared" si="21"/>
        <v>vis</v>
      </c>
      <c r="E251" s="77">
        <f>VLOOKUP(C251,Active!C$21:E$972,3,FALSE)</f>
        <v>22989.998672628932</v>
      </c>
      <c r="F251" s="15" t="s">
        <v>588</v>
      </c>
      <c r="G251" s="11" t="str">
        <f t="shared" si="22"/>
        <v>49235.677</v>
      </c>
      <c r="H251" s="69">
        <f t="shared" si="23"/>
        <v>-5872</v>
      </c>
      <c r="I251" s="78" t="s">
        <v>1990</v>
      </c>
      <c r="J251" s="79" t="s">
        <v>1991</v>
      </c>
      <c r="K251" s="78">
        <v>-5872</v>
      </c>
      <c r="L251" s="78" t="s">
        <v>1992</v>
      </c>
      <c r="M251" s="79" t="s">
        <v>647</v>
      </c>
      <c r="N251" s="79"/>
      <c r="O251" s="80" t="s">
        <v>748</v>
      </c>
      <c r="P251" s="80" t="s">
        <v>1972</v>
      </c>
    </row>
    <row r="252" spans="1:16" ht="13.5" thickBot="1" x14ac:dyDescent="0.25">
      <c r="A252" s="69" t="str">
        <f t="shared" si="18"/>
        <v> AOEB 4 </v>
      </c>
      <c r="B252" s="15" t="str">
        <f t="shared" si="19"/>
        <v>I</v>
      </c>
      <c r="C252" s="69">
        <f t="shared" si="20"/>
        <v>49235.680999999997</v>
      </c>
      <c r="D252" s="11" t="str">
        <f t="shared" si="21"/>
        <v>vis</v>
      </c>
      <c r="E252" s="77">
        <f>VLOOKUP(C252,Active!C$21:E$972,3,FALSE)</f>
        <v>22990.005867052092</v>
      </c>
      <c r="F252" s="15" t="s">
        <v>588</v>
      </c>
      <c r="G252" s="11" t="str">
        <f t="shared" si="22"/>
        <v>49235.681</v>
      </c>
      <c r="H252" s="69">
        <f t="shared" si="23"/>
        <v>-5872</v>
      </c>
      <c r="I252" s="78" t="s">
        <v>1993</v>
      </c>
      <c r="J252" s="79" t="s">
        <v>1994</v>
      </c>
      <c r="K252" s="78">
        <v>-5872</v>
      </c>
      <c r="L252" s="78" t="s">
        <v>1988</v>
      </c>
      <c r="M252" s="79" t="s">
        <v>647</v>
      </c>
      <c r="N252" s="79"/>
      <c r="O252" s="80" t="s">
        <v>1450</v>
      </c>
      <c r="P252" s="80" t="s">
        <v>1972</v>
      </c>
    </row>
    <row r="253" spans="1:16" ht="13.5" thickBot="1" x14ac:dyDescent="0.25">
      <c r="A253" s="69" t="str">
        <f t="shared" si="18"/>
        <v> AOEB 4 </v>
      </c>
      <c r="B253" s="15" t="str">
        <f t="shared" si="19"/>
        <v>I</v>
      </c>
      <c r="C253" s="69">
        <f t="shared" si="20"/>
        <v>49249.576999999997</v>
      </c>
      <c r="D253" s="11" t="str">
        <f t="shared" si="21"/>
        <v>vis</v>
      </c>
      <c r="E253" s="77">
        <f>VLOOKUP(C253,Active!C$21:E$972,3,FALSE)</f>
        <v>23014.999293147917</v>
      </c>
      <c r="F253" s="15" t="s">
        <v>588</v>
      </c>
      <c r="G253" s="11" t="str">
        <f t="shared" si="22"/>
        <v>49249.577</v>
      </c>
      <c r="H253" s="69">
        <f t="shared" si="23"/>
        <v>-5847</v>
      </c>
      <c r="I253" s="78" t="s">
        <v>1995</v>
      </c>
      <c r="J253" s="79" t="s">
        <v>1996</v>
      </c>
      <c r="K253" s="78">
        <v>-5847</v>
      </c>
      <c r="L253" s="78" t="s">
        <v>1975</v>
      </c>
      <c r="M253" s="79" t="s">
        <v>647</v>
      </c>
      <c r="N253" s="79"/>
      <c r="O253" s="80" t="s">
        <v>748</v>
      </c>
      <c r="P253" s="80" t="s">
        <v>1972</v>
      </c>
    </row>
    <row r="254" spans="1:16" ht="13.5" thickBot="1" x14ac:dyDescent="0.25">
      <c r="A254" s="69" t="str">
        <f t="shared" si="18"/>
        <v> AOEB 4 </v>
      </c>
      <c r="B254" s="15" t="str">
        <f t="shared" si="19"/>
        <v>I</v>
      </c>
      <c r="C254" s="69">
        <f t="shared" si="20"/>
        <v>49250.692999999999</v>
      </c>
      <c r="D254" s="11" t="str">
        <f t="shared" si="21"/>
        <v>vis</v>
      </c>
      <c r="E254" s="77">
        <f>VLOOKUP(C254,Active!C$21:E$972,3,FALSE)</f>
        <v>23017.006537212612</v>
      </c>
      <c r="F254" s="15" t="s">
        <v>588</v>
      </c>
      <c r="G254" s="11" t="str">
        <f t="shared" si="22"/>
        <v>49250.693</v>
      </c>
      <c r="H254" s="69">
        <f t="shared" si="23"/>
        <v>-5845</v>
      </c>
      <c r="I254" s="78" t="s">
        <v>1997</v>
      </c>
      <c r="J254" s="79" t="s">
        <v>1998</v>
      </c>
      <c r="K254" s="78">
        <v>-5845</v>
      </c>
      <c r="L254" s="78" t="s">
        <v>1982</v>
      </c>
      <c r="M254" s="79" t="s">
        <v>647</v>
      </c>
      <c r="N254" s="79"/>
      <c r="O254" s="80" t="s">
        <v>748</v>
      </c>
      <c r="P254" s="80" t="s">
        <v>1972</v>
      </c>
    </row>
    <row r="255" spans="1:16" ht="13.5" thickBot="1" x14ac:dyDescent="0.25">
      <c r="A255" s="69" t="str">
        <f t="shared" si="18"/>
        <v> AOEB 4 </v>
      </c>
      <c r="B255" s="15" t="str">
        <f t="shared" si="19"/>
        <v>I</v>
      </c>
      <c r="C255" s="69">
        <f t="shared" si="20"/>
        <v>49254.586000000003</v>
      </c>
      <c r="D255" s="11" t="str">
        <f t="shared" si="21"/>
        <v>vis</v>
      </c>
      <c r="E255" s="77">
        <f>VLOOKUP(C255,Active!C$21:E$972,3,FALSE)</f>
        <v>23024.008509563733</v>
      </c>
      <c r="F255" s="15" t="s">
        <v>588</v>
      </c>
      <c r="G255" s="11" t="str">
        <f t="shared" si="22"/>
        <v>49254.586</v>
      </c>
      <c r="H255" s="69">
        <f t="shared" si="23"/>
        <v>-5838</v>
      </c>
      <c r="I255" s="78" t="s">
        <v>1999</v>
      </c>
      <c r="J255" s="79" t="s">
        <v>2000</v>
      </c>
      <c r="K255" s="78">
        <v>-5838</v>
      </c>
      <c r="L255" s="78" t="s">
        <v>1949</v>
      </c>
      <c r="M255" s="79" t="s">
        <v>647</v>
      </c>
      <c r="N255" s="79"/>
      <c r="O255" s="80" t="s">
        <v>1154</v>
      </c>
      <c r="P255" s="80" t="s">
        <v>1972</v>
      </c>
    </row>
    <row r="256" spans="1:16" ht="13.5" thickBot="1" x14ac:dyDescent="0.25">
      <c r="A256" s="69" t="str">
        <f t="shared" si="18"/>
        <v> AOEB 4 </v>
      </c>
      <c r="B256" s="15" t="str">
        <f t="shared" si="19"/>
        <v>I</v>
      </c>
      <c r="C256" s="69">
        <f t="shared" si="20"/>
        <v>49264.59</v>
      </c>
      <c r="D256" s="11" t="str">
        <f t="shared" si="21"/>
        <v>vis</v>
      </c>
      <c r="E256" s="77">
        <f>VLOOKUP(C256,Active!C$21:E$972,3,FALSE)</f>
        <v>23042.001761914227</v>
      </c>
      <c r="F256" s="15" t="s">
        <v>588</v>
      </c>
      <c r="G256" s="11" t="str">
        <f t="shared" si="22"/>
        <v>49264.590</v>
      </c>
      <c r="H256" s="69">
        <f t="shared" si="23"/>
        <v>-5820</v>
      </c>
      <c r="I256" s="78" t="s">
        <v>2001</v>
      </c>
      <c r="J256" s="79" t="s">
        <v>2002</v>
      </c>
      <c r="K256" s="78">
        <v>-5820</v>
      </c>
      <c r="L256" s="78" t="s">
        <v>1971</v>
      </c>
      <c r="M256" s="79" t="s">
        <v>647</v>
      </c>
      <c r="N256" s="79"/>
      <c r="O256" s="80" t="s">
        <v>748</v>
      </c>
      <c r="P256" s="80" t="s">
        <v>1972</v>
      </c>
    </row>
    <row r="257" spans="1:16" ht="13.5" thickBot="1" x14ac:dyDescent="0.25">
      <c r="A257" s="69" t="str">
        <f t="shared" si="18"/>
        <v> AOEB 4 </v>
      </c>
      <c r="B257" s="15" t="str">
        <f t="shared" si="19"/>
        <v>I</v>
      </c>
      <c r="C257" s="69">
        <f t="shared" si="20"/>
        <v>49264.593000000001</v>
      </c>
      <c r="D257" s="11" t="str">
        <f t="shared" si="21"/>
        <v>vis</v>
      </c>
      <c r="E257" s="77">
        <f>VLOOKUP(C257,Active!C$21:E$972,3,FALSE)</f>
        <v>23042.007157731616</v>
      </c>
      <c r="F257" s="15" t="s">
        <v>588</v>
      </c>
      <c r="G257" s="11" t="str">
        <f t="shared" si="22"/>
        <v>49264.593</v>
      </c>
      <c r="H257" s="69">
        <f t="shared" si="23"/>
        <v>-5820</v>
      </c>
      <c r="I257" s="78" t="s">
        <v>2003</v>
      </c>
      <c r="J257" s="79" t="s">
        <v>2004</v>
      </c>
      <c r="K257" s="78">
        <v>-5820</v>
      </c>
      <c r="L257" s="78" t="s">
        <v>1982</v>
      </c>
      <c r="M257" s="79" t="s">
        <v>647</v>
      </c>
      <c r="N257" s="79"/>
      <c r="O257" s="80" t="s">
        <v>1656</v>
      </c>
      <c r="P257" s="80" t="s">
        <v>1972</v>
      </c>
    </row>
    <row r="258" spans="1:16" ht="13.5" thickBot="1" x14ac:dyDescent="0.25">
      <c r="A258" s="69" t="str">
        <f t="shared" si="18"/>
        <v> AOEB 4 </v>
      </c>
      <c r="B258" s="15" t="str">
        <f t="shared" si="19"/>
        <v>I</v>
      </c>
      <c r="C258" s="69">
        <f t="shared" si="20"/>
        <v>49264.593999999997</v>
      </c>
      <c r="D258" s="11" t="str">
        <f t="shared" si="21"/>
        <v>vis</v>
      </c>
      <c r="E258" s="77">
        <f>VLOOKUP(C258,Active!C$21:E$972,3,FALSE)</f>
        <v>23042.008956337402</v>
      </c>
      <c r="F258" s="15" t="s">
        <v>588</v>
      </c>
      <c r="G258" s="11" t="str">
        <f t="shared" si="22"/>
        <v>49264.594</v>
      </c>
      <c r="H258" s="69">
        <f t="shared" si="23"/>
        <v>-5820</v>
      </c>
      <c r="I258" s="78" t="s">
        <v>2005</v>
      </c>
      <c r="J258" s="79" t="s">
        <v>2006</v>
      </c>
      <c r="K258" s="78">
        <v>-5820</v>
      </c>
      <c r="L258" s="78" t="s">
        <v>1949</v>
      </c>
      <c r="M258" s="79" t="s">
        <v>647</v>
      </c>
      <c r="N258" s="79"/>
      <c r="O258" s="80" t="s">
        <v>1154</v>
      </c>
      <c r="P258" s="80" t="s">
        <v>1972</v>
      </c>
    </row>
    <row r="259" spans="1:16" ht="13.5" thickBot="1" x14ac:dyDescent="0.25">
      <c r="A259" s="69" t="str">
        <f t="shared" si="18"/>
        <v> AOEB 4 </v>
      </c>
      <c r="B259" s="15" t="str">
        <f t="shared" si="19"/>
        <v>I</v>
      </c>
      <c r="C259" s="69">
        <f t="shared" si="20"/>
        <v>49333.525999999998</v>
      </c>
      <c r="D259" s="11" t="str">
        <f t="shared" si="21"/>
        <v>vis</v>
      </c>
      <c r="E259" s="77">
        <f>VLOOKUP(C259,Active!C$21:E$972,3,FALSE)</f>
        <v>23165.99045084212</v>
      </c>
      <c r="F259" s="15" t="s">
        <v>588</v>
      </c>
      <c r="G259" s="11" t="str">
        <f t="shared" si="22"/>
        <v>49333.526</v>
      </c>
      <c r="H259" s="69">
        <f t="shared" si="23"/>
        <v>-5696</v>
      </c>
      <c r="I259" s="78" t="s">
        <v>2017</v>
      </c>
      <c r="J259" s="79" t="s">
        <v>2018</v>
      </c>
      <c r="K259" s="78">
        <v>-5696</v>
      </c>
      <c r="L259" s="78" t="s">
        <v>1894</v>
      </c>
      <c r="M259" s="79" t="s">
        <v>647</v>
      </c>
      <c r="N259" s="79"/>
      <c r="O259" s="80" t="s">
        <v>748</v>
      </c>
      <c r="P259" s="80" t="s">
        <v>1972</v>
      </c>
    </row>
    <row r="260" spans="1:16" ht="13.5" thickBot="1" x14ac:dyDescent="0.25">
      <c r="A260" s="69" t="str">
        <f t="shared" si="18"/>
        <v> AOEB 4 </v>
      </c>
      <c r="B260" s="15" t="str">
        <f t="shared" si="19"/>
        <v>I</v>
      </c>
      <c r="C260" s="69">
        <f t="shared" si="20"/>
        <v>49597.624000000003</v>
      </c>
      <c r="D260" s="11" t="str">
        <f t="shared" si="21"/>
        <v>vis</v>
      </c>
      <c r="E260" s="77">
        <f>VLOOKUP(C260,Active!C$21:E$972,3,FALSE)</f>
        <v>23640.998643491519</v>
      </c>
      <c r="F260" s="15" t="s">
        <v>588</v>
      </c>
      <c r="G260" s="11" t="str">
        <f t="shared" si="22"/>
        <v>49597.624</v>
      </c>
      <c r="H260" s="69">
        <f t="shared" si="23"/>
        <v>-5221</v>
      </c>
      <c r="I260" s="78" t="s">
        <v>2025</v>
      </c>
      <c r="J260" s="79" t="s">
        <v>2026</v>
      </c>
      <c r="K260" s="78">
        <v>-5221</v>
      </c>
      <c r="L260" s="78" t="s">
        <v>2027</v>
      </c>
      <c r="M260" s="79" t="s">
        <v>647</v>
      </c>
      <c r="N260" s="79"/>
      <c r="O260" s="80" t="s">
        <v>748</v>
      </c>
      <c r="P260" s="80" t="s">
        <v>1972</v>
      </c>
    </row>
    <row r="261" spans="1:16" ht="13.5" thickBot="1" x14ac:dyDescent="0.25">
      <c r="A261" s="69" t="str">
        <f t="shared" si="18"/>
        <v> AOEB 4 </v>
      </c>
      <c r="B261" s="15" t="str">
        <f t="shared" si="19"/>
        <v>I</v>
      </c>
      <c r="C261" s="69">
        <f t="shared" si="20"/>
        <v>49602.629000000001</v>
      </c>
      <c r="D261" s="11" t="str">
        <f t="shared" si="21"/>
        <v>vis</v>
      </c>
      <c r="E261" s="77">
        <f>VLOOKUP(C261,Active!C$21:E$972,3,FALSE)</f>
        <v>23650.000665484145</v>
      </c>
      <c r="F261" s="15" t="s">
        <v>588</v>
      </c>
      <c r="G261" s="11" t="str">
        <f t="shared" si="22"/>
        <v>49602.629</v>
      </c>
      <c r="H261" s="69">
        <f t="shared" si="23"/>
        <v>-5212</v>
      </c>
      <c r="I261" s="78" t="s">
        <v>2028</v>
      </c>
      <c r="J261" s="79" t="s">
        <v>2029</v>
      </c>
      <c r="K261" s="78">
        <v>-5212</v>
      </c>
      <c r="L261" s="78" t="s">
        <v>2030</v>
      </c>
      <c r="M261" s="79" t="s">
        <v>647</v>
      </c>
      <c r="N261" s="79"/>
      <c r="O261" s="80" t="s">
        <v>748</v>
      </c>
      <c r="P261" s="80" t="s">
        <v>1972</v>
      </c>
    </row>
    <row r="262" spans="1:16" ht="13.5" thickBot="1" x14ac:dyDescent="0.25">
      <c r="A262" s="69" t="str">
        <f t="shared" si="18"/>
        <v> AOEB 4 </v>
      </c>
      <c r="B262" s="15" t="str">
        <f t="shared" si="19"/>
        <v>I</v>
      </c>
      <c r="C262" s="69">
        <f t="shared" si="20"/>
        <v>49602.635000000002</v>
      </c>
      <c r="D262" s="11" t="str">
        <f t="shared" si="21"/>
        <v>vis</v>
      </c>
      <c r="E262" s="77">
        <f>VLOOKUP(C262,Active!C$21:E$972,3,FALSE)</f>
        <v>23650.011457118904</v>
      </c>
      <c r="F262" s="15" t="s">
        <v>588</v>
      </c>
      <c r="G262" s="11" t="str">
        <f t="shared" si="22"/>
        <v>49602.635</v>
      </c>
      <c r="H262" s="69">
        <f t="shared" si="23"/>
        <v>-5212</v>
      </c>
      <c r="I262" s="78" t="s">
        <v>2031</v>
      </c>
      <c r="J262" s="79" t="s">
        <v>2032</v>
      </c>
      <c r="K262" s="78">
        <v>-5212</v>
      </c>
      <c r="L262" s="78" t="s">
        <v>1982</v>
      </c>
      <c r="M262" s="79" t="s">
        <v>647</v>
      </c>
      <c r="N262" s="79"/>
      <c r="O262" s="80" t="s">
        <v>1154</v>
      </c>
      <c r="P262" s="80" t="s">
        <v>1972</v>
      </c>
    </row>
    <row r="263" spans="1:16" ht="13.5" thickBot="1" x14ac:dyDescent="0.25">
      <c r="A263" s="69" t="str">
        <f t="shared" si="18"/>
        <v> AOEB 4 </v>
      </c>
      <c r="B263" s="15" t="str">
        <f t="shared" si="19"/>
        <v>I</v>
      </c>
      <c r="C263" s="69">
        <f t="shared" si="20"/>
        <v>49641.550999999999</v>
      </c>
      <c r="D263" s="11" t="str">
        <f t="shared" si="21"/>
        <v>vis</v>
      </c>
      <c r="E263" s="77">
        <f>VLOOKUP(C263,Active!C$21:E$972,3,FALSE)</f>
        <v>23720.006000148922</v>
      </c>
      <c r="F263" s="15" t="s">
        <v>588</v>
      </c>
      <c r="G263" s="11" t="str">
        <f t="shared" si="22"/>
        <v>49641.551</v>
      </c>
      <c r="H263" s="69">
        <f t="shared" si="23"/>
        <v>-5142</v>
      </c>
      <c r="I263" s="78" t="s">
        <v>2036</v>
      </c>
      <c r="J263" s="79" t="s">
        <v>2037</v>
      </c>
      <c r="K263" s="78">
        <v>-5142</v>
      </c>
      <c r="L263" s="78" t="s">
        <v>1971</v>
      </c>
      <c r="M263" s="79" t="s">
        <v>647</v>
      </c>
      <c r="N263" s="79"/>
      <c r="O263" s="80" t="s">
        <v>2038</v>
      </c>
      <c r="P263" s="80" t="s">
        <v>1972</v>
      </c>
    </row>
    <row r="264" spans="1:16" ht="13.5" thickBot="1" x14ac:dyDescent="0.25">
      <c r="A264" s="69" t="str">
        <f t="shared" si="18"/>
        <v> AOEB 4 </v>
      </c>
      <c r="B264" s="15" t="str">
        <f t="shared" si="19"/>
        <v>I</v>
      </c>
      <c r="C264" s="69">
        <f t="shared" si="20"/>
        <v>49686.580999999998</v>
      </c>
      <c r="D264" s="11" t="str">
        <f t="shared" si="21"/>
        <v>vis</v>
      </c>
      <c r="E264" s="77">
        <f>VLOOKUP(C264,Active!C$21:E$972,3,FALSE)</f>
        <v>23800.997218995719</v>
      </c>
      <c r="F264" s="15" t="s">
        <v>588</v>
      </c>
      <c r="G264" s="11" t="str">
        <f t="shared" si="22"/>
        <v>49686.581</v>
      </c>
      <c r="H264" s="69">
        <f t="shared" si="23"/>
        <v>-5061</v>
      </c>
      <c r="I264" s="78" t="s">
        <v>2039</v>
      </c>
      <c r="J264" s="79" t="s">
        <v>2040</v>
      </c>
      <c r="K264" s="78">
        <v>-5061</v>
      </c>
      <c r="L264" s="78" t="s">
        <v>1824</v>
      </c>
      <c r="M264" s="79" t="s">
        <v>647</v>
      </c>
      <c r="N264" s="79"/>
      <c r="O264" s="80" t="s">
        <v>748</v>
      </c>
      <c r="P264" s="80" t="s">
        <v>1972</v>
      </c>
    </row>
    <row r="265" spans="1:16" ht="13.5" thickBot="1" x14ac:dyDescent="0.25">
      <c r="A265" s="69" t="str">
        <f t="shared" si="18"/>
        <v> AOEB 4 </v>
      </c>
      <c r="B265" s="15" t="str">
        <f t="shared" si="19"/>
        <v>I</v>
      </c>
      <c r="C265" s="69">
        <f t="shared" si="20"/>
        <v>49900.642999999996</v>
      </c>
      <c r="D265" s="11" t="str">
        <f t="shared" si="21"/>
        <v>vis</v>
      </c>
      <c r="E265" s="77">
        <f>VLOOKUP(C265,Active!C$21:E$972,3,FALSE)</f>
        <v>24186.010372199878</v>
      </c>
      <c r="F265" s="15" t="s">
        <v>588</v>
      </c>
      <c r="G265" s="11" t="str">
        <f t="shared" si="22"/>
        <v>49900.643</v>
      </c>
      <c r="H265" s="69">
        <f t="shared" si="23"/>
        <v>-4676</v>
      </c>
      <c r="I265" s="78" t="s">
        <v>2045</v>
      </c>
      <c r="J265" s="79" t="s">
        <v>2046</v>
      </c>
      <c r="K265" s="78">
        <v>-4676</v>
      </c>
      <c r="L265" s="78" t="s">
        <v>2009</v>
      </c>
      <c r="M265" s="79" t="s">
        <v>647</v>
      </c>
      <c r="N265" s="79"/>
      <c r="O265" s="80" t="s">
        <v>2047</v>
      </c>
      <c r="P265" s="80" t="s">
        <v>1972</v>
      </c>
    </row>
    <row r="266" spans="1:16" ht="13.5" thickBot="1" x14ac:dyDescent="0.25">
      <c r="A266" s="69" t="str">
        <f t="shared" si="18"/>
        <v> AOEB 4 </v>
      </c>
      <c r="B266" s="15" t="str">
        <f t="shared" si="19"/>
        <v>I</v>
      </c>
      <c r="C266" s="69">
        <f t="shared" si="20"/>
        <v>49900.644</v>
      </c>
      <c r="D266" s="11" t="str">
        <f t="shared" si="21"/>
        <v>vis</v>
      </c>
      <c r="E266" s="77">
        <f>VLOOKUP(C266,Active!C$21:E$972,3,FALSE)</f>
        <v>24186.012170805679</v>
      </c>
      <c r="F266" s="15" t="s">
        <v>588</v>
      </c>
      <c r="G266" s="11" t="str">
        <f t="shared" si="22"/>
        <v>49900.644</v>
      </c>
      <c r="H266" s="69">
        <f t="shared" si="23"/>
        <v>-4676</v>
      </c>
      <c r="I266" s="78" t="s">
        <v>2048</v>
      </c>
      <c r="J266" s="79" t="s">
        <v>2049</v>
      </c>
      <c r="K266" s="78">
        <v>-4676</v>
      </c>
      <c r="L266" s="78" t="s">
        <v>1988</v>
      </c>
      <c r="M266" s="79" t="s">
        <v>647</v>
      </c>
      <c r="N266" s="79"/>
      <c r="O266" s="80" t="s">
        <v>2050</v>
      </c>
      <c r="P266" s="80" t="s">
        <v>1972</v>
      </c>
    </row>
    <row r="267" spans="1:16" ht="13.5" thickBot="1" x14ac:dyDescent="0.25">
      <c r="A267" s="69" t="str">
        <f t="shared" ref="A267:A330" si="24">P267</f>
        <v> AOEB 4 </v>
      </c>
      <c r="B267" s="15" t="str">
        <f t="shared" ref="B267:B330" si="25">IF(H267=INT(H267),"I","II")</f>
        <v>I</v>
      </c>
      <c r="C267" s="69">
        <f t="shared" ref="C267:C330" si="26">1*G267</f>
        <v>49900.648000000001</v>
      </c>
      <c r="D267" s="11" t="str">
        <f t="shared" ref="D267:D330" si="27">VLOOKUP(F267,I$1:J$5,2,FALSE)</f>
        <v>vis</v>
      </c>
      <c r="E267" s="77">
        <f>VLOOKUP(C267,Active!C$21:E$972,3,FALSE)</f>
        <v>24186.019365228851</v>
      </c>
      <c r="F267" s="15" t="s">
        <v>588</v>
      </c>
      <c r="G267" s="11" t="str">
        <f t="shared" ref="G267:G330" si="28">MID(I267,3,LEN(I267)-3)</f>
        <v>49900.648</v>
      </c>
      <c r="H267" s="69">
        <f t="shared" ref="H267:H330" si="29">1*K267</f>
        <v>-4676</v>
      </c>
      <c r="I267" s="78" t="s">
        <v>2051</v>
      </c>
      <c r="J267" s="79" t="s">
        <v>2052</v>
      </c>
      <c r="K267" s="78">
        <v>-4676</v>
      </c>
      <c r="L267" s="78" t="s">
        <v>1908</v>
      </c>
      <c r="M267" s="79" t="s">
        <v>647</v>
      </c>
      <c r="N267" s="79"/>
      <c r="O267" s="80" t="s">
        <v>2053</v>
      </c>
      <c r="P267" s="80" t="s">
        <v>1972</v>
      </c>
    </row>
    <row r="268" spans="1:16" ht="13.5" thickBot="1" x14ac:dyDescent="0.25">
      <c r="A268" s="69" t="str">
        <f t="shared" si="24"/>
        <v> AOEB 4 </v>
      </c>
      <c r="B268" s="15" t="str">
        <f t="shared" si="25"/>
        <v>I</v>
      </c>
      <c r="C268" s="69">
        <f t="shared" si="26"/>
        <v>49926.769</v>
      </c>
      <c r="D268" s="11" t="str">
        <f t="shared" si="27"/>
        <v>vis</v>
      </c>
      <c r="E268" s="77">
        <f>VLOOKUP(C268,Active!C$21:E$972,3,FALSE)</f>
        <v>24233.000747140846</v>
      </c>
      <c r="F268" s="15" t="s">
        <v>588</v>
      </c>
      <c r="G268" s="11" t="str">
        <f t="shared" si="28"/>
        <v>49926.769</v>
      </c>
      <c r="H268" s="69">
        <f t="shared" si="29"/>
        <v>-4629</v>
      </c>
      <c r="I268" s="78" t="s">
        <v>2054</v>
      </c>
      <c r="J268" s="79" t="s">
        <v>2055</v>
      </c>
      <c r="K268" s="78">
        <v>-4629</v>
      </c>
      <c r="L268" s="78" t="s">
        <v>2027</v>
      </c>
      <c r="M268" s="79" t="s">
        <v>647</v>
      </c>
      <c r="N268" s="79"/>
      <c r="O268" s="80" t="s">
        <v>748</v>
      </c>
      <c r="P268" s="80" t="s">
        <v>1972</v>
      </c>
    </row>
    <row r="269" spans="1:16" ht="13.5" thickBot="1" x14ac:dyDescent="0.25">
      <c r="A269" s="69" t="str">
        <f t="shared" si="24"/>
        <v> AOEB 4 </v>
      </c>
      <c r="B269" s="15" t="str">
        <f t="shared" si="25"/>
        <v>I</v>
      </c>
      <c r="C269" s="69">
        <f t="shared" si="26"/>
        <v>49960.684999999998</v>
      </c>
      <c r="D269" s="11" t="str">
        <f t="shared" si="27"/>
        <v>vis</v>
      </c>
      <c r="E269" s="77">
        <f>VLOOKUP(C269,Active!C$21:E$972,3,FALSE)</f>
        <v>24294.002261207199</v>
      </c>
      <c r="F269" s="15" t="s">
        <v>588</v>
      </c>
      <c r="G269" s="11" t="str">
        <f t="shared" si="28"/>
        <v>49960.685</v>
      </c>
      <c r="H269" s="69">
        <f t="shared" si="29"/>
        <v>-4568</v>
      </c>
      <c r="I269" s="78" t="s">
        <v>2056</v>
      </c>
      <c r="J269" s="79" t="s">
        <v>2057</v>
      </c>
      <c r="K269" s="78">
        <v>-4568</v>
      </c>
      <c r="L269" s="78" t="s">
        <v>2027</v>
      </c>
      <c r="M269" s="79" t="s">
        <v>647</v>
      </c>
      <c r="N269" s="79"/>
      <c r="O269" s="80" t="s">
        <v>748</v>
      </c>
      <c r="P269" s="80" t="s">
        <v>1972</v>
      </c>
    </row>
    <row r="270" spans="1:16" ht="13.5" thickBot="1" x14ac:dyDescent="0.25">
      <c r="A270" s="69" t="str">
        <f t="shared" si="24"/>
        <v> AOEB 4 </v>
      </c>
      <c r="B270" s="15" t="str">
        <f t="shared" si="25"/>
        <v>I</v>
      </c>
      <c r="C270" s="69">
        <f t="shared" si="26"/>
        <v>49965.688000000002</v>
      </c>
      <c r="D270" s="11" t="str">
        <f t="shared" si="27"/>
        <v>vis</v>
      </c>
      <c r="E270" s="77">
        <f>VLOOKUP(C270,Active!C$21:E$972,3,FALSE)</f>
        <v>24303.000685988252</v>
      </c>
      <c r="F270" s="15" t="s">
        <v>588</v>
      </c>
      <c r="G270" s="11" t="str">
        <f t="shared" si="28"/>
        <v>49965.688</v>
      </c>
      <c r="H270" s="69">
        <f t="shared" si="29"/>
        <v>-4559</v>
      </c>
      <c r="I270" s="78" t="s">
        <v>2058</v>
      </c>
      <c r="J270" s="79" t="s">
        <v>2059</v>
      </c>
      <c r="K270" s="78">
        <v>-4559</v>
      </c>
      <c r="L270" s="78" t="s">
        <v>1824</v>
      </c>
      <c r="M270" s="79" t="s">
        <v>647</v>
      </c>
      <c r="N270" s="79"/>
      <c r="O270" s="80" t="s">
        <v>748</v>
      </c>
      <c r="P270" s="80" t="s">
        <v>1972</v>
      </c>
    </row>
    <row r="271" spans="1:16" ht="13.5" thickBot="1" x14ac:dyDescent="0.25">
      <c r="A271" s="69" t="str">
        <f t="shared" si="24"/>
        <v> AOEB 4 </v>
      </c>
      <c r="B271" s="15" t="str">
        <f t="shared" si="25"/>
        <v>I</v>
      </c>
      <c r="C271" s="69">
        <f t="shared" si="26"/>
        <v>49989.593000000001</v>
      </c>
      <c r="D271" s="11" t="str">
        <f t="shared" si="27"/>
        <v>vis</v>
      </c>
      <c r="E271" s="77">
        <f>VLOOKUP(C271,Active!C$21:E$972,3,FALSE)</f>
        <v>24345.996357463551</v>
      </c>
      <c r="F271" s="15" t="s">
        <v>588</v>
      </c>
      <c r="G271" s="11" t="str">
        <f t="shared" si="28"/>
        <v>49989.593</v>
      </c>
      <c r="H271" s="69">
        <f t="shared" si="29"/>
        <v>-4516</v>
      </c>
      <c r="I271" s="78" t="s">
        <v>2060</v>
      </c>
      <c r="J271" s="79" t="s">
        <v>2061</v>
      </c>
      <c r="K271" s="78">
        <v>-4516</v>
      </c>
      <c r="L271" s="78" t="s">
        <v>1894</v>
      </c>
      <c r="M271" s="79" t="s">
        <v>647</v>
      </c>
      <c r="N271" s="79"/>
      <c r="O271" s="80" t="s">
        <v>748</v>
      </c>
      <c r="P271" s="80" t="s">
        <v>1972</v>
      </c>
    </row>
    <row r="272" spans="1:16" ht="13.5" thickBot="1" x14ac:dyDescent="0.25">
      <c r="A272" s="69" t="str">
        <f t="shared" si="24"/>
        <v> AOEB 4 </v>
      </c>
      <c r="B272" s="15" t="str">
        <f t="shared" si="25"/>
        <v>I</v>
      </c>
      <c r="C272" s="69">
        <f t="shared" si="26"/>
        <v>49989.599999999999</v>
      </c>
      <c r="D272" s="11" t="str">
        <f t="shared" si="27"/>
        <v>vis</v>
      </c>
      <c r="E272" s="77">
        <f>VLOOKUP(C272,Active!C$21:E$972,3,FALSE)</f>
        <v>24346.008947704096</v>
      </c>
      <c r="F272" s="15" t="s">
        <v>588</v>
      </c>
      <c r="G272" s="11" t="str">
        <f t="shared" si="28"/>
        <v>49989.600</v>
      </c>
      <c r="H272" s="69">
        <f t="shared" si="29"/>
        <v>-4516</v>
      </c>
      <c r="I272" s="78" t="s">
        <v>2062</v>
      </c>
      <c r="J272" s="79" t="s">
        <v>2063</v>
      </c>
      <c r="K272" s="78">
        <v>-4516</v>
      </c>
      <c r="L272" s="78" t="s">
        <v>1971</v>
      </c>
      <c r="M272" s="79" t="s">
        <v>647</v>
      </c>
      <c r="N272" s="79"/>
      <c r="O272" s="80" t="s">
        <v>1154</v>
      </c>
      <c r="P272" s="80" t="s">
        <v>1972</v>
      </c>
    </row>
    <row r="273" spans="1:16" ht="13.5" thickBot="1" x14ac:dyDescent="0.25">
      <c r="A273" s="69" t="str">
        <f t="shared" si="24"/>
        <v> AOEB 4 </v>
      </c>
      <c r="B273" s="15" t="str">
        <f t="shared" si="25"/>
        <v>I</v>
      </c>
      <c r="C273" s="69">
        <f t="shared" si="26"/>
        <v>49991.817000000003</v>
      </c>
      <c r="D273" s="11" t="str">
        <f t="shared" si="27"/>
        <v>vis</v>
      </c>
      <c r="E273" s="77">
        <f>VLOOKUP(C273,Active!C$21:E$972,3,FALSE)</f>
        <v>24349.996456746594</v>
      </c>
      <c r="F273" s="15" t="s">
        <v>588</v>
      </c>
      <c r="G273" s="11" t="str">
        <f t="shared" si="28"/>
        <v>49991.817</v>
      </c>
      <c r="H273" s="69">
        <f t="shared" si="29"/>
        <v>-4512</v>
      </c>
      <c r="I273" s="78" t="s">
        <v>2064</v>
      </c>
      <c r="J273" s="79" t="s">
        <v>2065</v>
      </c>
      <c r="K273" s="78">
        <v>-4512</v>
      </c>
      <c r="L273" s="78" t="s">
        <v>1894</v>
      </c>
      <c r="M273" s="79" t="s">
        <v>647</v>
      </c>
      <c r="N273" s="79"/>
      <c r="O273" s="80" t="s">
        <v>1832</v>
      </c>
      <c r="P273" s="80" t="s">
        <v>1972</v>
      </c>
    </row>
    <row r="274" spans="1:16" ht="13.5" thickBot="1" x14ac:dyDescent="0.25">
      <c r="A274" s="69" t="str">
        <f t="shared" si="24"/>
        <v> AOEB 4 </v>
      </c>
      <c r="B274" s="15" t="str">
        <f t="shared" si="25"/>
        <v>I</v>
      </c>
      <c r="C274" s="69">
        <f t="shared" si="26"/>
        <v>50010.720000000001</v>
      </c>
      <c r="D274" s="11" t="str">
        <f t="shared" si="27"/>
        <v>vis</v>
      </c>
      <c r="E274" s="77">
        <f>VLOOKUP(C274,Active!C$21:E$972,3,FALSE)</f>
        <v>24383.995502046637</v>
      </c>
      <c r="F274" s="15" t="s">
        <v>588</v>
      </c>
      <c r="G274" s="11" t="str">
        <f t="shared" si="28"/>
        <v>50010.720</v>
      </c>
      <c r="H274" s="69">
        <f t="shared" si="29"/>
        <v>-4478</v>
      </c>
      <c r="I274" s="78" t="s">
        <v>2071</v>
      </c>
      <c r="J274" s="79" t="s">
        <v>2072</v>
      </c>
      <c r="K274" s="78">
        <v>-4478</v>
      </c>
      <c r="L274" s="78" t="s">
        <v>2043</v>
      </c>
      <c r="M274" s="79" t="s">
        <v>647</v>
      </c>
      <c r="N274" s="79"/>
      <c r="O274" s="80" t="s">
        <v>1832</v>
      </c>
      <c r="P274" s="80" t="s">
        <v>1972</v>
      </c>
    </row>
    <row r="275" spans="1:16" ht="13.5" thickBot="1" x14ac:dyDescent="0.25">
      <c r="A275" s="69" t="str">
        <f t="shared" si="24"/>
        <v> AOEB 4 </v>
      </c>
      <c r="B275" s="15" t="str">
        <f t="shared" si="25"/>
        <v>I</v>
      </c>
      <c r="C275" s="69">
        <f t="shared" si="26"/>
        <v>50068.544000000002</v>
      </c>
      <c r="D275" s="11" t="str">
        <f t="shared" si="27"/>
        <v>vis</v>
      </c>
      <c r="E275" s="77">
        <f>VLOOKUP(C275,Active!C$21:E$972,3,FALSE)</f>
        <v>24487.99808340567</v>
      </c>
      <c r="F275" s="15" t="s">
        <v>588</v>
      </c>
      <c r="G275" s="11" t="str">
        <f t="shared" si="28"/>
        <v>50068.544</v>
      </c>
      <c r="H275" s="69">
        <f t="shared" si="29"/>
        <v>-4374</v>
      </c>
      <c r="I275" s="78" t="s">
        <v>2073</v>
      </c>
      <c r="J275" s="79" t="s">
        <v>2074</v>
      </c>
      <c r="K275" s="78">
        <v>-4374</v>
      </c>
      <c r="L275" s="78" t="s">
        <v>1894</v>
      </c>
      <c r="M275" s="79" t="s">
        <v>647</v>
      </c>
      <c r="N275" s="79"/>
      <c r="O275" s="80" t="s">
        <v>748</v>
      </c>
      <c r="P275" s="80" t="s">
        <v>1972</v>
      </c>
    </row>
    <row r="276" spans="1:16" ht="13.5" thickBot="1" x14ac:dyDescent="0.25">
      <c r="A276" s="69" t="str">
        <f t="shared" si="24"/>
        <v> AOEB 4 </v>
      </c>
      <c r="B276" s="15" t="str">
        <f t="shared" si="25"/>
        <v>I</v>
      </c>
      <c r="C276" s="69">
        <f t="shared" si="26"/>
        <v>50284.819000000003</v>
      </c>
      <c r="D276" s="11" t="str">
        <f t="shared" si="27"/>
        <v>vis</v>
      </c>
      <c r="E276" s="77">
        <f>VLOOKUP(C276,Active!C$21:E$972,3,FALSE)</f>
        <v>24876.991551229155</v>
      </c>
      <c r="F276" s="15" t="s">
        <v>588</v>
      </c>
      <c r="G276" s="11" t="str">
        <f t="shared" si="28"/>
        <v>50284.819</v>
      </c>
      <c r="H276" s="69">
        <f t="shared" si="29"/>
        <v>-3985</v>
      </c>
      <c r="I276" s="78" t="s">
        <v>2079</v>
      </c>
      <c r="J276" s="79" t="s">
        <v>2080</v>
      </c>
      <c r="K276" s="78">
        <v>-3985</v>
      </c>
      <c r="L276" s="78" t="s">
        <v>2081</v>
      </c>
      <c r="M276" s="79" t="s">
        <v>647</v>
      </c>
      <c r="N276" s="79"/>
      <c r="O276" s="80" t="s">
        <v>1154</v>
      </c>
      <c r="P276" s="80" t="s">
        <v>1972</v>
      </c>
    </row>
    <row r="277" spans="1:16" ht="13.5" thickBot="1" x14ac:dyDescent="0.25">
      <c r="A277" s="69" t="str">
        <f t="shared" si="24"/>
        <v> AOEB 4 </v>
      </c>
      <c r="B277" s="15" t="str">
        <f t="shared" si="25"/>
        <v>I</v>
      </c>
      <c r="C277" s="69">
        <f t="shared" si="26"/>
        <v>50308.733999999997</v>
      </c>
      <c r="D277" s="11" t="str">
        <f t="shared" si="27"/>
        <v>vis</v>
      </c>
      <c r="E277" s="77">
        <f>VLOOKUP(C277,Active!C$21:E$972,3,FALSE)</f>
        <v>24920.00520876237</v>
      </c>
      <c r="F277" s="15" t="s">
        <v>588</v>
      </c>
      <c r="G277" s="11" t="str">
        <f t="shared" si="28"/>
        <v>50308.734</v>
      </c>
      <c r="H277" s="69">
        <f t="shared" si="29"/>
        <v>-3942</v>
      </c>
      <c r="I277" s="78" t="s">
        <v>2082</v>
      </c>
      <c r="J277" s="79" t="s">
        <v>2083</v>
      </c>
      <c r="K277" s="78">
        <v>-3942</v>
      </c>
      <c r="L277" s="78" t="s">
        <v>2027</v>
      </c>
      <c r="M277" s="79" t="s">
        <v>647</v>
      </c>
      <c r="N277" s="79"/>
      <c r="O277" s="80" t="s">
        <v>748</v>
      </c>
      <c r="P277" s="80" t="s">
        <v>1972</v>
      </c>
    </row>
    <row r="278" spans="1:16" ht="13.5" thickBot="1" x14ac:dyDescent="0.25">
      <c r="A278" s="69" t="str">
        <f t="shared" si="24"/>
        <v> AOEB 4 </v>
      </c>
      <c r="B278" s="15" t="str">
        <f t="shared" si="25"/>
        <v>I</v>
      </c>
      <c r="C278" s="69">
        <f t="shared" si="26"/>
        <v>50313.737999999998</v>
      </c>
      <c r="D278" s="11" t="str">
        <f t="shared" si="27"/>
        <v>vis</v>
      </c>
      <c r="E278" s="77">
        <f>VLOOKUP(C278,Active!C$21:E$972,3,FALSE)</f>
        <v>24929.00543214921</v>
      </c>
      <c r="F278" s="15" t="s">
        <v>588</v>
      </c>
      <c r="G278" s="11" t="str">
        <f t="shared" si="28"/>
        <v>50313.738</v>
      </c>
      <c r="H278" s="69">
        <f t="shared" si="29"/>
        <v>-3933</v>
      </c>
      <c r="I278" s="78" t="s">
        <v>2084</v>
      </c>
      <c r="J278" s="79" t="s">
        <v>2085</v>
      </c>
      <c r="K278" s="78">
        <v>-3933</v>
      </c>
      <c r="L278" s="78" t="s">
        <v>2027</v>
      </c>
      <c r="M278" s="79" t="s">
        <v>647</v>
      </c>
      <c r="N278" s="79"/>
      <c r="O278" s="80" t="s">
        <v>1154</v>
      </c>
      <c r="P278" s="80" t="s">
        <v>1972</v>
      </c>
    </row>
    <row r="279" spans="1:16" ht="13.5" thickBot="1" x14ac:dyDescent="0.25">
      <c r="A279" s="69" t="str">
        <f t="shared" si="24"/>
        <v>BAVM 99 </v>
      </c>
      <c r="B279" s="15" t="str">
        <f t="shared" si="25"/>
        <v>I</v>
      </c>
      <c r="C279" s="69">
        <f t="shared" si="26"/>
        <v>50369.332799999996</v>
      </c>
      <c r="D279" s="11" t="str">
        <f t="shared" si="27"/>
        <v>vis</v>
      </c>
      <c r="E279" s="77">
        <f>VLOOKUP(C279,Active!C$21:E$972,3,FALSE)</f>
        <v>25028.99856147508</v>
      </c>
      <c r="F279" s="15" t="s">
        <v>588</v>
      </c>
      <c r="G279" s="11" t="str">
        <f t="shared" si="28"/>
        <v>50369.3328</v>
      </c>
      <c r="H279" s="69">
        <f t="shared" si="29"/>
        <v>-3833</v>
      </c>
      <c r="I279" s="78" t="s">
        <v>2089</v>
      </c>
      <c r="J279" s="79" t="s">
        <v>2090</v>
      </c>
      <c r="K279" s="78">
        <v>-3833</v>
      </c>
      <c r="L279" s="78" t="s">
        <v>2091</v>
      </c>
      <c r="M279" s="79" t="s">
        <v>1643</v>
      </c>
      <c r="N279" s="79" t="s">
        <v>2092</v>
      </c>
      <c r="O279" s="80" t="s">
        <v>2093</v>
      </c>
      <c r="P279" s="81" t="s">
        <v>2094</v>
      </c>
    </row>
    <row r="280" spans="1:16" ht="13.5" thickBot="1" x14ac:dyDescent="0.25">
      <c r="A280" s="69" t="str">
        <f t="shared" si="24"/>
        <v> AOEB 4 </v>
      </c>
      <c r="B280" s="15" t="str">
        <f t="shared" si="25"/>
        <v>I</v>
      </c>
      <c r="C280" s="69">
        <f t="shared" si="26"/>
        <v>50376.567999999999</v>
      </c>
      <c r="D280" s="11" t="str">
        <f t="shared" si="27"/>
        <v>vis</v>
      </c>
      <c r="E280" s="77">
        <f>VLOOKUP(C280,Active!C$21:E$972,3,FALSE)</f>
        <v>25042.011834106674</v>
      </c>
      <c r="F280" s="15" t="s">
        <v>588</v>
      </c>
      <c r="G280" s="11" t="str">
        <f t="shared" si="28"/>
        <v>50376.568</v>
      </c>
      <c r="H280" s="69">
        <f t="shared" si="29"/>
        <v>-3820</v>
      </c>
      <c r="I280" s="78" t="s">
        <v>2097</v>
      </c>
      <c r="J280" s="79" t="s">
        <v>2098</v>
      </c>
      <c r="K280" s="78">
        <v>-3820</v>
      </c>
      <c r="L280" s="78" t="s">
        <v>1975</v>
      </c>
      <c r="M280" s="79" t="s">
        <v>647</v>
      </c>
      <c r="N280" s="79"/>
      <c r="O280" s="80" t="s">
        <v>1154</v>
      </c>
      <c r="P280" s="80" t="s">
        <v>1972</v>
      </c>
    </row>
    <row r="281" spans="1:16" ht="13.5" thickBot="1" x14ac:dyDescent="0.25">
      <c r="A281" s="69" t="str">
        <f t="shared" si="24"/>
        <v> AOEB 4 </v>
      </c>
      <c r="B281" s="15" t="str">
        <f t="shared" si="25"/>
        <v>I</v>
      </c>
      <c r="C281" s="69">
        <f t="shared" si="26"/>
        <v>50391.569000000003</v>
      </c>
      <c r="D281" s="11" t="str">
        <f t="shared" si="27"/>
        <v>vis</v>
      </c>
      <c r="E281" s="77">
        <f>VLOOKUP(C281,Active!C$21:E$972,3,FALSE)</f>
        <v>25068.992719603477</v>
      </c>
      <c r="F281" s="15" t="s">
        <v>588</v>
      </c>
      <c r="G281" s="11" t="str">
        <f t="shared" si="28"/>
        <v>50391.569</v>
      </c>
      <c r="H281" s="69">
        <f t="shared" si="29"/>
        <v>-3793</v>
      </c>
      <c r="I281" s="78" t="s">
        <v>2099</v>
      </c>
      <c r="J281" s="79" t="s">
        <v>2100</v>
      </c>
      <c r="K281" s="78">
        <v>-3793</v>
      </c>
      <c r="L281" s="78" t="s">
        <v>2081</v>
      </c>
      <c r="M281" s="79" t="s">
        <v>647</v>
      </c>
      <c r="N281" s="79"/>
      <c r="O281" s="80" t="s">
        <v>1154</v>
      </c>
      <c r="P281" s="80" t="s">
        <v>1972</v>
      </c>
    </row>
    <row r="282" spans="1:16" ht="13.5" thickBot="1" x14ac:dyDescent="0.25">
      <c r="A282" s="69" t="str">
        <f t="shared" si="24"/>
        <v> AOEB 4 </v>
      </c>
      <c r="B282" s="15" t="str">
        <f t="shared" si="25"/>
        <v>I</v>
      </c>
      <c r="C282" s="69">
        <f t="shared" si="26"/>
        <v>50392.682000000001</v>
      </c>
      <c r="D282" s="11" t="str">
        <f t="shared" si="27"/>
        <v>vis</v>
      </c>
      <c r="E282" s="77">
        <f>VLOOKUP(C282,Active!C$21:E$972,3,FALSE)</f>
        <v>25070.994567850787</v>
      </c>
      <c r="F282" s="15" t="s">
        <v>588</v>
      </c>
      <c r="G282" s="11" t="str">
        <f t="shared" si="28"/>
        <v>50392.682</v>
      </c>
      <c r="H282" s="69">
        <f t="shared" si="29"/>
        <v>-3791</v>
      </c>
      <c r="I282" s="78" t="s">
        <v>2101</v>
      </c>
      <c r="J282" s="79" t="s">
        <v>2102</v>
      </c>
      <c r="K282" s="78">
        <v>-3791</v>
      </c>
      <c r="L282" s="78" t="s">
        <v>1821</v>
      </c>
      <c r="M282" s="79" t="s">
        <v>647</v>
      </c>
      <c r="N282" s="79"/>
      <c r="O282" s="80" t="s">
        <v>1832</v>
      </c>
      <c r="P282" s="80" t="s">
        <v>1972</v>
      </c>
    </row>
    <row r="283" spans="1:16" ht="13.5" thickBot="1" x14ac:dyDescent="0.25">
      <c r="A283" s="69" t="str">
        <f t="shared" si="24"/>
        <v> AOEB 4 </v>
      </c>
      <c r="B283" s="15" t="str">
        <f t="shared" si="25"/>
        <v>I</v>
      </c>
      <c r="C283" s="69">
        <f t="shared" si="26"/>
        <v>50426.6</v>
      </c>
      <c r="D283" s="11" t="str">
        <f t="shared" si="27"/>
        <v>vis</v>
      </c>
      <c r="E283" s="77">
        <f>VLOOKUP(C283,Active!C$21:E$972,3,FALSE)</f>
        <v>25131.999679128723</v>
      </c>
      <c r="F283" s="15" t="s">
        <v>588</v>
      </c>
      <c r="G283" s="11" t="str">
        <f t="shared" si="28"/>
        <v>50426.600</v>
      </c>
      <c r="H283" s="69">
        <f t="shared" si="29"/>
        <v>-3730</v>
      </c>
      <c r="I283" s="78" t="s">
        <v>2106</v>
      </c>
      <c r="J283" s="79" t="s">
        <v>2107</v>
      </c>
      <c r="K283" s="78">
        <v>-3730</v>
      </c>
      <c r="L283" s="78" t="s">
        <v>2043</v>
      </c>
      <c r="M283" s="79" t="s">
        <v>647</v>
      </c>
      <c r="N283" s="79"/>
      <c r="O283" s="80" t="s">
        <v>2038</v>
      </c>
      <c r="P283" s="80" t="s">
        <v>1972</v>
      </c>
    </row>
    <row r="284" spans="1:16" ht="13.5" thickBot="1" x14ac:dyDescent="0.25">
      <c r="A284" s="69" t="str">
        <f t="shared" si="24"/>
        <v> AOEB 6 </v>
      </c>
      <c r="B284" s="15" t="str">
        <f t="shared" si="25"/>
        <v>I</v>
      </c>
      <c r="C284" s="69">
        <f t="shared" si="26"/>
        <v>50690.688000000002</v>
      </c>
      <c r="D284" s="11" t="str">
        <f t="shared" si="27"/>
        <v>vis</v>
      </c>
      <c r="E284" s="77">
        <f>VLOOKUP(C284,Active!C$21:E$972,3,FALSE)</f>
        <v>25606.989885720188</v>
      </c>
      <c r="F284" s="15" t="s">
        <v>588</v>
      </c>
      <c r="G284" s="11" t="str">
        <f t="shared" si="28"/>
        <v>50690.688</v>
      </c>
      <c r="H284" s="69">
        <f t="shared" si="29"/>
        <v>-3255</v>
      </c>
      <c r="I284" s="78" t="s">
        <v>2145</v>
      </c>
      <c r="J284" s="79" t="s">
        <v>2146</v>
      </c>
      <c r="K284" s="78">
        <v>-3255</v>
      </c>
      <c r="L284" s="78" t="s">
        <v>2147</v>
      </c>
      <c r="M284" s="79" t="s">
        <v>647</v>
      </c>
      <c r="N284" s="79"/>
      <c r="O284" s="80" t="s">
        <v>748</v>
      </c>
      <c r="P284" s="80" t="s">
        <v>2148</v>
      </c>
    </row>
    <row r="285" spans="1:16" ht="13.5" thickBot="1" x14ac:dyDescent="0.25">
      <c r="A285" s="69" t="str">
        <f t="shared" si="24"/>
        <v> AOEB 6 </v>
      </c>
      <c r="B285" s="15" t="str">
        <f t="shared" si="25"/>
        <v>I</v>
      </c>
      <c r="C285" s="69">
        <f t="shared" si="26"/>
        <v>50695.697</v>
      </c>
      <c r="D285" s="11" t="str">
        <f t="shared" si="27"/>
        <v>vis</v>
      </c>
      <c r="E285" s="77">
        <f>VLOOKUP(C285,Active!C$21:E$972,3,FALSE)</f>
        <v>25615.999102135989</v>
      </c>
      <c r="F285" s="15" t="s">
        <v>588</v>
      </c>
      <c r="G285" s="11" t="str">
        <f t="shared" si="28"/>
        <v>50695.697</v>
      </c>
      <c r="H285" s="69">
        <f t="shared" si="29"/>
        <v>-3246</v>
      </c>
      <c r="I285" s="78" t="s">
        <v>2153</v>
      </c>
      <c r="J285" s="79" t="s">
        <v>2154</v>
      </c>
      <c r="K285" s="78">
        <v>-3246</v>
      </c>
      <c r="L285" s="78" t="s">
        <v>1821</v>
      </c>
      <c r="M285" s="79" t="s">
        <v>647</v>
      </c>
      <c r="N285" s="79"/>
      <c r="O285" s="80" t="s">
        <v>748</v>
      </c>
      <c r="P285" s="80" t="s">
        <v>2148</v>
      </c>
    </row>
    <row r="286" spans="1:16" ht="13.5" thickBot="1" x14ac:dyDescent="0.25">
      <c r="A286" s="69" t="str">
        <f t="shared" si="24"/>
        <v> AOEB 6 </v>
      </c>
      <c r="B286" s="15" t="str">
        <f t="shared" si="25"/>
        <v>I</v>
      </c>
      <c r="C286" s="69">
        <f t="shared" si="26"/>
        <v>50696.805</v>
      </c>
      <c r="D286" s="11" t="str">
        <f t="shared" si="27"/>
        <v>vis</v>
      </c>
      <c r="E286" s="77">
        <f>VLOOKUP(C286,Active!C$21:E$972,3,FALSE)</f>
        <v>25617.991957354338</v>
      </c>
      <c r="F286" s="15" t="s">
        <v>588</v>
      </c>
      <c r="G286" s="11" t="str">
        <f t="shared" si="28"/>
        <v>50696.805</v>
      </c>
      <c r="H286" s="69">
        <f t="shared" si="29"/>
        <v>-3244</v>
      </c>
      <c r="I286" s="78" t="s">
        <v>2155</v>
      </c>
      <c r="J286" s="79" t="s">
        <v>2156</v>
      </c>
      <c r="K286" s="78">
        <v>-3244</v>
      </c>
      <c r="L286" s="78" t="s">
        <v>2157</v>
      </c>
      <c r="M286" s="79" t="s">
        <v>647</v>
      </c>
      <c r="N286" s="79"/>
      <c r="O286" s="80" t="s">
        <v>748</v>
      </c>
      <c r="P286" s="80" t="s">
        <v>2148</v>
      </c>
    </row>
    <row r="287" spans="1:16" ht="13.5" thickBot="1" x14ac:dyDescent="0.25">
      <c r="A287" s="69" t="str">
        <f t="shared" si="24"/>
        <v>BAVM 111 </v>
      </c>
      <c r="B287" s="15" t="str">
        <f t="shared" si="25"/>
        <v>I</v>
      </c>
      <c r="C287" s="69">
        <f t="shared" si="26"/>
        <v>50698.476000000002</v>
      </c>
      <c r="D287" s="11" t="str">
        <f t="shared" si="27"/>
        <v>vis</v>
      </c>
      <c r="E287" s="77">
        <f>VLOOKUP(C287,Active!C$21:E$972,3,FALSE)</f>
        <v>25620.997427634</v>
      </c>
      <c r="F287" s="15" t="s">
        <v>588</v>
      </c>
      <c r="G287" s="11" t="str">
        <f t="shared" si="28"/>
        <v>50698.4760</v>
      </c>
      <c r="H287" s="69">
        <f t="shared" si="29"/>
        <v>-3241</v>
      </c>
      <c r="I287" s="78" t="s">
        <v>2158</v>
      </c>
      <c r="J287" s="79" t="s">
        <v>2159</v>
      </c>
      <c r="K287" s="78">
        <v>-3241</v>
      </c>
      <c r="L287" s="78" t="s">
        <v>2160</v>
      </c>
      <c r="M287" s="79" t="s">
        <v>1643</v>
      </c>
      <c r="N287" s="79" t="s">
        <v>2092</v>
      </c>
      <c r="O287" s="80" t="s">
        <v>2093</v>
      </c>
      <c r="P287" s="81" t="s">
        <v>2161</v>
      </c>
    </row>
    <row r="288" spans="1:16" ht="13.5" thickBot="1" x14ac:dyDescent="0.25">
      <c r="A288" s="69" t="str">
        <f t="shared" si="24"/>
        <v> AOEB 6 </v>
      </c>
      <c r="B288" s="15" t="str">
        <f t="shared" si="25"/>
        <v>I</v>
      </c>
      <c r="C288" s="69">
        <f t="shared" si="26"/>
        <v>50749.627999999997</v>
      </c>
      <c r="D288" s="11" t="str">
        <f t="shared" si="27"/>
        <v>vis</v>
      </c>
      <c r="E288" s="77">
        <f>VLOOKUP(C288,Active!C$21:E$972,3,FALSE)</f>
        <v>25712.999711143904</v>
      </c>
      <c r="F288" s="15" t="s">
        <v>588</v>
      </c>
      <c r="G288" s="11" t="str">
        <f t="shared" si="28"/>
        <v>50749.628</v>
      </c>
      <c r="H288" s="69">
        <f t="shared" si="29"/>
        <v>-3149</v>
      </c>
      <c r="I288" s="78" t="s">
        <v>2167</v>
      </c>
      <c r="J288" s="79" t="s">
        <v>2168</v>
      </c>
      <c r="K288" s="78">
        <v>-3149</v>
      </c>
      <c r="L288" s="78" t="s">
        <v>1821</v>
      </c>
      <c r="M288" s="79" t="s">
        <v>647</v>
      </c>
      <c r="N288" s="79"/>
      <c r="O288" s="80" t="s">
        <v>1154</v>
      </c>
      <c r="P288" s="80" t="s">
        <v>2148</v>
      </c>
    </row>
    <row r="289" spans="1:16" ht="13.5" thickBot="1" x14ac:dyDescent="0.25">
      <c r="A289" s="69" t="str">
        <f t="shared" si="24"/>
        <v> AOEB 6 </v>
      </c>
      <c r="B289" s="15" t="str">
        <f t="shared" si="25"/>
        <v>I</v>
      </c>
      <c r="C289" s="69">
        <f t="shared" si="26"/>
        <v>50755.756000000001</v>
      </c>
      <c r="D289" s="11" t="str">
        <f t="shared" si="27"/>
        <v>vis</v>
      </c>
      <c r="E289" s="77">
        <f>VLOOKUP(C289,Active!C$21:E$972,3,FALSE)</f>
        <v>25724.021567441785</v>
      </c>
      <c r="F289" s="15" t="s">
        <v>588</v>
      </c>
      <c r="G289" s="11" t="str">
        <f t="shared" si="28"/>
        <v>50755.756</v>
      </c>
      <c r="H289" s="69">
        <f t="shared" si="29"/>
        <v>-3138</v>
      </c>
      <c r="I289" s="78" t="s">
        <v>2171</v>
      </c>
      <c r="J289" s="79" t="s">
        <v>2172</v>
      </c>
      <c r="K289" s="78">
        <v>-3138</v>
      </c>
      <c r="L289" s="78" t="s">
        <v>1988</v>
      </c>
      <c r="M289" s="79" t="s">
        <v>647</v>
      </c>
      <c r="N289" s="79"/>
      <c r="O289" s="80" t="s">
        <v>1832</v>
      </c>
      <c r="P289" s="80" t="s">
        <v>2148</v>
      </c>
    </row>
    <row r="290" spans="1:16" ht="13.5" thickBot="1" x14ac:dyDescent="0.25">
      <c r="A290" s="69" t="str">
        <f t="shared" si="24"/>
        <v> AOEB 6 </v>
      </c>
      <c r="B290" s="15" t="str">
        <f t="shared" si="25"/>
        <v>I</v>
      </c>
      <c r="C290" s="69">
        <f t="shared" si="26"/>
        <v>50768.535000000003</v>
      </c>
      <c r="D290" s="11" t="str">
        <f t="shared" si="27"/>
        <v>vis</v>
      </c>
      <c r="E290" s="77">
        <f>VLOOKUP(C290,Active!C$21:E$972,3,FALSE)</f>
        <v>25747.005950867133</v>
      </c>
      <c r="F290" s="15" t="s">
        <v>588</v>
      </c>
      <c r="G290" s="11" t="str">
        <f t="shared" si="28"/>
        <v>50768.535</v>
      </c>
      <c r="H290" s="69">
        <f t="shared" si="29"/>
        <v>-3115</v>
      </c>
      <c r="I290" s="78" t="s">
        <v>2173</v>
      </c>
      <c r="J290" s="79" t="s">
        <v>2174</v>
      </c>
      <c r="K290" s="78">
        <v>-3115</v>
      </c>
      <c r="L290" s="78" t="s">
        <v>2175</v>
      </c>
      <c r="M290" s="79" t="s">
        <v>647</v>
      </c>
      <c r="N290" s="79"/>
      <c r="O290" s="80" t="s">
        <v>2038</v>
      </c>
      <c r="P290" s="80" t="s">
        <v>2148</v>
      </c>
    </row>
    <row r="291" spans="1:16" ht="13.5" thickBot="1" x14ac:dyDescent="0.25">
      <c r="A291" s="69" t="str">
        <f t="shared" si="24"/>
        <v> AOEB 6 </v>
      </c>
      <c r="B291" s="15" t="str">
        <f t="shared" si="25"/>
        <v>I</v>
      </c>
      <c r="C291" s="69">
        <f t="shared" si="26"/>
        <v>51067.652999999998</v>
      </c>
      <c r="D291" s="11" t="str">
        <f t="shared" si="27"/>
        <v>vis</v>
      </c>
      <c r="E291" s="77">
        <f>VLOOKUP(C291,Active!C$21:E$972,3,FALSE)</f>
        <v>26285.001318378043</v>
      </c>
      <c r="F291" s="15" t="s">
        <v>588</v>
      </c>
      <c r="G291" s="11" t="str">
        <f t="shared" si="28"/>
        <v>51067.653</v>
      </c>
      <c r="H291" s="69">
        <f t="shared" si="29"/>
        <v>-2577</v>
      </c>
      <c r="I291" s="78" t="s">
        <v>2216</v>
      </c>
      <c r="J291" s="79" t="s">
        <v>2218</v>
      </c>
      <c r="K291" s="78">
        <v>-2577</v>
      </c>
      <c r="L291" s="78" t="s">
        <v>2077</v>
      </c>
      <c r="M291" s="79" t="s">
        <v>647</v>
      </c>
      <c r="N291" s="79"/>
      <c r="O291" s="80" t="s">
        <v>2219</v>
      </c>
      <c r="P291" s="80" t="s">
        <v>2148</v>
      </c>
    </row>
    <row r="292" spans="1:16" ht="13.5" thickBot="1" x14ac:dyDescent="0.25">
      <c r="A292" s="69" t="str">
        <f t="shared" si="24"/>
        <v> AOEB 6 </v>
      </c>
      <c r="B292" s="15" t="str">
        <f t="shared" si="25"/>
        <v>I</v>
      </c>
      <c r="C292" s="69">
        <f t="shared" si="26"/>
        <v>51097.675999999999</v>
      </c>
      <c r="D292" s="11" t="str">
        <f t="shared" si="27"/>
        <v>vis</v>
      </c>
      <c r="E292" s="77">
        <f>VLOOKUP(C292,Active!C$21:E$972,3,FALSE)</f>
        <v>26339.000860093289</v>
      </c>
      <c r="F292" s="15" t="s">
        <v>588</v>
      </c>
      <c r="G292" s="11" t="str">
        <f t="shared" si="28"/>
        <v>51097.676</v>
      </c>
      <c r="H292" s="69">
        <f t="shared" si="29"/>
        <v>-2523</v>
      </c>
      <c r="I292" s="78" t="s">
        <v>2220</v>
      </c>
      <c r="J292" s="79" t="s">
        <v>2221</v>
      </c>
      <c r="K292" s="78">
        <v>-2523</v>
      </c>
      <c r="L292" s="78" t="s">
        <v>2077</v>
      </c>
      <c r="M292" s="79" t="s">
        <v>647</v>
      </c>
      <c r="N292" s="79"/>
      <c r="O292" s="80" t="s">
        <v>1450</v>
      </c>
      <c r="P292" s="80" t="s">
        <v>2148</v>
      </c>
    </row>
    <row r="293" spans="1:16" ht="13.5" thickBot="1" x14ac:dyDescent="0.25">
      <c r="A293" s="69" t="str">
        <f t="shared" si="24"/>
        <v> AOEB 6 </v>
      </c>
      <c r="B293" s="15" t="str">
        <f t="shared" si="25"/>
        <v>I</v>
      </c>
      <c r="C293" s="69">
        <f t="shared" si="26"/>
        <v>51101.567000000003</v>
      </c>
      <c r="D293" s="11" t="str">
        <f t="shared" si="27"/>
        <v>vis</v>
      </c>
      <c r="E293" s="77">
        <f>VLOOKUP(C293,Active!C$21:E$972,3,FALSE)</f>
        <v>26345.999235232823</v>
      </c>
      <c r="F293" s="15" t="s">
        <v>588</v>
      </c>
      <c r="G293" s="11" t="str">
        <f t="shared" si="28"/>
        <v>51101.567</v>
      </c>
      <c r="H293" s="69">
        <f t="shared" si="29"/>
        <v>-2516</v>
      </c>
      <c r="I293" s="78" t="s">
        <v>2222</v>
      </c>
      <c r="J293" s="79" t="s">
        <v>2223</v>
      </c>
      <c r="K293" s="78">
        <v>-2516</v>
      </c>
      <c r="L293" s="78" t="s">
        <v>2081</v>
      </c>
      <c r="M293" s="79" t="s">
        <v>647</v>
      </c>
      <c r="N293" s="79"/>
      <c r="O293" s="80" t="s">
        <v>748</v>
      </c>
      <c r="P293" s="80" t="s">
        <v>2148</v>
      </c>
    </row>
    <row r="294" spans="1:16" ht="13.5" thickBot="1" x14ac:dyDescent="0.25">
      <c r="A294" s="69" t="str">
        <f t="shared" si="24"/>
        <v> AOEB 6 </v>
      </c>
      <c r="B294" s="15" t="str">
        <f t="shared" si="25"/>
        <v>I</v>
      </c>
      <c r="C294" s="69">
        <f t="shared" si="26"/>
        <v>51106.572</v>
      </c>
      <c r="D294" s="11" t="str">
        <f t="shared" si="27"/>
        <v>vis</v>
      </c>
      <c r="E294" s="77">
        <f>VLOOKUP(C294,Active!C$21:E$972,3,FALSE)</f>
        <v>26355.001257225449</v>
      </c>
      <c r="F294" s="15" t="s">
        <v>588</v>
      </c>
      <c r="G294" s="11" t="str">
        <f t="shared" si="28"/>
        <v>51106.572</v>
      </c>
      <c r="H294" s="69">
        <f t="shared" si="29"/>
        <v>-2507</v>
      </c>
      <c r="I294" s="78" t="s">
        <v>2224</v>
      </c>
      <c r="J294" s="79" t="s">
        <v>2225</v>
      </c>
      <c r="K294" s="78">
        <v>-2507</v>
      </c>
      <c r="L294" s="78" t="s">
        <v>2077</v>
      </c>
      <c r="M294" s="79" t="s">
        <v>647</v>
      </c>
      <c r="N294" s="79"/>
      <c r="O294" s="80" t="s">
        <v>748</v>
      </c>
      <c r="P294" s="80" t="s">
        <v>2148</v>
      </c>
    </row>
    <row r="295" spans="1:16" ht="13.5" thickBot="1" x14ac:dyDescent="0.25">
      <c r="A295" s="69" t="str">
        <f t="shared" si="24"/>
        <v> AOEB 6 </v>
      </c>
      <c r="B295" s="15" t="str">
        <f t="shared" si="25"/>
        <v>I</v>
      </c>
      <c r="C295" s="69">
        <f t="shared" si="26"/>
        <v>51106.572999999997</v>
      </c>
      <c r="D295" s="11" t="str">
        <f t="shared" si="27"/>
        <v>vis</v>
      </c>
      <c r="E295" s="77">
        <f>VLOOKUP(C295,Active!C$21:E$972,3,FALSE)</f>
        <v>26355.003055831236</v>
      </c>
      <c r="F295" s="15" t="s">
        <v>588</v>
      </c>
      <c r="G295" s="11" t="str">
        <f t="shared" si="28"/>
        <v>51106.573</v>
      </c>
      <c r="H295" s="69">
        <f t="shared" si="29"/>
        <v>-2507</v>
      </c>
      <c r="I295" s="78" t="s">
        <v>2226</v>
      </c>
      <c r="J295" s="79" t="s">
        <v>2227</v>
      </c>
      <c r="K295" s="78">
        <v>-2507</v>
      </c>
      <c r="L295" s="78" t="s">
        <v>1821</v>
      </c>
      <c r="M295" s="79" t="s">
        <v>647</v>
      </c>
      <c r="N295" s="79"/>
      <c r="O295" s="80" t="s">
        <v>2219</v>
      </c>
      <c r="P295" s="80" t="s">
        <v>2148</v>
      </c>
    </row>
    <row r="296" spans="1:16" ht="13.5" thickBot="1" x14ac:dyDescent="0.25">
      <c r="A296" s="69" t="str">
        <f t="shared" si="24"/>
        <v> AOEB 6 </v>
      </c>
      <c r="B296" s="15" t="str">
        <f t="shared" si="25"/>
        <v>I</v>
      </c>
      <c r="C296" s="69">
        <f t="shared" si="26"/>
        <v>51111.580999999998</v>
      </c>
      <c r="D296" s="11" t="str">
        <f t="shared" si="27"/>
        <v>vis</v>
      </c>
      <c r="E296" s="77">
        <f>VLOOKUP(C296,Active!C$21:E$972,3,FALSE)</f>
        <v>26364.01047364125</v>
      </c>
      <c r="F296" s="15" t="s">
        <v>588</v>
      </c>
      <c r="G296" s="11" t="str">
        <f t="shared" si="28"/>
        <v>51111.581</v>
      </c>
      <c r="H296" s="69">
        <f t="shared" si="29"/>
        <v>-2498</v>
      </c>
      <c r="I296" s="78" t="s">
        <v>2228</v>
      </c>
      <c r="J296" s="79" t="s">
        <v>2229</v>
      </c>
      <c r="K296" s="78">
        <v>-2498</v>
      </c>
      <c r="L296" s="78" t="s">
        <v>2175</v>
      </c>
      <c r="M296" s="79" t="s">
        <v>647</v>
      </c>
      <c r="N296" s="79"/>
      <c r="O296" s="80" t="s">
        <v>2219</v>
      </c>
      <c r="P296" s="80" t="s">
        <v>2148</v>
      </c>
    </row>
    <row r="297" spans="1:16" ht="13.5" thickBot="1" x14ac:dyDescent="0.25">
      <c r="A297" s="69" t="str">
        <f t="shared" si="24"/>
        <v> AOEB 6 </v>
      </c>
      <c r="B297" s="15" t="str">
        <f t="shared" si="25"/>
        <v>I</v>
      </c>
      <c r="C297" s="69">
        <f t="shared" si="26"/>
        <v>51136.589</v>
      </c>
      <c r="D297" s="11" t="str">
        <f t="shared" si="27"/>
        <v>vis</v>
      </c>
      <c r="E297" s="77">
        <f>VLOOKUP(C297,Active!C$21:E$972,3,FALSE)</f>
        <v>26408.990007305936</v>
      </c>
      <c r="F297" s="15" t="s">
        <v>588</v>
      </c>
      <c r="G297" s="11" t="str">
        <f t="shared" si="28"/>
        <v>51136.589</v>
      </c>
      <c r="H297" s="69">
        <f t="shared" si="29"/>
        <v>-2453</v>
      </c>
      <c r="I297" s="78" t="s">
        <v>2233</v>
      </c>
      <c r="J297" s="79" t="s">
        <v>2234</v>
      </c>
      <c r="K297" s="78">
        <v>-2453</v>
      </c>
      <c r="L297" s="78" t="s">
        <v>2235</v>
      </c>
      <c r="M297" s="79" t="s">
        <v>647</v>
      </c>
      <c r="N297" s="79"/>
      <c r="O297" s="80" t="s">
        <v>748</v>
      </c>
      <c r="P297" s="80" t="s">
        <v>2148</v>
      </c>
    </row>
    <row r="298" spans="1:16" ht="13.5" thickBot="1" x14ac:dyDescent="0.25">
      <c r="A298" s="69" t="str">
        <f t="shared" si="24"/>
        <v> AOEB 6 </v>
      </c>
      <c r="B298" s="15" t="str">
        <f t="shared" si="25"/>
        <v>I</v>
      </c>
      <c r="C298" s="69">
        <f t="shared" si="26"/>
        <v>51400.688000000002</v>
      </c>
      <c r="D298" s="11" t="str">
        <f t="shared" si="27"/>
        <v>vis</v>
      </c>
      <c r="E298" s="77">
        <f>VLOOKUP(C298,Active!C$21:E$972,3,FALSE)</f>
        <v>26883.999998561118</v>
      </c>
      <c r="F298" s="15" t="s">
        <v>588</v>
      </c>
      <c r="G298" s="11" t="str">
        <f t="shared" si="28"/>
        <v>51400.688</v>
      </c>
      <c r="H298" s="69">
        <f t="shared" si="29"/>
        <v>-1978</v>
      </c>
      <c r="I298" s="78" t="s">
        <v>2240</v>
      </c>
      <c r="J298" s="79" t="s">
        <v>2241</v>
      </c>
      <c r="K298" s="78">
        <v>-1978</v>
      </c>
      <c r="L298" s="78" t="s">
        <v>2238</v>
      </c>
      <c r="M298" s="79" t="s">
        <v>647</v>
      </c>
      <c r="N298" s="79"/>
      <c r="O298" s="80" t="s">
        <v>748</v>
      </c>
      <c r="P298" s="80" t="s">
        <v>2148</v>
      </c>
    </row>
    <row r="299" spans="1:16" ht="13.5" thickBot="1" x14ac:dyDescent="0.25">
      <c r="A299" s="69" t="str">
        <f t="shared" si="24"/>
        <v> AOEB 6 </v>
      </c>
      <c r="B299" s="15" t="str">
        <f t="shared" si="25"/>
        <v>I</v>
      </c>
      <c r="C299" s="69">
        <f t="shared" si="26"/>
        <v>51406.798000000003</v>
      </c>
      <c r="D299" s="11" t="str">
        <f t="shared" si="27"/>
        <v>vis</v>
      </c>
      <c r="E299" s="77">
        <f>VLOOKUP(C299,Active!C$21:E$972,3,FALSE)</f>
        <v>26894.989479954722</v>
      </c>
      <c r="F299" s="15" t="s">
        <v>588</v>
      </c>
      <c r="G299" s="11" t="str">
        <f t="shared" si="28"/>
        <v>51406.798</v>
      </c>
      <c r="H299" s="69">
        <f t="shared" si="29"/>
        <v>-1967</v>
      </c>
      <c r="I299" s="78" t="s">
        <v>2242</v>
      </c>
      <c r="J299" s="79" t="s">
        <v>2243</v>
      </c>
      <c r="K299" s="78">
        <v>-1967</v>
      </c>
      <c r="L299" s="78" t="s">
        <v>2244</v>
      </c>
      <c r="M299" s="79" t="s">
        <v>647</v>
      </c>
      <c r="N299" s="79"/>
      <c r="O299" s="80" t="s">
        <v>748</v>
      </c>
      <c r="P299" s="80" t="s">
        <v>2148</v>
      </c>
    </row>
    <row r="300" spans="1:16" ht="13.5" thickBot="1" x14ac:dyDescent="0.25">
      <c r="A300" s="69" t="str">
        <f t="shared" si="24"/>
        <v> AOEB 6 </v>
      </c>
      <c r="B300" s="15" t="str">
        <f t="shared" si="25"/>
        <v>I</v>
      </c>
      <c r="C300" s="69">
        <f t="shared" si="26"/>
        <v>51420.705000000002</v>
      </c>
      <c r="D300" s="11" t="str">
        <f t="shared" si="27"/>
        <v>vis</v>
      </c>
      <c r="E300" s="77">
        <f>VLOOKUP(C300,Active!C$21:E$972,3,FALSE)</f>
        <v>26920.002690714271</v>
      </c>
      <c r="F300" s="15" t="s">
        <v>588</v>
      </c>
      <c r="G300" s="11" t="str">
        <f t="shared" si="28"/>
        <v>51420.705</v>
      </c>
      <c r="H300" s="69">
        <f t="shared" si="29"/>
        <v>-1942</v>
      </c>
      <c r="I300" s="78" t="s">
        <v>2245</v>
      </c>
      <c r="J300" s="79" t="s">
        <v>2246</v>
      </c>
      <c r="K300" s="78">
        <v>-1942</v>
      </c>
      <c r="L300" s="78" t="s">
        <v>2081</v>
      </c>
      <c r="M300" s="79" t="s">
        <v>647</v>
      </c>
      <c r="N300" s="79"/>
      <c r="O300" s="80" t="s">
        <v>2219</v>
      </c>
      <c r="P300" s="80" t="s">
        <v>2148</v>
      </c>
    </row>
    <row r="301" spans="1:16" ht="13.5" thickBot="1" x14ac:dyDescent="0.25">
      <c r="A301" s="69" t="str">
        <f t="shared" si="24"/>
        <v> AOEB 6 </v>
      </c>
      <c r="B301" s="15" t="str">
        <f t="shared" si="25"/>
        <v>I</v>
      </c>
      <c r="C301" s="69">
        <f t="shared" si="26"/>
        <v>51426.821000000004</v>
      </c>
      <c r="D301" s="11" t="str">
        <f t="shared" si="27"/>
        <v>vis</v>
      </c>
      <c r="E301" s="77">
        <f>VLOOKUP(C301,Active!C$21:E$972,3,FALSE)</f>
        <v>26931.002963742631</v>
      </c>
      <c r="F301" s="15" t="s">
        <v>588</v>
      </c>
      <c r="G301" s="11" t="str">
        <f t="shared" si="28"/>
        <v>51426.821</v>
      </c>
      <c r="H301" s="69">
        <f t="shared" si="29"/>
        <v>-1931</v>
      </c>
      <c r="I301" s="78" t="s">
        <v>2247</v>
      </c>
      <c r="J301" s="79" t="s">
        <v>2248</v>
      </c>
      <c r="K301" s="78">
        <v>-1931</v>
      </c>
      <c r="L301" s="78" t="s">
        <v>2081</v>
      </c>
      <c r="M301" s="79" t="s">
        <v>647</v>
      </c>
      <c r="N301" s="79"/>
      <c r="O301" s="80" t="s">
        <v>748</v>
      </c>
      <c r="P301" s="80" t="s">
        <v>2148</v>
      </c>
    </row>
    <row r="302" spans="1:16" ht="13.5" thickBot="1" x14ac:dyDescent="0.25">
      <c r="A302" s="69" t="str">
        <f t="shared" si="24"/>
        <v> AOEB 6 </v>
      </c>
      <c r="B302" s="15" t="str">
        <f t="shared" si="25"/>
        <v>I</v>
      </c>
      <c r="C302" s="69">
        <f t="shared" si="26"/>
        <v>51434.6005</v>
      </c>
      <c r="D302" s="11" t="str">
        <f t="shared" si="27"/>
        <v>vis</v>
      </c>
      <c r="E302" s="77">
        <f>VLOOKUP(C302,Active!C$21:E$972,3,FALSE)</f>
        <v>26944.995217507199</v>
      </c>
      <c r="F302" s="15" t="s">
        <v>588</v>
      </c>
      <c r="G302" s="11" t="str">
        <f t="shared" si="28"/>
        <v>51434.6005</v>
      </c>
      <c r="H302" s="69">
        <f t="shared" si="29"/>
        <v>-1917</v>
      </c>
      <c r="I302" s="78" t="s">
        <v>2252</v>
      </c>
      <c r="J302" s="79" t="s">
        <v>2253</v>
      </c>
      <c r="K302" s="78">
        <v>-1917</v>
      </c>
      <c r="L302" s="78" t="s">
        <v>2254</v>
      </c>
      <c r="M302" s="79" t="s">
        <v>2255</v>
      </c>
      <c r="N302" s="79" t="s">
        <v>2256</v>
      </c>
      <c r="O302" s="80" t="s">
        <v>2257</v>
      </c>
      <c r="P302" s="80" t="s">
        <v>2148</v>
      </c>
    </row>
    <row r="303" spans="1:16" ht="13.5" thickBot="1" x14ac:dyDescent="0.25">
      <c r="A303" s="69" t="str">
        <f t="shared" si="24"/>
        <v> AOEB 6 </v>
      </c>
      <c r="B303" s="15" t="str">
        <f t="shared" si="25"/>
        <v>I</v>
      </c>
      <c r="C303" s="69">
        <f t="shared" si="26"/>
        <v>51435.714</v>
      </c>
      <c r="D303" s="11" t="str">
        <f t="shared" si="27"/>
        <v>vis</v>
      </c>
      <c r="E303" s="77">
        <f>VLOOKUP(C303,Active!C$21:E$972,3,FALSE)</f>
        <v>26946.997965057406</v>
      </c>
      <c r="F303" s="15" t="s">
        <v>588</v>
      </c>
      <c r="G303" s="11" t="str">
        <f t="shared" si="28"/>
        <v>51435.714</v>
      </c>
      <c r="H303" s="69">
        <f t="shared" si="29"/>
        <v>-1915</v>
      </c>
      <c r="I303" s="78" t="s">
        <v>2258</v>
      </c>
      <c r="J303" s="79" t="s">
        <v>2259</v>
      </c>
      <c r="K303" s="78">
        <v>-1915</v>
      </c>
      <c r="L303" s="78" t="s">
        <v>2147</v>
      </c>
      <c r="M303" s="79" t="s">
        <v>647</v>
      </c>
      <c r="N303" s="79"/>
      <c r="O303" s="80" t="s">
        <v>748</v>
      </c>
      <c r="P303" s="80" t="s">
        <v>2148</v>
      </c>
    </row>
    <row r="304" spans="1:16" ht="13.5" thickBot="1" x14ac:dyDescent="0.25">
      <c r="A304" s="69" t="str">
        <f t="shared" si="24"/>
        <v> AOEB 6 </v>
      </c>
      <c r="B304" s="15" t="str">
        <f t="shared" si="25"/>
        <v>I</v>
      </c>
      <c r="C304" s="69">
        <f t="shared" si="26"/>
        <v>51439.608</v>
      </c>
      <c r="D304" s="11" t="str">
        <f t="shared" si="27"/>
        <v>vis</v>
      </c>
      <c r="E304" s="77">
        <f>VLOOKUP(C304,Active!C$21:E$972,3,FALSE)</f>
        <v>26954.00173601431</v>
      </c>
      <c r="F304" s="15" t="s">
        <v>588</v>
      </c>
      <c r="G304" s="11" t="str">
        <f t="shared" si="28"/>
        <v>51439.608</v>
      </c>
      <c r="H304" s="69">
        <f t="shared" si="29"/>
        <v>-1908</v>
      </c>
      <c r="I304" s="78" t="s">
        <v>2260</v>
      </c>
      <c r="J304" s="79" t="s">
        <v>2261</v>
      </c>
      <c r="K304" s="78">
        <v>-1908</v>
      </c>
      <c r="L304" s="78" t="s">
        <v>2238</v>
      </c>
      <c r="M304" s="79" t="s">
        <v>647</v>
      </c>
      <c r="N304" s="79"/>
      <c r="O304" s="80" t="s">
        <v>748</v>
      </c>
      <c r="P304" s="80" t="s">
        <v>2148</v>
      </c>
    </row>
    <row r="305" spans="1:16" ht="13.5" thickBot="1" x14ac:dyDescent="0.25">
      <c r="A305" s="69" t="str">
        <f t="shared" si="24"/>
        <v> AOEB 6 </v>
      </c>
      <c r="B305" s="15" t="str">
        <f t="shared" si="25"/>
        <v>I</v>
      </c>
      <c r="C305" s="69">
        <f t="shared" si="26"/>
        <v>51454.620999999999</v>
      </c>
      <c r="D305" s="11" t="str">
        <f t="shared" si="27"/>
        <v>vis</v>
      </c>
      <c r="E305" s="77">
        <f>VLOOKUP(C305,Active!C$21:E$972,3,FALSE)</f>
        <v>26981.00420478062</v>
      </c>
      <c r="F305" s="15" t="s">
        <v>588</v>
      </c>
      <c r="G305" s="11" t="str">
        <f t="shared" si="28"/>
        <v>51454.621</v>
      </c>
      <c r="H305" s="69">
        <f t="shared" si="29"/>
        <v>-1881</v>
      </c>
      <c r="I305" s="78" t="s">
        <v>2262</v>
      </c>
      <c r="J305" s="79" t="s">
        <v>2263</v>
      </c>
      <c r="K305" s="78">
        <v>-1881</v>
      </c>
      <c r="L305" s="78" t="s">
        <v>2077</v>
      </c>
      <c r="M305" s="79" t="s">
        <v>647</v>
      </c>
      <c r="N305" s="79"/>
      <c r="O305" s="80" t="s">
        <v>1154</v>
      </c>
      <c r="P305" s="80" t="s">
        <v>2148</v>
      </c>
    </row>
    <row r="306" spans="1:16" ht="13.5" thickBot="1" x14ac:dyDescent="0.25">
      <c r="A306" s="69" t="str">
        <f t="shared" si="24"/>
        <v> AOEB 6 </v>
      </c>
      <c r="B306" s="15" t="str">
        <f t="shared" si="25"/>
        <v>I</v>
      </c>
      <c r="C306" s="69">
        <f t="shared" si="26"/>
        <v>51455.735999999997</v>
      </c>
      <c r="D306" s="11" t="str">
        <f t="shared" si="27"/>
        <v>vis</v>
      </c>
      <c r="E306" s="77">
        <f>VLOOKUP(C306,Active!C$21:E$972,3,FALSE)</f>
        <v>26983.009650239514</v>
      </c>
      <c r="F306" s="15" t="s">
        <v>588</v>
      </c>
      <c r="G306" s="11" t="str">
        <f t="shared" si="28"/>
        <v>51455.736</v>
      </c>
      <c r="H306" s="69">
        <f t="shared" si="29"/>
        <v>-1879</v>
      </c>
      <c r="I306" s="78" t="s">
        <v>2264</v>
      </c>
      <c r="J306" s="79" t="s">
        <v>2265</v>
      </c>
      <c r="K306" s="78">
        <v>-1879</v>
      </c>
      <c r="L306" s="78" t="s">
        <v>2043</v>
      </c>
      <c r="M306" s="79" t="s">
        <v>647</v>
      </c>
      <c r="N306" s="79"/>
      <c r="O306" s="80" t="s">
        <v>1832</v>
      </c>
      <c r="P306" s="80" t="s">
        <v>2148</v>
      </c>
    </row>
    <row r="307" spans="1:16" ht="13.5" thickBot="1" x14ac:dyDescent="0.25">
      <c r="A307" s="69" t="str">
        <f t="shared" si="24"/>
        <v> AOEB 6 </v>
      </c>
      <c r="B307" s="15" t="str">
        <f t="shared" si="25"/>
        <v>I</v>
      </c>
      <c r="C307" s="69">
        <f t="shared" si="26"/>
        <v>51513.55</v>
      </c>
      <c r="D307" s="11" t="str">
        <f t="shared" si="27"/>
        <v>vis</v>
      </c>
      <c r="E307" s="77">
        <f>VLOOKUP(C307,Active!C$21:E$972,3,FALSE)</f>
        <v>27086.994245540631</v>
      </c>
      <c r="F307" s="15" t="s">
        <v>588</v>
      </c>
      <c r="G307" s="11" t="str">
        <f t="shared" si="28"/>
        <v>51513.550</v>
      </c>
      <c r="H307" s="69">
        <f t="shared" si="29"/>
        <v>-1775</v>
      </c>
      <c r="I307" s="78" t="s">
        <v>2266</v>
      </c>
      <c r="J307" s="79" t="s">
        <v>2267</v>
      </c>
      <c r="K307" s="78">
        <v>-1775</v>
      </c>
      <c r="L307" s="78" t="s">
        <v>2235</v>
      </c>
      <c r="M307" s="79" t="s">
        <v>647</v>
      </c>
      <c r="N307" s="79"/>
      <c r="O307" s="80" t="s">
        <v>748</v>
      </c>
      <c r="P307" s="80" t="s">
        <v>2148</v>
      </c>
    </row>
    <row r="308" spans="1:16" ht="13.5" thickBot="1" x14ac:dyDescent="0.25">
      <c r="A308" s="69" t="str">
        <f t="shared" si="24"/>
        <v>IBVS 5224 </v>
      </c>
      <c r="B308" s="15" t="str">
        <f t="shared" si="25"/>
        <v>I</v>
      </c>
      <c r="C308" s="69">
        <f t="shared" si="26"/>
        <v>52136.812299999998</v>
      </c>
      <c r="D308" s="11" t="str">
        <f t="shared" si="27"/>
        <v>vis</v>
      </c>
      <c r="E308" s="77">
        <f>VLOOKUP(C308,Active!C$21:E$972,3,FALSE)</f>
        <v>28207.997428713155</v>
      </c>
      <c r="F308" s="15" t="s">
        <v>588</v>
      </c>
      <c r="G308" s="11" t="str">
        <f t="shared" si="28"/>
        <v>52136.8123</v>
      </c>
      <c r="H308" s="69">
        <f t="shared" si="29"/>
        <v>-654</v>
      </c>
      <c r="I308" s="78" t="s">
        <v>36</v>
      </c>
      <c r="J308" s="79" t="s">
        <v>37</v>
      </c>
      <c r="K308" s="78">
        <v>-654</v>
      </c>
      <c r="L308" s="78" t="s">
        <v>38</v>
      </c>
      <c r="M308" s="79" t="s">
        <v>1643</v>
      </c>
      <c r="N308" s="79" t="s">
        <v>1644</v>
      </c>
      <c r="O308" s="80" t="s">
        <v>39</v>
      </c>
      <c r="P308" s="81" t="s">
        <v>40</v>
      </c>
    </row>
    <row r="309" spans="1:16" ht="13.5" thickBot="1" x14ac:dyDescent="0.25">
      <c r="A309" s="69" t="str">
        <f t="shared" si="24"/>
        <v> BBS 127 </v>
      </c>
      <c r="B309" s="15" t="str">
        <f t="shared" si="25"/>
        <v>I</v>
      </c>
      <c r="C309" s="69">
        <f t="shared" si="26"/>
        <v>52260.241999999998</v>
      </c>
      <c r="D309" s="11" t="str">
        <f t="shared" si="27"/>
        <v>vis</v>
      </c>
      <c r="E309" s="77">
        <f>VLOOKUP(C309,Active!C$21:E$972,3,FALSE)</f>
        <v>28429.998802128539</v>
      </c>
      <c r="F309" s="15" t="s">
        <v>588</v>
      </c>
      <c r="G309" s="11" t="str">
        <f t="shared" si="28"/>
        <v>52260.242</v>
      </c>
      <c r="H309" s="69">
        <f t="shared" si="29"/>
        <v>-432</v>
      </c>
      <c r="I309" s="78" t="s">
        <v>75</v>
      </c>
      <c r="J309" s="79" t="s">
        <v>76</v>
      </c>
      <c r="K309" s="78">
        <v>-432</v>
      </c>
      <c r="L309" s="78" t="s">
        <v>13</v>
      </c>
      <c r="M309" s="79" t="s">
        <v>647</v>
      </c>
      <c r="N309" s="79"/>
      <c r="O309" s="80" t="s">
        <v>77</v>
      </c>
      <c r="P309" s="80" t="s">
        <v>78</v>
      </c>
    </row>
    <row r="310" spans="1:16" ht="13.5" thickBot="1" x14ac:dyDescent="0.25">
      <c r="A310" s="69" t="str">
        <f t="shared" si="24"/>
        <v> BBS 128 </v>
      </c>
      <c r="B310" s="15" t="str">
        <f t="shared" si="25"/>
        <v>I</v>
      </c>
      <c r="C310" s="69">
        <f t="shared" si="26"/>
        <v>52476.523000000001</v>
      </c>
      <c r="D310" s="11" t="str">
        <f t="shared" si="27"/>
        <v>vis</v>
      </c>
      <c r="E310" s="77">
        <f>VLOOKUP(C310,Active!C$21:E$972,3,FALSE)</f>
        <v>28819.003061586784</v>
      </c>
      <c r="F310" s="15" t="s">
        <v>588</v>
      </c>
      <c r="G310" s="11" t="str">
        <f t="shared" si="28"/>
        <v>52476.523</v>
      </c>
      <c r="H310" s="69">
        <f t="shared" si="29"/>
        <v>-43</v>
      </c>
      <c r="I310" s="78" t="s">
        <v>79</v>
      </c>
      <c r="J310" s="79" t="s">
        <v>80</v>
      </c>
      <c r="K310" s="78">
        <v>-43</v>
      </c>
      <c r="L310" s="78" t="s">
        <v>81</v>
      </c>
      <c r="M310" s="79" t="s">
        <v>647</v>
      </c>
      <c r="N310" s="79"/>
      <c r="O310" s="80" t="s">
        <v>77</v>
      </c>
      <c r="P310" s="80" t="s">
        <v>82</v>
      </c>
    </row>
    <row r="311" spans="1:16" ht="13.5" thickBot="1" x14ac:dyDescent="0.25">
      <c r="A311" s="69" t="str">
        <f t="shared" si="24"/>
        <v> BBS 129 </v>
      </c>
      <c r="B311" s="15" t="str">
        <f t="shared" si="25"/>
        <v>I</v>
      </c>
      <c r="C311" s="69">
        <f t="shared" si="26"/>
        <v>52568.26</v>
      </c>
      <c r="D311" s="11" t="str">
        <f t="shared" si="27"/>
        <v>vis</v>
      </c>
      <c r="E311" s="77">
        <f>VLOOKUP(C311,Active!C$21:E$972,3,FALSE)</f>
        <v>28984.001761194795</v>
      </c>
      <c r="F311" s="15" t="s">
        <v>588</v>
      </c>
      <c r="G311" s="11" t="str">
        <f t="shared" si="28"/>
        <v>52568.260</v>
      </c>
      <c r="H311" s="69">
        <f t="shared" si="29"/>
        <v>122</v>
      </c>
      <c r="I311" s="78" t="s">
        <v>106</v>
      </c>
      <c r="J311" s="79" t="s">
        <v>107</v>
      </c>
      <c r="K311" s="78">
        <v>122</v>
      </c>
      <c r="L311" s="78" t="s">
        <v>2244</v>
      </c>
      <c r="M311" s="79" t="s">
        <v>647</v>
      </c>
      <c r="N311" s="79"/>
      <c r="O311" s="80" t="s">
        <v>77</v>
      </c>
      <c r="P311" s="80" t="s">
        <v>108</v>
      </c>
    </row>
    <row r="312" spans="1:16" ht="13.5" thickBot="1" x14ac:dyDescent="0.25">
      <c r="A312" s="69" t="str">
        <f t="shared" si="24"/>
        <v> BBS 130 </v>
      </c>
      <c r="B312" s="15" t="str">
        <f t="shared" si="25"/>
        <v>I</v>
      </c>
      <c r="C312" s="69">
        <f t="shared" si="26"/>
        <v>52854.59</v>
      </c>
      <c r="D312" s="11" t="str">
        <f t="shared" si="27"/>
        <v>vis</v>
      </c>
      <c r="E312" s="77">
        <f>VLOOKUP(C312,Active!C$21:E$972,3,FALSE)</f>
        <v>29498.996557828228</v>
      </c>
      <c r="F312" s="15" t="s">
        <v>588</v>
      </c>
      <c r="G312" s="11" t="str">
        <f t="shared" si="28"/>
        <v>52854.590</v>
      </c>
      <c r="H312" s="69">
        <f t="shared" si="29"/>
        <v>637</v>
      </c>
      <c r="I312" s="78" t="s">
        <v>115</v>
      </c>
      <c r="J312" s="79" t="s">
        <v>116</v>
      </c>
      <c r="K312" s="78">
        <v>637</v>
      </c>
      <c r="L312" s="78" t="s">
        <v>94</v>
      </c>
      <c r="M312" s="79" t="s">
        <v>647</v>
      </c>
      <c r="N312" s="79"/>
      <c r="O312" s="80" t="s">
        <v>77</v>
      </c>
      <c r="P312" s="80" t="s">
        <v>117</v>
      </c>
    </row>
    <row r="313" spans="1:16" ht="13.5" thickBot="1" x14ac:dyDescent="0.25">
      <c r="A313" s="69" t="str">
        <f t="shared" si="24"/>
        <v>OEJV 0003 </v>
      </c>
      <c r="B313" s="15" t="str">
        <f t="shared" si="25"/>
        <v>I</v>
      </c>
      <c r="C313" s="69">
        <f t="shared" si="26"/>
        <v>53186.523999999998</v>
      </c>
      <c r="D313" s="11" t="str">
        <f t="shared" si="27"/>
        <v>vis</v>
      </c>
      <c r="E313" s="77">
        <f>VLOOKUP(C313,Active!C$21:E$972,3,FALSE)</f>
        <v>30096.0149730335</v>
      </c>
      <c r="F313" s="15" t="s">
        <v>588</v>
      </c>
      <c r="G313" s="11" t="str">
        <f t="shared" si="28"/>
        <v>53186.524</v>
      </c>
      <c r="H313" s="69">
        <f t="shared" si="29"/>
        <v>1234</v>
      </c>
      <c r="I313" s="78" t="s">
        <v>129</v>
      </c>
      <c r="J313" s="79" t="s">
        <v>130</v>
      </c>
      <c r="K313" s="78">
        <v>1234</v>
      </c>
      <c r="L313" s="78" t="s">
        <v>2147</v>
      </c>
      <c r="M313" s="79" t="s">
        <v>647</v>
      </c>
      <c r="N313" s="79"/>
      <c r="O313" s="80" t="s">
        <v>862</v>
      </c>
      <c r="P313" s="81" t="s">
        <v>131</v>
      </c>
    </row>
    <row r="314" spans="1:16" ht="13.5" thickBot="1" x14ac:dyDescent="0.25">
      <c r="A314" s="69" t="str">
        <f t="shared" si="24"/>
        <v>IBVS 5843 </v>
      </c>
      <c r="B314" s="15" t="str">
        <f t="shared" si="25"/>
        <v>I</v>
      </c>
      <c r="C314" s="69">
        <f t="shared" si="26"/>
        <v>53251.570899999999</v>
      </c>
      <c r="D314" s="11" t="str">
        <f t="shared" si="27"/>
        <v>vis</v>
      </c>
      <c r="E314" s="77">
        <f>VLOOKUP(C314,Active!C$21:E$972,3,FALSE)</f>
        <v>30213.008704172873</v>
      </c>
      <c r="F314" s="15" t="s">
        <v>588</v>
      </c>
      <c r="G314" s="11" t="str">
        <f t="shared" si="28"/>
        <v>53251.5709</v>
      </c>
      <c r="H314" s="69">
        <f t="shared" si="29"/>
        <v>1351</v>
      </c>
      <c r="I314" s="78" t="s">
        <v>138</v>
      </c>
      <c r="J314" s="79" t="s">
        <v>139</v>
      </c>
      <c r="K314" s="78">
        <v>1351</v>
      </c>
      <c r="L314" s="78" t="s">
        <v>140</v>
      </c>
      <c r="M314" s="79" t="s">
        <v>2255</v>
      </c>
      <c r="N314" s="79" t="s">
        <v>141</v>
      </c>
      <c r="O314" s="80" t="s">
        <v>142</v>
      </c>
      <c r="P314" s="81" t="s">
        <v>143</v>
      </c>
    </row>
    <row r="315" spans="1:16" ht="13.5" thickBot="1" x14ac:dyDescent="0.25">
      <c r="A315" s="69" t="str">
        <f t="shared" si="24"/>
        <v>IBVS 5843 </v>
      </c>
      <c r="B315" s="15" t="str">
        <f t="shared" si="25"/>
        <v>I</v>
      </c>
      <c r="C315" s="69">
        <f t="shared" si="26"/>
        <v>53253.790500000003</v>
      </c>
      <c r="D315" s="11" t="str">
        <f t="shared" si="27"/>
        <v>vis</v>
      </c>
      <c r="E315" s="77">
        <f>VLOOKUP(C315,Active!C$21:E$972,3,FALSE)</f>
        <v>30217.000889590432</v>
      </c>
      <c r="F315" s="15" t="s">
        <v>588</v>
      </c>
      <c r="G315" s="11" t="str">
        <f t="shared" si="28"/>
        <v>53253.7905</v>
      </c>
      <c r="H315" s="69">
        <f t="shared" si="29"/>
        <v>1355</v>
      </c>
      <c r="I315" s="78" t="s">
        <v>144</v>
      </c>
      <c r="J315" s="79" t="s">
        <v>145</v>
      </c>
      <c r="K315" s="78" t="s">
        <v>146</v>
      </c>
      <c r="L315" s="78" t="s">
        <v>147</v>
      </c>
      <c r="M315" s="79" t="s">
        <v>2255</v>
      </c>
      <c r="N315" s="79" t="s">
        <v>141</v>
      </c>
      <c r="O315" s="80" t="s">
        <v>142</v>
      </c>
      <c r="P315" s="81" t="s">
        <v>143</v>
      </c>
    </row>
    <row r="316" spans="1:16" ht="13.5" thickBot="1" x14ac:dyDescent="0.25">
      <c r="A316" s="69" t="str">
        <f t="shared" si="24"/>
        <v>IBVS 5843 </v>
      </c>
      <c r="B316" s="15" t="str">
        <f t="shared" si="25"/>
        <v>I</v>
      </c>
      <c r="C316" s="69">
        <f t="shared" si="26"/>
        <v>53258.796999999999</v>
      </c>
      <c r="D316" s="11" t="str">
        <f t="shared" si="27"/>
        <v>vis</v>
      </c>
      <c r="E316" s="77">
        <f>VLOOKUP(C316,Active!C$21:E$972,3,FALSE)</f>
        <v>30226.005609491745</v>
      </c>
      <c r="F316" s="15" t="s">
        <v>588</v>
      </c>
      <c r="G316" s="11" t="str">
        <f t="shared" si="28"/>
        <v>53258.7970</v>
      </c>
      <c r="H316" s="69">
        <f t="shared" si="29"/>
        <v>1364</v>
      </c>
      <c r="I316" s="78" t="s">
        <v>150</v>
      </c>
      <c r="J316" s="79" t="s">
        <v>151</v>
      </c>
      <c r="K316" s="78" t="s">
        <v>152</v>
      </c>
      <c r="L316" s="78" t="s">
        <v>153</v>
      </c>
      <c r="M316" s="79" t="s">
        <v>2255</v>
      </c>
      <c r="N316" s="79" t="s">
        <v>141</v>
      </c>
      <c r="O316" s="80" t="s">
        <v>142</v>
      </c>
      <c r="P316" s="81" t="s">
        <v>143</v>
      </c>
    </row>
    <row r="317" spans="1:16" ht="13.5" thickBot="1" x14ac:dyDescent="0.25">
      <c r="A317" s="69" t="str">
        <f t="shared" si="24"/>
        <v>IBVS 5843 </v>
      </c>
      <c r="B317" s="15" t="str">
        <f t="shared" si="25"/>
        <v>II</v>
      </c>
      <c r="C317" s="69">
        <f t="shared" si="26"/>
        <v>53259.628199999999</v>
      </c>
      <c r="D317" s="11" t="str">
        <f t="shared" si="27"/>
        <v>vis</v>
      </c>
      <c r="E317" s="77">
        <f>VLOOKUP(C317,Active!C$21:E$972,3,FALSE)</f>
        <v>30227.500610626666</v>
      </c>
      <c r="F317" s="15" t="s">
        <v>588</v>
      </c>
      <c r="G317" s="11" t="str">
        <f t="shared" si="28"/>
        <v>53259.6282</v>
      </c>
      <c r="H317" s="69">
        <f t="shared" si="29"/>
        <v>1365.5</v>
      </c>
      <c r="I317" s="78" t="s">
        <v>154</v>
      </c>
      <c r="J317" s="79" t="s">
        <v>155</v>
      </c>
      <c r="K317" s="78" t="s">
        <v>156</v>
      </c>
      <c r="L317" s="78" t="s">
        <v>157</v>
      </c>
      <c r="M317" s="79" t="s">
        <v>2255</v>
      </c>
      <c r="N317" s="79" t="s">
        <v>141</v>
      </c>
      <c r="O317" s="80" t="s">
        <v>142</v>
      </c>
      <c r="P317" s="81" t="s">
        <v>143</v>
      </c>
    </row>
    <row r="318" spans="1:16" ht="13.5" thickBot="1" x14ac:dyDescent="0.25">
      <c r="A318" s="69" t="str">
        <f t="shared" si="24"/>
        <v>IBVS 5843 </v>
      </c>
      <c r="B318" s="15" t="str">
        <f t="shared" si="25"/>
        <v>I</v>
      </c>
      <c r="C318" s="69">
        <f t="shared" si="26"/>
        <v>53281.593999999997</v>
      </c>
      <c r="D318" s="11" t="str">
        <f t="shared" si="27"/>
        <v>vis</v>
      </c>
      <c r="E318" s="77">
        <f>VLOOKUP(C318,Active!C$21:E$972,3,FALSE)</f>
        <v>30267.008425748692</v>
      </c>
      <c r="F318" s="15" t="s">
        <v>588</v>
      </c>
      <c r="G318" s="11" t="str">
        <f t="shared" si="28"/>
        <v>53281.5940</v>
      </c>
      <c r="H318" s="69">
        <f t="shared" si="29"/>
        <v>1405</v>
      </c>
      <c r="I318" s="78" t="s">
        <v>158</v>
      </c>
      <c r="J318" s="79" t="s">
        <v>159</v>
      </c>
      <c r="K318" s="78" t="s">
        <v>160</v>
      </c>
      <c r="L318" s="78" t="s">
        <v>161</v>
      </c>
      <c r="M318" s="79" t="s">
        <v>2255</v>
      </c>
      <c r="N318" s="79" t="s">
        <v>141</v>
      </c>
      <c r="O318" s="80" t="s">
        <v>142</v>
      </c>
      <c r="P318" s="81" t="s">
        <v>143</v>
      </c>
    </row>
    <row r="319" spans="1:16" ht="13.5" thickBot="1" x14ac:dyDescent="0.25">
      <c r="A319" s="69" t="str">
        <f t="shared" si="24"/>
        <v>IBVS 5843 </v>
      </c>
      <c r="B319" s="15" t="str">
        <f t="shared" si="25"/>
        <v>I</v>
      </c>
      <c r="C319" s="69">
        <f t="shared" si="26"/>
        <v>53282.7088</v>
      </c>
      <c r="D319" s="11" t="str">
        <f t="shared" si="27"/>
        <v>vis</v>
      </c>
      <c r="E319" s="77">
        <f>VLOOKUP(C319,Active!C$21:E$972,3,FALSE)</f>
        <v>30269.013511486439</v>
      </c>
      <c r="F319" s="15" t="s">
        <v>588</v>
      </c>
      <c r="G319" s="11" t="str">
        <f t="shared" si="28"/>
        <v>53282.7088</v>
      </c>
      <c r="H319" s="69">
        <f t="shared" si="29"/>
        <v>1407</v>
      </c>
      <c r="I319" s="78" t="s">
        <v>165</v>
      </c>
      <c r="J319" s="79" t="s">
        <v>166</v>
      </c>
      <c r="K319" s="78" t="s">
        <v>167</v>
      </c>
      <c r="L319" s="78" t="s">
        <v>26</v>
      </c>
      <c r="M319" s="79" t="s">
        <v>2255</v>
      </c>
      <c r="N319" s="79" t="s">
        <v>141</v>
      </c>
      <c r="O319" s="80" t="s">
        <v>142</v>
      </c>
      <c r="P319" s="81" t="s">
        <v>143</v>
      </c>
    </row>
    <row r="320" spans="1:16" ht="13.5" thickBot="1" x14ac:dyDescent="0.25">
      <c r="A320" s="69" t="str">
        <f t="shared" si="24"/>
        <v>OEJV 0003 </v>
      </c>
      <c r="B320" s="15" t="str">
        <f t="shared" si="25"/>
        <v>I</v>
      </c>
      <c r="C320" s="69">
        <f t="shared" si="26"/>
        <v>53618.527000000002</v>
      </c>
      <c r="D320" s="11" t="str">
        <f t="shared" si="27"/>
        <v>vis</v>
      </c>
      <c r="E320" s="77">
        <f>VLOOKUP(C320,Active!C$21:E$972,3,FALSE)</f>
        <v>30873.018071311846</v>
      </c>
      <c r="F320" s="15" t="s">
        <v>588</v>
      </c>
      <c r="G320" s="11" t="str">
        <f t="shared" si="28"/>
        <v>53618.527</v>
      </c>
      <c r="H320" s="69">
        <f t="shared" si="29"/>
        <v>2011</v>
      </c>
      <c r="I320" s="78" t="s">
        <v>189</v>
      </c>
      <c r="J320" s="79" t="s">
        <v>190</v>
      </c>
      <c r="K320" s="78" t="s">
        <v>191</v>
      </c>
      <c r="L320" s="78" t="s">
        <v>2178</v>
      </c>
      <c r="M320" s="79" t="s">
        <v>647</v>
      </c>
      <c r="N320" s="79"/>
      <c r="O320" s="80" t="s">
        <v>862</v>
      </c>
      <c r="P320" s="81" t="s">
        <v>131</v>
      </c>
    </row>
    <row r="321" spans="1:16" ht="13.5" thickBot="1" x14ac:dyDescent="0.25">
      <c r="A321" s="69" t="str">
        <f t="shared" si="24"/>
        <v>IBVS 5741 </v>
      </c>
      <c r="B321" s="15" t="str">
        <f t="shared" si="25"/>
        <v>I</v>
      </c>
      <c r="C321" s="69">
        <f t="shared" si="26"/>
        <v>53656.330900000001</v>
      </c>
      <c r="D321" s="11" t="str">
        <f t="shared" si="27"/>
        <v>vis</v>
      </c>
      <c r="E321" s="77">
        <f>VLOOKUP(C321,Active!C$21:E$972,3,FALSE)</f>
        <v>30941.012384839771</v>
      </c>
      <c r="F321" s="15" t="s">
        <v>588</v>
      </c>
      <c r="G321" s="11" t="str">
        <f t="shared" si="28"/>
        <v>53656.3309</v>
      </c>
      <c r="H321" s="69">
        <f t="shared" si="29"/>
        <v>2079</v>
      </c>
      <c r="I321" s="78" t="s">
        <v>203</v>
      </c>
      <c r="J321" s="79" t="s">
        <v>204</v>
      </c>
      <c r="K321" s="78" t="s">
        <v>205</v>
      </c>
      <c r="L321" s="78" t="s">
        <v>161</v>
      </c>
      <c r="M321" s="79" t="s">
        <v>1643</v>
      </c>
      <c r="N321" s="79" t="s">
        <v>1644</v>
      </c>
      <c r="O321" s="80" t="s">
        <v>206</v>
      </c>
      <c r="P321" s="81" t="s">
        <v>207</v>
      </c>
    </row>
    <row r="322" spans="1:16" ht="13.5" thickBot="1" x14ac:dyDescent="0.25">
      <c r="A322" s="69" t="str">
        <f t="shared" si="24"/>
        <v>BAVM 178 </v>
      </c>
      <c r="B322" s="15" t="str">
        <f t="shared" si="25"/>
        <v>I</v>
      </c>
      <c r="C322" s="69">
        <f t="shared" si="26"/>
        <v>53681.3462</v>
      </c>
      <c r="D322" s="11" t="str">
        <f t="shared" si="27"/>
        <v>vis</v>
      </c>
      <c r="E322" s="77">
        <f>VLOOKUP(C322,Active!C$21:E$972,3,FALSE)</f>
        <v>30986.005048326741</v>
      </c>
      <c r="F322" s="15" t="s">
        <v>588</v>
      </c>
      <c r="G322" s="11" t="str">
        <f t="shared" si="28"/>
        <v>53681.3462</v>
      </c>
      <c r="H322" s="69">
        <f t="shared" si="29"/>
        <v>2124</v>
      </c>
      <c r="I322" s="78" t="s">
        <v>211</v>
      </c>
      <c r="J322" s="79" t="s">
        <v>212</v>
      </c>
      <c r="K322" s="78" t="s">
        <v>213</v>
      </c>
      <c r="L322" s="78" t="s">
        <v>157</v>
      </c>
      <c r="M322" s="79" t="s">
        <v>2255</v>
      </c>
      <c r="N322" s="79" t="s">
        <v>2092</v>
      </c>
      <c r="O322" s="80" t="s">
        <v>214</v>
      </c>
      <c r="P322" s="81" t="s">
        <v>215</v>
      </c>
    </row>
    <row r="323" spans="1:16" ht="13.5" thickBot="1" x14ac:dyDescent="0.25">
      <c r="A323" s="69" t="str">
        <f t="shared" si="24"/>
        <v>BAVM 186 </v>
      </c>
      <c r="B323" s="15" t="str">
        <f t="shared" si="25"/>
        <v>I</v>
      </c>
      <c r="C323" s="69">
        <f t="shared" si="26"/>
        <v>53931.544800000003</v>
      </c>
      <c r="D323" s="11" t="str">
        <f t="shared" si="27"/>
        <v>vis</v>
      </c>
      <c r="E323" s="77">
        <f>VLOOKUP(C323,Active!C$21:E$972,3,FALSE)</f>
        <v>31436.013699620609</v>
      </c>
      <c r="F323" s="15" t="s">
        <v>588</v>
      </c>
      <c r="G323" s="11" t="str">
        <f t="shared" si="28"/>
        <v>53931.5448</v>
      </c>
      <c r="H323" s="69">
        <f t="shared" si="29"/>
        <v>2574</v>
      </c>
      <c r="I323" s="78" t="s">
        <v>223</v>
      </c>
      <c r="J323" s="79" t="s">
        <v>224</v>
      </c>
      <c r="K323" s="78" t="s">
        <v>225</v>
      </c>
      <c r="L323" s="78" t="s">
        <v>226</v>
      </c>
      <c r="M323" s="79" t="s">
        <v>2255</v>
      </c>
      <c r="N323" s="79" t="s">
        <v>141</v>
      </c>
      <c r="O323" s="80" t="s">
        <v>227</v>
      </c>
      <c r="P323" s="81" t="s">
        <v>228</v>
      </c>
    </row>
    <row r="324" spans="1:16" ht="13.5" thickBot="1" x14ac:dyDescent="0.25">
      <c r="A324" s="69" t="str">
        <f t="shared" si="24"/>
        <v>IBVS 5843 </v>
      </c>
      <c r="B324" s="15" t="str">
        <f t="shared" si="25"/>
        <v>II</v>
      </c>
      <c r="C324" s="69">
        <f t="shared" si="26"/>
        <v>53980.749000000003</v>
      </c>
      <c r="D324" s="11" t="str">
        <f t="shared" si="27"/>
        <v>vis</v>
      </c>
      <c r="E324" s="77">
        <f>VLOOKUP(C324,Active!C$21:E$972,3,FALSE)</f>
        <v>31524.512658767435</v>
      </c>
      <c r="F324" s="15" t="s">
        <v>588</v>
      </c>
      <c r="G324" s="11" t="str">
        <f t="shared" si="28"/>
        <v>53980.7490</v>
      </c>
      <c r="H324" s="69">
        <f t="shared" si="29"/>
        <v>2662.5</v>
      </c>
      <c r="I324" s="78" t="s">
        <v>239</v>
      </c>
      <c r="J324" s="79" t="s">
        <v>240</v>
      </c>
      <c r="K324" s="78" t="s">
        <v>241</v>
      </c>
      <c r="L324" s="78" t="s">
        <v>242</v>
      </c>
      <c r="M324" s="79" t="s">
        <v>2255</v>
      </c>
      <c r="N324" s="79" t="s">
        <v>141</v>
      </c>
      <c r="O324" s="80" t="s">
        <v>142</v>
      </c>
      <c r="P324" s="81" t="s">
        <v>143</v>
      </c>
    </row>
    <row r="325" spans="1:16" ht="13.5" thickBot="1" x14ac:dyDescent="0.25">
      <c r="A325" s="69" t="str">
        <f t="shared" si="24"/>
        <v>IBVS 5843 </v>
      </c>
      <c r="B325" s="15" t="str">
        <f t="shared" si="25"/>
        <v>I</v>
      </c>
      <c r="C325" s="69">
        <f t="shared" si="26"/>
        <v>53982.695599999999</v>
      </c>
      <c r="D325" s="11" t="str">
        <f t="shared" si="27"/>
        <v>vis</v>
      </c>
      <c r="E325" s="77">
        <f>VLOOKUP(C325,Active!C$21:E$972,3,FALSE)</f>
        <v>31528.013824803566</v>
      </c>
      <c r="F325" s="15" t="s">
        <v>588</v>
      </c>
      <c r="G325" s="11" t="str">
        <f t="shared" si="28"/>
        <v>53982.6956</v>
      </c>
      <c r="H325" s="69">
        <f t="shared" si="29"/>
        <v>2666</v>
      </c>
      <c r="I325" s="78" t="s">
        <v>247</v>
      </c>
      <c r="J325" s="79" t="s">
        <v>248</v>
      </c>
      <c r="K325" s="78" t="s">
        <v>249</v>
      </c>
      <c r="L325" s="78" t="s">
        <v>250</v>
      </c>
      <c r="M325" s="79" t="s">
        <v>2255</v>
      </c>
      <c r="N325" s="79" t="s">
        <v>141</v>
      </c>
      <c r="O325" s="80" t="s">
        <v>142</v>
      </c>
      <c r="P325" s="81" t="s">
        <v>143</v>
      </c>
    </row>
    <row r="326" spans="1:16" ht="13.5" thickBot="1" x14ac:dyDescent="0.25">
      <c r="A326" s="69" t="str">
        <f t="shared" si="24"/>
        <v>IBVS 5746 </v>
      </c>
      <c r="B326" s="15" t="str">
        <f t="shared" si="25"/>
        <v>I</v>
      </c>
      <c r="C326" s="69">
        <f t="shared" si="26"/>
        <v>53984.364699999998</v>
      </c>
      <c r="D326" s="11" t="str">
        <f t="shared" si="27"/>
        <v>vis</v>
      </c>
      <c r="E326" s="77">
        <f>VLOOKUP(C326,Active!C$21:E$972,3,FALSE)</f>
        <v>31531.015877732214</v>
      </c>
      <c r="F326" s="15" t="s">
        <v>588</v>
      </c>
      <c r="G326" s="11" t="str">
        <f t="shared" si="28"/>
        <v>53984.3647</v>
      </c>
      <c r="H326" s="69">
        <f t="shared" si="29"/>
        <v>2669</v>
      </c>
      <c r="I326" s="78" t="s">
        <v>251</v>
      </c>
      <c r="J326" s="79" t="s">
        <v>252</v>
      </c>
      <c r="K326" s="78" t="s">
        <v>253</v>
      </c>
      <c r="L326" s="78" t="s">
        <v>254</v>
      </c>
      <c r="M326" s="79" t="s">
        <v>1643</v>
      </c>
      <c r="N326" s="79" t="s">
        <v>1644</v>
      </c>
      <c r="O326" s="80" t="s">
        <v>255</v>
      </c>
      <c r="P326" s="81" t="s">
        <v>256</v>
      </c>
    </row>
    <row r="327" spans="1:16" ht="26.25" thickBot="1" x14ac:dyDescent="0.25">
      <c r="A327" s="69" t="str">
        <f t="shared" si="24"/>
        <v>JAAVSO 36(2);171 </v>
      </c>
      <c r="B327" s="15" t="str">
        <f t="shared" si="25"/>
        <v>I</v>
      </c>
      <c r="C327" s="69">
        <f t="shared" si="26"/>
        <v>54384.6757</v>
      </c>
      <c r="D327" s="11" t="str">
        <f t="shared" si="27"/>
        <v>vis</v>
      </c>
      <c r="E327" s="77">
        <f>VLOOKUP(C327,Active!C$21:E$972,3,FALSE)</f>
        <v>32251.01756122724</v>
      </c>
      <c r="F327" s="15" t="s">
        <v>588</v>
      </c>
      <c r="G327" s="11" t="str">
        <f t="shared" si="28"/>
        <v>54384.6757</v>
      </c>
      <c r="H327" s="69">
        <f t="shared" si="29"/>
        <v>3389</v>
      </c>
      <c r="I327" s="78" t="s">
        <v>274</v>
      </c>
      <c r="J327" s="79" t="s">
        <v>275</v>
      </c>
      <c r="K327" s="78" t="s">
        <v>276</v>
      </c>
      <c r="L327" s="78" t="s">
        <v>277</v>
      </c>
      <c r="M327" s="79" t="s">
        <v>2255</v>
      </c>
      <c r="N327" s="79" t="s">
        <v>2256</v>
      </c>
      <c r="O327" s="80" t="s">
        <v>278</v>
      </c>
      <c r="P327" s="81" t="s">
        <v>279</v>
      </c>
    </row>
    <row r="328" spans="1:16" ht="26.25" thickBot="1" x14ac:dyDescent="0.25">
      <c r="A328" s="69" t="str">
        <f t="shared" si="24"/>
        <v>JAAVSO 36(2);186 </v>
      </c>
      <c r="B328" s="15" t="str">
        <f t="shared" si="25"/>
        <v>I</v>
      </c>
      <c r="C328" s="69">
        <f t="shared" si="26"/>
        <v>54688.798300000002</v>
      </c>
      <c r="D328" s="11" t="str">
        <f t="shared" si="27"/>
        <v>vis</v>
      </c>
      <c r="E328" s="77">
        <f>VLOOKUP(C328,Active!C$21:E$972,3,FALSE)</f>
        <v>32798.014231288478</v>
      </c>
      <c r="F328" s="15" t="s">
        <v>588</v>
      </c>
      <c r="G328" s="11" t="str">
        <f t="shared" si="28"/>
        <v>54688.7983</v>
      </c>
      <c r="H328" s="69">
        <f t="shared" si="29"/>
        <v>3936</v>
      </c>
      <c r="I328" s="78" t="s">
        <v>288</v>
      </c>
      <c r="J328" s="79" t="s">
        <v>289</v>
      </c>
      <c r="K328" s="78" t="s">
        <v>290</v>
      </c>
      <c r="L328" s="78" t="s">
        <v>291</v>
      </c>
      <c r="M328" s="79" t="s">
        <v>2255</v>
      </c>
      <c r="N328" s="79" t="s">
        <v>2092</v>
      </c>
      <c r="O328" s="80" t="s">
        <v>1154</v>
      </c>
      <c r="P328" s="81" t="s">
        <v>292</v>
      </c>
    </row>
    <row r="329" spans="1:16" ht="13.5" thickBot="1" x14ac:dyDescent="0.25">
      <c r="A329" s="69" t="str">
        <f t="shared" si="24"/>
        <v> JAAVSO 37;44 </v>
      </c>
      <c r="B329" s="15" t="str">
        <f t="shared" si="25"/>
        <v>I</v>
      </c>
      <c r="C329" s="69">
        <f t="shared" si="26"/>
        <v>54771.642099999997</v>
      </c>
      <c r="D329" s="11" t="str">
        <f t="shared" si="27"/>
        <v>vis</v>
      </c>
      <c r="E329" s="77">
        <f>VLOOKUP(C329,Active!C$21:E$972,3,FALSE)</f>
        <v>32947.017569860545</v>
      </c>
      <c r="F329" s="15" t="s">
        <v>588</v>
      </c>
      <c r="G329" s="11" t="str">
        <f t="shared" si="28"/>
        <v>54771.6421</v>
      </c>
      <c r="H329" s="69">
        <f t="shared" si="29"/>
        <v>4085</v>
      </c>
      <c r="I329" s="78" t="s">
        <v>316</v>
      </c>
      <c r="J329" s="79" t="s">
        <v>317</v>
      </c>
      <c r="K329" s="78" t="s">
        <v>318</v>
      </c>
      <c r="L329" s="78" t="s">
        <v>319</v>
      </c>
      <c r="M329" s="79" t="s">
        <v>2255</v>
      </c>
      <c r="N329" s="79" t="s">
        <v>2256</v>
      </c>
      <c r="O329" s="80" t="s">
        <v>1154</v>
      </c>
      <c r="P329" s="80" t="s">
        <v>320</v>
      </c>
    </row>
    <row r="330" spans="1:16" ht="13.5" thickBot="1" x14ac:dyDescent="0.25">
      <c r="A330" s="69" t="str">
        <f t="shared" si="24"/>
        <v> JAAVSO 38;120 </v>
      </c>
      <c r="B330" s="15" t="str">
        <f t="shared" si="25"/>
        <v>I</v>
      </c>
      <c r="C330" s="69">
        <f t="shared" si="26"/>
        <v>55094.668899999997</v>
      </c>
      <c r="D330" s="11" t="str">
        <f t="shared" si="27"/>
        <v>vis</v>
      </c>
      <c r="E330" s="77">
        <f>VLOOKUP(C330,Active!C$21:E$972,3,FALSE)</f>
        <v>33528.015443548771</v>
      </c>
      <c r="F330" s="15" t="s">
        <v>588</v>
      </c>
      <c r="G330" s="11" t="str">
        <f t="shared" si="28"/>
        <v>55094.6689</v>
      </c>
      <c r="H330" s="69">
        <f t="shared" si="29"/>
        <v>4666</v>
      </c>
      <c r="I330" s="78" t="s">
        <v>326</v>
      </c>
      <c r="J330" s="79" t="s">
        <v>327</v>
      </c>
      <c r="K330" s="78" t="s">
        <v>328</v>
      </c>
      <c r="L330" s="78" t="s">
        <v>329</v>
      </c>
      <c r="M330" s="79" t="s">
        <v>2255</v>
      </c>
      <c r="N330" s="79" t="s">
        <v>2256</v>
      </c>
      <c r="O330" s="80" t="s">
        <v>1154</v>
      </c>
      <c r="P330" s="80" t="s">
        <v>330</v>
      </c>
    </row>
    <row r="331" spans="1:16" ht="13.5" thickBot="1" x14ac:dyDescent="0.25">
      <c r="A331" s="69" t="str">
        <f t="shared" ref="A331:A394" si="30">P331</f>
        <v> JAAVSO 39;94 </v>
      </c>
      <c r="B331" s="15" t="str">
        <f t="shared" ref="B331:B394" si="31">IF(H331=INT(H331),"I","II")</f>
        <v>I</v>
      </c>
      <c r="C331" s="69">
        <f t="shared" ref="C331:C394" si="32">1*G331</f>
        <v>55442.717700000001</v>
      </c>
      <c r="D331" s="11" t="str">
        <f t="shared" ref="D331:D394" si="33">VLOOKUP(F331,I$1:J$5,2,FALSE)</f>
        <v>vis</v>
      </c>
      <c r="E331" s="77">
        <f>VLOOKUP(C331,Active!C$21:E$972,3,FALSE)</f>
        <v>34154.018031382795</v>
      </c>
      <c r="F331" s="15" t="s">
        <v>588</v>
      </c>
      <c r="G331" s="11" t="str">
        <f t="shared" ref="G331:G394" si="34">MID(I331,3,LEN(I331)-3)</f>
        <v>55442.7177</v>
      </c>
      <c r="H331" s="69">
        <f t="shared" ref="H331:H394" si="35">1*K331</f>
        <v>5292</v>
      </c>
      <c r="I331" s="78" t="s">
        <v>331</v>
      </c>
      <c r="J331" s="79" t="s">
        <v>332</v>
      </c>
      <c r="K331" s="78" t="s">
        <v>333</v>
      </c>
      <c r="L331" s="78" t="s">
        <v>334</v>
      </c>
      <c r="M331" s="79" t="s">
        <v>2255</v>
      </c>
      <c r="N331" s="79" t="s">
        <v>2256</v>
      </c>
      <c r="O331" s="80" t="s">
        <v>1154</v>
      </c>
      <c r="P331" s="80" t="s">
        <v>335</v>
      </c>
    </row>
    <row r="332" spans="1:16" ht="13.5" thickBot="1" x14ac:dyDescent="0.25">
      <c r="A332" s="69" t="str">
        <f t="shared" si="30"/>
        <v>IBVS 6011 </v>
      </c>
      <c r="B332" s="15" t="str">
        <f t="shared" si="31"/>
        <v>I</v>
      </c>
      <c r="C332" s="69">
        <f t="shared" si="32"/>
        <v>55864.713900000002</v>
      </c>
      <c r="D332" s="11" t="str">
        <f t="shared" si="33"/>
        <v>vis</v>
      </c>
      <c r="E332" s="77">
        <f>VLOOKUP(C332,Active!C$21:E$972,3,FALSE)</f>
        <v>34913.022841214406</v>
      </c>
      <c r="F332" s="15" t="s">
        <v>588</v>
      </c>
      <c r="G332" s="11" t="str">
        <f t="shared" si="34"/>
        <v>55864.7139</v>
      </c>
      <c r="H332" s="69">
        <f t="shared" si="35"/>
        <v>6051</v>
      </c>
      <c r="I332" s="78" t="s">
        <v>346</v>
      </c>
      <c r="J332" s="79" t="s">
        <v>347</v>
      </c>
      <c r="K332" s="78" t="s">
        <v>348</v>
      </c>
      <c r="L332" s="78" t="s">
        <v>349</v>
      </c>
      <c r="M332" s="79" t="s">
        <v>2255</v>
      </c>
      <c r="N332" s="79" t="s">
        <v>588</v>
      </c>
      <c r="O332" s="80" t="s">
        <v>887</v>
      </c>
      <c r="P332" s="81" t="s">
        <v>350</v>
      </c>
    </row>
    <row r="333" spans="1:16" ht="13.5" thickBot="1" x14ac:dyDescent="0.25">
      <c r="A333" s="69" t="str">
        <f t="shared" si="30"/>
        <v> JAAVSO 40;975 </v>
      </c>
      <c r="B333" s="15" t="str">
        <f t="shared" si="31"/>
        <v>I</v>
      </c>
      <c r="C333" s="69">
        <f t="shared" si="32"/>
        <v>55907.524899999997</v>
      </c>
      <c r="D333" s="11" t="str">
        <f t="shared" si="33"/>
        <v>vis</v>
      </c>
      <c r="E333" s="77">
        <f>VLOOKUP(C333,Active!C$21:E$972,3,FALSE)</f>
        <v>34990.022953807122</v>
      </c>
      <c r="F333" s="15" t="s">
        <v>588</v>
      </c>
      <c r="G333" s="11" t="str">
        <f t="shared" si="34"/>
        <v>55907.5249</v>
      </c>
      <c r="H333" s="69">
        <f t="shared" si="35"/>
        <v>6128</v>
      </c>
      <c r="I333" s="78" t="s">
        <v>355</v>
      </c>
      <c r="J333" s="79" t="s">
        <v>356</v>
      </c>
      <c r="K333" s="78" t="s">
        <v>357</v>
      </c>
      <c r="L333" s="78" t="s">
        <v>358</v>
      </c>
      <c r="M333" s="79" t="s">
        <v>2255</v>
      </c>
      <c r="N333" s="79" t="s">
        <v>588</v>
      </c>
      <c r="O333" s="80" t="s">
        <v>1154</v>
      </c>
      <c r="P333" s="80" t="s">
        <v>359</v>
      </c>
    </row>
    <row r="334" spans="1:16" ht="13.5" thickBot="1" x14ac:dyDescent="0.25">
      <c r="A334" s="69" t="str">
        <f t="shared" si="30"/>
        <v> JAAVSO 41;328 </v>
      </c>
      <c r="B334" s="15" t="str">
        <f t="shared" si="31"/>
        <v>I</v>
      </c>
      <c r="C334" s="69">
        <f t="shared" si="32"/>
        <v>56481.857600000003</v>
      </c>
      <c r="D334" s="11" t="str">
        <f t="shared" si="33"/>
        <v>vis</v>
      </c>
      <c r="E334" s="77">
        <f>VLOOKUP(C334,Active!C$21:E$972,3,FALSE)</f>
        <v>36023.021074983524</v>
      </c>
      <c r="F334" s="15" t="s">
        <v>588</v>
      </c>
      <c r="G334" s="11" t="str">
        <f t="shared" si="34"/>
        <v>56481.8576</v>
      </c>
      <c r="H334" s="69">
        <f t="shared" si="35"/>
        <v>7161</v>
      </c>
      <c r="I334" s="78" t="s">
        <v>374</v>
      </c>
      <c r="J334" s="79" t="s">
        <v>375</v>
      </c>
      <c r="K334" s="78" t="s">
        <v>376</v>
      </c>
      <c r="L334" s="78" t="s">
        <v>377</v>
      </c>
      <c r="M334" s="79" t="s">
        <v>2255</v>
      </c>
      <c r="N334" s="79" t="s">
        <v>588</v>
      </c>
      <c r="O334" s="80" t="s">
        <v>1154</v>
      </c>
      <c r="P334" s="80" t="s">
        <v>378</v>
      </c>
    </row>
    <row r="335" spans="1:16" ht="13.5" thickBot="1" x14ac:dyDescent="0.25">
      <c r="A335" s="69" t="str">
        <f t="shared" si="30"/>
        <v> JAAVSO 41;328 </v>
      </c>
      <c r="B335" s="15" t="str">
        <f t="shared" si="31"/>
        <v>I</v>
      </c>
      <c r="C335" s="69">
        <f t="shared" si="32"/>
        <v>56564.7</v>
      </c>
      <c r="D335" s="11" t="str">
        <f t="shared" si="33"/>
        <v>vis</v>
      </c>
      <c r="E335" s="77">
        <f>VLOOKUP(C335,Active!C$21:E$972,3,FALSE)</f>
        <v>36172.021895507474</v>
      </c>
      <c r="F335" s="15" t="s">
        <v>588</v>
      </c>
      <c r="G335" s="11" t="str">
        <f t="shared" si="34"/>
        <v>56564.7000</v>
      </c>
      <c r="H335" s="69">
        <f t="shared" si="35"/>
        <v>7310</v>
      </c>
      <c r="I335" s="78" t="s">
        <v>390</v>
      </c>
      <c r="J335" s="79" t="s">
        <v>391</v>
      </c>
      <c r="K335" s="78" t="s">
        <v>392</v>
      </c>
      <c r="L335" s="78" t="s">
        <v>377</v>
      </c>
      <c r="M335" s="79" t="s">
        <v>2255</v>
      </c>
      <c r="N335" s="79" t="s">
        <v>588</v>
      </c>
      <c r="O335" s="80" t="s">
        <v>393</v>
      </c>
      <c r="P335" s="80" t="s">
        <v>378</v>
      </c>
    </row>
    <row r="336" spans="1:16" ht="13.5" thickBot="1" x14ac:dyDescent="0.25">
      <c r="A336" s="69" t="str">
        <f t="shared" si="30"/>
        <v> JAAVSO 42;426 </v>
      </c>
      <c r="B336" s="15" t="str">
        <f t="shared" si="31"/>
        <v>I</v>
      </c>
      <c r="C336" s="69">
        <f t="shared" si="32"/>
        <v>56898.848599999998</v>
      </c>
      <c r="D336" s="11" t="str">
        <f t="shared" si="33"/>
        <v>vis</v>
      </c>
      <c r="E336" s="77">
        <f>VLOOKUP(C336,Active!C$21:E$972,3,FALSE)</f>
        <v>36773.023503101329</v>
      </c>
      <c r="F336" s="15" t="s">
        <v>588</v>
      </c>
      <c r="G336" s="11" t="str">
        <f t="shared" si="34"/>
        <v>56898.8486</v>
      </c>
      <c r="H336" s="69">
        <f t="shared" si="35"/>
        <v>7911</v>
      </c>
      <c r="I336" s="78" t="s">
        <v>397</v>
      </c>
      <c r="J336" s="79" t="s">
        <v>398</v>
      </c>
      <c r="K336" s="78" t="s">
        <v>399</v>
      </c>
      <c r="L336" s="78" t="s">
        <v>400</v>
      </c>
      <c r="M336" s="79" t="s">
        <v>2255</v>
      </c>
      <c r="N336" s="79" t="s">
        <v>588</v>
      </c>
      <c r="O336" s="80" t="s">
        <v>1154</v>
      </c>
      <c r="P336" s="80" t="s">
        <v>401</v>
      </c>
    </row>
    <row r="337" spans="1:16" ht="13.5" thickBot="1" x14ac:dyDescent="0.25">
      <c r="A337" s="69" t="str">
        <f t="shared" si="30"/>
        <v> CTAD 18 </v>
      </c>
      <c r="B337" s="15" t="str">
        <f t="shared" si="31"/>
        <v>I</v>
      </c>
      <c r="C337" s="69">
        <f t="shared" si="32"/>
        <v>19652.271000000001</v>
      </c>
      <c r="D337" s="11" t="str">
        <f t="shared" si="33"/>
        <v>vis</v>
      </c>
      <c r="E337" s="77" t="e">
        <f>VLOOKUP(C337,Active!C$21:E$972,3,FALSE)</f>
        <v>#N/A</v>
      </c>
      <c r="F337" s="15" t="s">
        <v>588</v>
      </c>
      <c r="G337" s="11" t="str">
        <f t="shared" si="34"/>
        <v>19652.271</v>
      </c>
      <c r="H337" s="69">
        <f t="shared" si="35"/>
        <v>-59081</v>
      </c>
      <c r="I337" s="78" t="s">
        <v>591</v>
      </c>
      <c r="J337" s="79" t="s">
        <v>592</v>
      </c>
      <c r="K337" s="78">
        <v>-59081</v>
      </c>
      <c r="L337" s="78" t="s">
        <v>593</v>
      </c>
      <c r="M337" s="79" t="s">
        <v>594</v>
      </c>
      <c r="N337" s="79"/>
      <c r="O337" s="80" t="s">
        <v>595</v>
      </c>
      <c r="P337" s="80" t="s">
        <v>596</v>
      </c>
    </row>
    <row r="338" spans="1:16" ht="13.5" thickBot="1" x14ac:dyDescent="0.25">
      <c r="A338" s="69" t="str">
        <f t="shared" si="30"/>
        <v> CTAD 18 </v>
      </c>
      <c r="B338" s="15" t="str">
        <f t="shared" si="31"/>
        <v>I</v>
      </c>
      <c r="C338" s="69">
        <f t="shared" si="32"/>
        <v>24734.511999999999</v>
      </c>
      <c r="D338" s="11" t="str">
        <f t="shared" si="33"/>
        <v>vis</v>
      </c>
      <c r="E338" s="77" t="e">
        <f>VLOOKUP(C338,Active!C$21:E$972,3,FALSE)</f>
        <v>#N/A</v>
      </c>
      <c r="F338" s="15" t="s">
        <v>588</v>
      </c>
      <c r="G338" s="11" t="str">
        <f t="shared" si="34"/>
        <v>24734.512</v>
      </c>
      <c r="H338" s="69">
        <f t="shared" si="35"/>
        <v>-49940</v>
      </c>
      <c r="I338" s="78" t="s">
        <v>597</v>
      </c>
      <c r="J338" s="79" t="s">
        <v>598</v>
      </c>
      <c r="K338" s="78">
        <v>-49940</v>
      </c>
      <c r="L338" s="78" t="s">
        <v>599</v>
      </c>
      <c r="M338" s="79" t="s">
        <v>594</v>
      </c>
      <c r="N338" s="79"/>
      <c r="O338" s="80" t="s">
        <v>595</v>
      </c>
      <c r="P338" s="80" t="s">
        <v>596</v>
      </c>
    </row>
    <row r="339" spans="1:16" ht="13.5" thickBot="1" x14ac:dyDescent="0.25">
      <c r="A339" s="69" t="str">
        <f t="shared" si="30"/>
        <v> CTAD 18 </v>
      </c>
      <c r="B339" s="15" t="str">
        <f t="shared" si="31"/>
        <v>I</v>
      </c>
      <c r="C339" s="69">
        <f t="shared" si="32"/>
        <v>26266.278999999999</v>
      </c>
      <c r="D339" s="11" t="str">
        <f t="shared" si="33"/>
        <v>vis</v>
      </c>
      <c r="E339" s="77" t="e">
        <f>VLOOKUP(C339,Active!C$21:E$972,3,FALSE)</f>
        <v>#N/A</v>
      </c>
      <c r="F339" s="15" t="s">
        <v>588</v>
      </c>
      <c r="G339" s="11" t="str">
        <f t="shared" si="34"/>
        <v>26266.279</v>
      </c>
      <c r="H339" s="69">
        <f t="shared" si="35"/>
        <v>-47185</v>
      </c>
      <c r="I339" s="78" t="s">
        <v>600</v>
      </c>
      <c r="J339" s="79" t="s">
        <v>601</v>
      </c>
      <c r="K339" s="78">
        <v>-47185</v>
      </c>
      <c r="L339" s="78" t="s">
        <v>602</v>
      </c>
      <c r="M339" s="79" t="s">
        <v>594</v>
      </c>
      <c r="N339" s="79"/>
      <c r="O339" s="80" t="s">
        <v>595</v>
      </c>
      <c r="P339" s="80" t="s">
        <v>596</v>
      </c>
    </row>
    <row r="340" spans="1:16" ht="13.5" thickBot="1" x14ac:dyDescent="0.25">
      <c r="A340" s="69" t="str">
        <f t="shared" si="30"/>
        <v> AN 251.331 </v>
      </c>
      <c r="B340" s="15" t="str">
        <f t="shared" si="31"/>
        <v>I</v>
      </c>
      <c r="C340" s="69">
        <f t="shared" si="32"/>
        <v>26331.304</v>
      </c>
      <c r="D340" s="11" t="str">
        <f t="shared" si="33"/>
        <v>vis</v>
      </c>
      <c r="E340" s="77" t="e">
        <f>VLOOKUP(C340,Active!C$21:E$972,3,FALSE)</f>
        <v>#N/A</v>
      </c>
      <c r="F340" s="15" t="s">
        <v>588</v>
      </c>
      <c r="G340" s="11" t="str">
        <f t="shared" si="34"/>
        <v>26331.304</v>
      </c>
      <c r="H340" s="69">
        <f t="shared" si="35"/>
        <v>-47068</v>
      </c>
      <c r="I340" s="78" t="s">
        <v>603</v>
      </c>
      <c r="J340" s="79" t="s">
        <v>604</v>
      </c>
      <c r="K340" s="78">
        <v>-47068</v>
      </c>
      <c r="L340" s="78" t="s">
        <v>605</v>
      </c>
      <c r="M340" s="79" t="s">
        <v>594</v>
      </c>
      <c r="N340" s="79"/>
      <c r="O340" s="80" t="s">
        <v>606</v>
      </c>
      <c r="P340" s="80" t="s">
        <v>607</v>
      </c>
    </row>
    <row r="341" spans="1:16" ht="13.5" thickBot="1" x14ac:dyDescent="0.25">
      <c r="A341" s="69" t="str">
        <f t="shared" si="30"/>
        <v> AN 251.331 </v>
      </c>
      <c r="B341" s="15" t="str">
        <f t="shared" si="31"/>
        <v>I</v>
      </c>
      <c r="C341" s="69">
        <f t="shared" si="32"/>
        <v>26512.503000000001</v>
      </c>
      <c r="D341" s="11" t="str">
        <f t="shared" si="33"/>
        <v>vis</v>
      </c>
      <c r="E341" s="77" t="e">
        <f>VLOOKUP(C341,Active!C$21:E$972,3,FALSE)</f>
        <v>#N/A</v>
      </c>
      <c r="F341" s="15" t="s">
        <v>588</v>
      </c>
      <c r="G341" s="11" t="str">
        <f t="shared" si="34"/>
        <v>26512.503</v>
      </c>
      <c r="H341" s="69">
        <f t="shared" si="35"/>
        <v>-46742</v>
      </c>
      <c r="I341" s="78" t="s">
        <v>608</v>
      </c>
      <c r="J341" s="79" t="s">
        <v>609</v>
      </c>
      <c r="K341" s="78">
        <v>-46742</v>
      </c>
      <c r="L341" s="78" t="s">
        <v>610</v>
      </c>
      <c r="M341" s="79" t="s">
        <v>594</v>
      </c>
      <c r="N341" s="79"/>
      <c r="O341" s="80" t="s">
        <v>606</v>
      </c>
      <c r="P341" s="80" t="s">
        <v>607</v>
      </c>
    </row>
    <row r="342" spans="1:16" ht="13.5" thickBot="1" x14ac:dyDescent="0.25">
      <c r="A342" s="69" t="str">
        <f t="shared" si="30"/>
        <v> AN 251.331 </v>
      </c>
      <c r="B342" s="15" t="str">
        <f t="shared" si="31"/>
        <v>I</v>
      </c>
      <c r="C342" s="69">
        <f t="shared" si="32"/>
        <v>26546.418000000001</v>
      </c>
      <c r="D342" s="11" t="str">
        <f t="shared" si="33"/>
        <v>vis</v>
      </c>
      <c r="E342" s="77" t="e">
        <f>VLOOKUP(C342,Active!C$21:E$972,3,FALSE)</f>
        <v>#N/A</v>
      </c>
      <c r="F342" s="15" t="s">
        <v>588</v>
      </c>
      <c r="G342" s="11" t="str">
        <f t="shared" si="34"/>
        <v>26546.418</v>
      </c>
      <c r="H342" s="69">
        <f t="shared" si="35"/>
        <v>-46681</v>
      </c>
      <c r="I342" s="78" t="s">
        <v>611</v>
      </c>
      <c r="J342" s="79" t="s">
        <v>612</v>
      </c>
      <c r="K342" s="78">
        <v>-46681</v>
      </c>
      <c r="L342" s="78" t="s">
        <v>610</v>
      </c>
      <c r="M342" s="79" t="s">
        <v>594</v>
      </c>
      <c r="N342" s="79"/>
      <c r="O342" s="80" t="s">
        <v>606</v>
      </c>
      <c r="P342" s="80" t="s">
        <v>607</v>
      </c>
    </row>
    <row r="343" spans="1:16" ht="13.5" thickBot="1" x14ac:dyDescent="0.25">
      <c r="A343" s="69" t="str">
        <f t="shared" si="30"/>
        <v> AN 251.331 </v>
      </c>
      <c r="B343" s="15" t="str">
        <f t="shared" si="31"/>
        <v>I</v>
      </c>
      <c r="C343" s="69">
        <f t="shared" si="32"/>
        <v>26894.514999999999</v>
      </c>
      <c r="D343" s="11" t="str">
        <f t="shared" si="33"/>
        <v>vis</v>
      </c>
      <c r="E343" s="77" t="e">
        <f>VLOOKUP(C343,Active!C$21:E$972,3,FALSE)</f>
        <v>#N/A</v>
      </c>
      <c r="F343" s="15" t="s">
        <v>588</v>
      </c>
      <c r="G343" s="11" t="str">
        <f t="shared" si="34"/>
        <v>26894.515</v>
      </c>
      <c r="H343" s="69">
        <f t="shared" si="35"/>
        <v>-46055</v>
      </c>
      <c r="I343" s="78" t="s">
        <v>613</v>
      </c>
      <c r="J343" s="79" t="s">
        <v>614</v>
      </c>
      <c r="K343" s="78">
        <v>-46055</v>
      </c>
      <c r="L343" s="78" t="s">
        <v>615</v>
      </c>
      <c r="M343" s="79" t="s">
        <v>594</v>
      </c>
      <c r="N343" s="79"/>
      <c r="O343" s="80" t="s">
        <v>606</v>
      </c>
      <c r="P343" s="80" t="s">
        <v>607</v>
      </c>
    </row>
    <row r="344" spans="1:16" ht="13.5" thickBot="1" x14ac:dyDescent="0.25">
      <c r="A344" s="69" t="str">
        <f t="shared" si="30"/>
        <v> AN 251.331 </v>
      </c>
      <c r="B344" s="15" t="str">
        <f t="shared" si="31"/>
        <v>I</v>
      </c>
      <c r="C344" s="69">
        <f t="shared" si="32"/>
        <v>26929.481</v>
      </c>
      <c r="D344" s="11" t="str">
        <f t="shared" si="33"/>
        <v>vis</v>
      </c>
      <c r="E344" s="77" t="e">
        <f>VLOOKUP(C344,Active!C$21:E$972,3,FALSE)</f>
        <v>#N/A</v>
      </c>
      <c r="F344" s="15" t="s">
        <v>588</v>
      </c>
      <c r="G344" s="11" t="str">
        <f t="shared" si="34"/>
        <v>26929.481</v>
      </c>
      <c r="H344" s="69">
        <f t="shared" si="35"/>
        <v>-45992</v>
      </c>
      <c r="I344" s="78" t="s">
        <v>616</v>
      </c>
      <c r="J344" s="79" t="s">
        <v>617</v>
      </c>
      <c r="K344" s="78">
        <v>-45992</v>
      </c>
      <c r="L344" s="78" t="s">
        <v>618</v>
      </c>
      <c r="M344" s="79" t="s">
        <v>594</v>
      </c>
      <c r="N344" s="79"/>
      <c r="O344" s="80" t="s">
        <v>606</v>
      </c>
      <c r="P344" s="80" t="s">
        <v>607</v>
      </c>
    </row>
    <row r="345" spans="1:16" ht="13.5" thickBot="1" x14ac:dyDescent="0.25">
      <c r="A345" s="69" t="str">
        <f t="shared" si="30"/>
        <v> AN 251.331 </v>
      </c>
      <c r="B345" s="15" t="str">
        <f t="shared" si="31"/>
        <v>I</v>
      </c>
      <c r="C345" s="69">
        <f t="shared" si="32"/>
        <v>26958.400000000001</v>
      </c>
      <c r="D345" s="11" t="str">
        <f t="shared" si="33"/>
        <v>vis</v>
      </c>
      <c r="E345" s="77" t="e">
        <f>VLOOKUP(C345,Active!C$21:E$972,3,FALSE)</f>
        <v>#N/A</v>
      </c>
      <c r="F345" s="15" t="s">
        <v>588</v>
      </c>
      <c r="G345" s="11" t="str">
        <f t="shared" si="34"/>
        <v>26958.400</v>
      </c>
      <c r="H345" s="69">
        <f t="shared" si="35"/>
        <v>-45940</v>
      </c>
      <c r="I345" s="78" t="s">
        <v>619</v>
      </c>
      <c r="J345" s="79" t="s">
        <v>620</v>
      </c>
      <c r="K345" s="78">
        <v>-45940</v>
      </c>
      <c r="L345" s="78" t="s">
        <v>621</v>
      </c>
      <c r="M345" s="79" t="s">
        <v>594</v>
      </c>
      <c r="N345" s="79"/>
      <c r="O345" s="80" t="s">
        <v>606</v>
      </c>
      <c r="P345" s="80" t="s">
        <v>607</v>
      </c>
    </row>
    <row r="346" spans="1:16" ht="13.5" thickBot="1" x14ac:dyDescent="0.25">
      <c r="A346" s="69" t="str">
        <f t="shared" si="30"/>
        <v> AN 251.331 </v>
      </c>
      <c r="B346" s="15" t="str">
        <f t="shared" si="31"/>
        <v>I</v>
      </c>
      <c r="C346" s="69">
        <f t="shared" si="32"/>
        <v>27060.203000000001</v>
      </c>
      <c r="D346" s="11" t="str">
        <f t="shared" si="33"/>
        <v>vis</v>
      </c>
      <c r="E346" s="77" t="e">
        <f>VLOOKUP(C346,Active!C$21:E$972,3,FALSE)</f>
        <v>#N/A</v>
      </c>
      <c r="F346" s="15" t="s">
        <v>588</v>
      </c>
      <c r="G346" s="11" t="str">
        <f t="shared" si="34"/>
        <v>27060.203</v>
      </c>
      <c r="H346" s="69">
        <f t="shared" si="35"/>
        <v>-45757</v>
      </c>
      <c r="I346" s="78" t="s">
        <v>622</v>
      </c>
      <c r="J346" s="79" t="s">
        <v>623</v>
      </c>
      <c r="K346" s="78">
        <v>-45757</v>
      </c>
      <c r="L346" s="78" t="s">
        <v>624</v>
      </c>
      <c r="M346" s="79" t="s">
        <v>594</v>
      </c>
      <c r="N346" s="79"/>
      <c r="O346" s="80" t="s">
        <v>606</v>
      </c>
      <c r="P346" s="80" t="s">
        <v>607</v>
      </c>
    </row>
    <row r="347" spans="1:16" ht="13.5" thickBot="1" x14ac:dyDescent="0.25">
      <c r="A347" s="69" t="str">
        <f t="shared" si="30"/>
        <v> AN 251.331 </v>
      </c>
      <c r="B347" s="15" t="str">
        <f t="shared" si="31"/>
        <v>I</v>
      </c>
      <c r="C347" s="69">
        <f t="shared" si="32"/>
        <v>27281.48</v>
      </c>
      <c r="D347" s="11" t="str">
        <f t="shared" si="33"/>
        <v>vis</v>
      </c>
      <c r="E347" s="77" t="e">
        <f>VLOOKUP(C347,Active!C$21:E$972,3,FALSE)</f>
        <v>#N/A</v>
      </c>
      <c r="F347" s="15" t="s">
        <v>588</v>
      </c>
      <c r="G347" s="11" t="str">
        <f t="shared" si="34"/>
        <v>27281.480</v>
      </c>
      <c r="H347" s="69">
        <f t="shared" si="35"/>
        <v>-45359</v>
      </c>
      <c r="I347" s="78" t="s">
        <v>625</v>
      </c>
      <c r="J347" s="79" t="s">
        <v>626</v>
      </c>
      <c r="K347" s="78">
        <v>-45359</v>
      </c>
      <c r="L347" s="78" t="s">
        <v>627</v>
      </c>
      <c r="M347" s="79" t="s">
        <v>594</v>
      </c>
      <c r="N347" s="79"/>
      <c r="O347" s="80" t="s">
        <v>606</v>
      </c>
      <c r="P347" s="80" t="s">
        <v>607</v>
      </c>
    </row>
    <row r="348" spans="1:16" ht="13.5" thickBot="1" x14ac:dyDescent="0.25">
      <c r="A348" s="69" t="str">
        <f t="shared" si="30"/>
        <v> AN 251.331 </v>
      </c>
      <c r="B348" s="15" t="str">
        <f t="shared" si="31"/>
        <v>I</v>
      </c>
      <c r="C348" s="69">
        <f t="shared" si="32"/>
        <v>27306.489000000001</v>
      </c>
      <c r="D348" s="11" t="str">
        <f t="shared" si="33"/>
        <v>vis</v>
      </c>
      <c r="E348" s="77" t="e">
        <f>VLOOKUP(C348,Active!C$21:E$972,3,FALSE)</f>
        <v>#N/A</v>
      </c>
      <c r="F348" s="15" t="s">
        <v>588</v>
      </c>
      <c r="G348" s="11" t="str">
        <f t="shared" si="34"/>
        <v>27306.489</v>
      </c>
      <c r="H348" s="69">
        <f t="shared" si="35"/>
        <v>-45314</v>
      </c>
      <c r="I348" s="78" t="s">
        <v>628</v>
      </c>
      <c r="J348" s="79" t="s">
        <v>629</v>
      </c>
      <c r="K348" s="78">
        <v>-45314</v>
      </c>
      <c r="L348" s="78" t="s">
        <v>630</v>
      </c>
      <c r="M348" s="79" t="s">
        <v>594</v>
      </c>
      <c r="N348" s="79"/>
      <c r="O348" s="80" t="s">
        <v>631</v>
      </c>
      <c r="P348" s="80" t="s">
        <v>607</v>
      </c>
    </row>
    <row r="349" spans="1:16" ht="13.5" thickBot="1" x14ac:dyDescent="0.25">
      <c r="A349" s="69" t="str">
        <f t="shared" si="30"/>
        <v> AN 251.331 </v>
      </c>
      <c r="B349" s="15" t="str">
        <f t="shared" si="31"/>
        <v>I</v>
      </c>
      <c r="C349" s="69">
        <f t="shared" si="32"/>
        <v>27311.488000000001</v>
      </c>
      <c r="D349" s="11" t="str">
        <f t="shared" si="33"/>
        <v>vis</v>
      </c>
      <c r="E349" s="77" t="e">
        <f>VLOOKUP(C349,Active!C$21:E$972,3,FALSE)</f>
        <v>#N/A</v>
      </c>
      <c r="F349" s="15" t="s">
        <v>588</v>
      </c>
      <c r="G349" s="11" t="str">
        <f t="shared" si="34"/>
        <v>27311.488</v>
      </c>
      <c r="H349" s="69">
        <f t="shared" si="35"/>
        <v>-45305</v>
      </c>
      <c r="I349" s="78" t="s">
        <v>632</v>
      </c>
      <c r="J349" s="79" t="s">
        <v>633</v>
      </c>
      <c r="K349" s="78">
        <v>-45305</v>
      </c>
      <c r="L349" s="78" t="s">
        <v>634</v>
      </c>
      <c r="M349" s="79" t="s">
        <v>594</v>
      </c>
      <c r="N349" s="79"/>
      <c r="O349" s="80" t="s">
        <v>631</v>
      </c>
      <c r="P349" s="80" t="s">
        <v>607</v>
      </c>
    </row>
    <row r="350" spans="1:16" ht="13.5" thickBot="1" x14ac:dyDescent="0.25">
      <c r="A350" s="69" t="str">
        <f t="shared" si="30"/>
        <v> AN 251.331 </v>
      </c>
      <c r="B350" s="15" t="str">
        <f t="shared" si="31"/>
        <v>I</v>
      </c>
      <c r="C350" s="69">
        <f t="shared" si="32"/>
        <v>27325.391</v>
      </c>
      <c r="D350" s="11" t="str">
        <f t="shared" si="33"/>
        <v>vis</v>
      </c>
      <c r="E350" s="77" t="e">
        <f>VLOOKUP(C350,Active!C$21:E$972,3,FALSE)</f>
        <v>#N/A</v>
      </c>
      <c r="F350" s="15" t="s">
        <v>588</v>
      </c>
      <c r="G350" s="11" t="str">
        <f t="shared" si="34"/>
        <v>27325.391</v>
      </c>
      <c r="H350" s="69">
        <f t="shared" si="35"/>
        <v>-45280</v>
      </c>
      <c r="I350" s="78" t="s">
        <v>635</v>
      </c>
      <c r="J350" s="79" t="s">
        <v>636</v>
      </c>
      <c r="K350" s="78">
        <v>-45280</v>
      </c>
      <c r="L350" s="78" t="s">
        <v>637</v>
      </c>
      <c r="M350" s="79" t="s">
        <v>594</v>
      </c>
      <c r="N350" s="79"/>
      <c r="O350" s="80" t="s">
        <v>631</v>
      </c>
      <c r="P350" s="80" t="s">
        <v>607</v>
      </c>
    </row>
    <row r="351" spans="1:16" ht="13.5" thickBot="1" x14ac:dyDescent="0.25">
      <c r="A351" s="69" t="str">
        <f t="shared" si="30"/>
        <v> AN 251.331 </v>
      </c>
      <c r="B351" s="15" t="str">
        <f t="shared" si="31"/>
        <v>I</v>
      </c>
      <c r="C351" s="69">
        <f t="shared" si="32"/>
        <v>27325.42</v>
      </c>
      <c r="D351" s="11" t="str">
        <f t="shared" si="33"/>
        <v>vis</v>
      </c>
      <c r="E351" s="77" t="e">
        <f>VLOOKUP(C351,Active!C$21:E$972,3,FALSE)</f>
        <v>#N/A</v>
      </c>
      <c r="F351" s="15" t="s">
        <v>588</v>
      </c>
      <c r="G351" s="11" t="str">
        <f t="shared" si="34"/>
        <v>27325.420</v>
      </c>
      <c r="H351" s="69">
        <f t="shared" si="35"/>
        <v>-45280</v>
      </c>
      <c r="I351" s="78" t="s">
        <v>638</v>
      </c>
      <c r="J351" s="79" t="s">
        <v>639</v>
      </c>
      <c r="K351" s="78">
        <v>-45280</v>
      </c>
      <c r="L351" s="78" t="s">
        <v>640</v>
      </c>
      <c r="M351" s="79" t="s">
        <v>594</v>
      </c>
      <c r="N351" s="79"/>
      <c r="O351" s="80" t="s">
        <v>631</v>
      </c>
      <c r="P351" s="80" t="s">
        <v>607</v>
      </c>
    </row>
    <row r="352" spans="1:16" ht="13.5" thickBot="1" x14ac:dyDescent="0.25">
      <c r="A352" s="69" t="str">
        <f t="shared" si="30"/>
        <v> CTAD 18 </v>
      </c>
      <c r="B352" s="15" t="str">
        <f t="shared" si="31"/>
        <v>I</v>
      </c>
      <c r="C352" s="69">
        <f t="shared" si="32"/>
        <v>27339.276999999998</v>
      </c>
      <c r="D352" s="11" t="str">
        <f t="shared" si="33"/>
        <v>vis</v>
      </c>
      <c r="E352" s="77" t="e">
        <f>VLOOKUP(C352,Active!C$21:E$972,3,FALSE)</f>
        <v>#N/A</v>
      </c>
      <c r="F352" s="15" t="s">
        <v>588</v>
      </c>
      <c r="G352" s="11" t="str">
        <f t="shared" si="34"/>
        <v>27339.277</v>
      </c>
      <c r="H352" s="69">
        <f t="shared" si="35"/>
        <v>-45255</v>
      </c>
      <c r="I352" s="78" t="s">
        <v>641</v>
      </c>
      <c r="J352" s="79" t="s">
        <v>642</v>
      </c>
      <c r="K352" s="78">
        <v>-45255</v>
      </c>
      <c r="L352" s="78" t="s">
        <v>643</v>
      </c>
      <c r="M352" s="79" t="s">
        <v>594</v>
      </c>
      <c r="N352" s="79"/>
      <c r="O352" s="80" t="s">
        <v>595</v>
      </c>
      <c r="P352" s="80" t="s">
        <v>596</v>
      </c>
    </row>
    <row r="353" spans="1:16" ht="13.5" thickBot="1" x14ac:dyDescent="0.25">
      <c r="A353" s="69" t="str">
        <f t="shared" si="30"/>
        <v> AN 251.331 </v>
      </c>
      <c r="B353" s="15" t="str">
        <f t="shared" si="31"/>
        <v>I</v>
      </c>
      <c r="C353" s="69">
        <f t="shared" si="32"/>
        <v>27340.400000000001</v>
      </c>
      <c r="D353" s="11" t="str">
        <f t="shared" si="33"/>
        <v>vis</v>
      </c>
      <c r="E353" s="77" t="e">
        <f>VLOOKUP(C353,Active!C$21:E$972,3,FALSE)</f>
        <v>#N/A</v>
      </c>
      <c r="F353" s="15" t="s">
        <v>588</v>
      </c>
      <c r="G353" s="11" t="str">
        <f t="shared" si="34"/>
        <v>27340.400</v>
      </c>
      <c r="H353" s="69">
        <f t="shared" si="35"/>
        <v>-45253</v>
      </c>
      <c r="I353" s="78" t="s">
        <v>644</v>
      </c>
      <c r="J353" s="79" t="s">
        <v>645</v>
      </c>
      <c r="K353" s="78">
        <v>-45253</v>
      </c>
      <c r="L353" s="78" t="s">
        <v>646</v>
      </c>
      <c r="M353" s="79" t="s">
        <v>647</v>
      </c>
      <c r="N353" s="79"/>
      <c r="O353" s="80" t="s">
        <v>631</v>
      </c>
      <c r="P353" s="80" t="s">
        <v>607</v>
      </c>
    </row>
    <row r="354" spans="1:16" ht="13.5" thickBot="1" x14ac:dyDescent="0.25">
      <c r="A354" s="69" t="str">
        <f t="shared" si="30"/>
        <v> AN 251.331 </v>
      </c>
      <c r="B354" s="15" t="str">
        <f t="shared" si="31"/>
        <v>I</v>
      </c>
      <c r="C354" s="69">
        <f t="shared" si="32"/>
        <v>27359.303</v>
      </c>
      <c r="D354" s="11" t="str">
        <f t="shared" si="33"/>
        <v>vis</v>
      </c>
      <c r="E354" s="77" t="e">
        <f>VLOOKUP(C354,Active!C$21:E$972,3,FALSE)</f>
        <v>#N/A</v>
      </c>
      <c r="F354" s="15" t="s">
        <v>588</v>
      </c>
      <c r="G354" s="11" t="str">
        <f t="shared" si="34"/>
        <v>27359.303</v>
      </c>
      <c r="H354" s="69">
        <f t="shared" si="35"/>
        <v>-45219</v>
      </c>
      <c r="I354" s="78" t="s">
        <v>648</v>
      </c>
      <c r="J354" s="79" t="s">
        <v>649</v>
      </c>
      <c r="K354" s="78">
        <v>-45219</v>
      </c>
      <c r="L354" s="78" t="s">
        <v>634</v>
      </c>
      <c r="M354" s="79" t="s">
        <v>647</v>
      </c>
      <c r="N354" s="79"/>
      <c r="O354" s="80" t="s">
        <v>631</v>
      </c>
      <c r="P354" s="80" t="s">
        <v>607</v>
      </c>
    </row>
    <row r="355" spans="1:16" ht="13.5" thickBot="1" x14ac:dyDescent="0.25">
      <c r="A355" s="69" t="str">
        <f t="shared" si="30"/>
        <v> AN 251.331 </v>
      </c>
      <c r="B355" s="15" t="str">
        <f t="shared" si="31"/>
        <v>I</v>
      </c>
      <c r="C355" s="69">
        <f t="shared" si="32"/>
        <v>27360.42</v>
      </c>
      <c r="D355" s="11" t="str">
        <f t="shared" si="33"/>
        <v>vis</v>
      </c>
      <c r="E355" s="77" t="e">
        <f>VLOOKUP(C355,Active!C$21:E$972,3,FALSE)</f>
        <v>#N/A</v>
      </c>
      <c r="F355" s="15" t="s">
        <v>588</v>
      </c>
      <c r="G355" s="11" t="str">
        <f t="shared" si="34"/>
        <v>27360.420</v>
      </c>
      <c r="H355" s="69">
        <f t="shared" si="35"/>
        <v>-45217</v>
      </c>
      <c r="I355" s="78" t="s">
        <v>650</v>
      </c>
      <c r="J355" s="79" t="s">
        <v>651</v>
      </c>
      <c r="K355" s="78">
        <v>-45217</v>
      </c>
      <c r="L355" s="78" t="s">
        <v>630</v>
      </c>
      <c r="M355" s="79" t="s">
        <v>647</v>
      </c>
      <c r="N355" s="79"/>
      <c r="O355" s="80" t="s">
        <v>631</v>
      </c>
      <c r="P355" s="80" t="s">
        <v>607</v>
      </c>
    </row>
    <row r="356" spans="1:16" ht="13.5" thickBot="1" x14ac:dyDescent="0.25">
      <c r="A356" s="69" t="str">
        <f t="shared" si="30"/>
        <v> AN 251.331 </v>
      </c>
      <c r="B356" s="15" t="str">
        <f t="shared" si="31"/>
        <v>I</v>
      </c>
      <c r="C356" s="69">
        <f t="shared" si="32"/>
        <v>27366.528999999999</v>
      </c>
      <c r="D356" s="11" t="str">
        <f t="shared" si="33"/>
        <v>vis</v>
      </c>
      <c r="E356" s="77" t="e">
        <f>VLOOKUP(C356,Active!C$21:E$972,3,FALSE)</f>
        <v>#N/A</v>
      </c>
      <c r="F356" s="15" t="s">
        <v>588</v>
      </c>
      <c r="G356" s="11" t="str">
        <f t="shared" si="34"/>
        <v>27366.529</v>
      </c>
      <c r="H356" s="69">
        <f t="shared" si="35"/>
        <v>-45206</v>
      </c>
      <c r="I356" s="78" t="s">
        <v>652</v>
      </c>
      <c r="J356" s="79" t="s">
        <v>653</v>
      </c>
      <c r="K356" s="78">
        <v>-45206</v>
      </c>
      <c r="L356" s="78" t="s">
        <v>654</v>
      </c>
      <c r="M356" s="79" t="s">
        <v>647</v>
      </c>
      <c r="N356" s="79"/>
      <c r="O356" s="80" t="s">
        <v>631</v>
      </c>
      <c r="P356" s="80" t="s">
        <v>607</v>
      </c>
    </row>
    <row r="357" spans="1:16" ht="13.5" thickBot="1" x14ac:dyDescent="0.25">
      <c r="A357" s="69" t="str">
        <f t="shared" si="30"/>
        <v> AN 251.331 </v>
      </c>
      <c r="B357" s="15" t="str">
        <f t="shared" si="31"/>
        <v>I</v>
      </c>
      <c r="C357" s="69">
        <f t="shared" si="32"/>
        <v>27369.308000000001</v>
      </c>
      <c r="D357" s="11" t="str">
        <f t="shared" si="33"/>
        <v>vis</v>
      </c>
      <c r="E357" s="77" t="e">
        <f>VLOOKUP(C357,Active!C$21:E$972,3,FALSE)</f>
        <v>#N/A</v>
      </c>
      <c r="F357" s="15" t="s">
        <v>588</v>
      </c>
      <c r="G357" s="11" t="str">
        <f t="shared" si="34"/>
        <v>27369.308</v>
      </c>
      <c r="H357" s="69">
        <f t="shared" si="35"/>
        <v>-45201</v>
      </c>
      <c r="I357" s="78" t="s">
        <v>655</v>
      </c>
      <c r="J357" s="79" t="s">
        <v>656</v>
      </c>
      <c r="K357" s="78">
        <v>-45201</v>
      </c>
      <c r="L357" s="78" t="s">
        <v>657</v>
      </c>
      <c r="M357" s="79" t="s">
        <v>647</v>
      </c>
      <c r="N357" s="79"/>
      <c r="O357" s="80" t="s">
        <v>631</v>
      </c>
      <c r="P357" s="80" t="s">
        <v>607</v>
      </c>
    </row>
    <row r="358" spans="1:16" ht="13.5" thickBot="1" x14ac:dyDescent="0.25">
      <c r="A358" s="69" t="str">
        <f t="shared" si="30"/>
        <v> AN 251.331 </v>
      </c>
      <c r="B358" s="15" t="str">
        <f t="shared" si="31"/>
        <v>I</v>
      </c>
      <c r="C358" s="69">
        <f t="shared" si="32"/>
        <v>27384.32</v>
      </c>
      <c r="D358" s="11" t="str">
        <f t="shared" si="33"/>
        <v>vis</v>
      </c>
      <c r="E358" s="77" t="e">
        <f>VLOOKUP(C358,Active!C$21:E$972,3,FALSE)</f>
        <v>#N/A</v>
      </c>
      <c r="F358" s="15" t="s">
        <v>588</v>
      </c>
      <c r="G358" s="11" t="str">
        <f t="shared" si="34"/>
        <v>27384.320</v>
      </c>
      <c r="H358" s="69">
        <f t="shared" si="35"/>
        <v>-45174</v>
      </c>
      <c r="I358" s="78" t="s">
        <v>658</v>
      </c>
      <c r="J358" s="79" t="s">
        <v>659</v>
      </c>
      <c r="K358" s="78">
        <v>-45174</v>
      </c>
      <c r="L358" s="78" t="s">
        <v>657</v>
      </c>
      <c r="M358" s="79" t="s">
        <v>647</v>
      </c>
      <c r="N358" s="79"/>
      <c r="O358" s="80" t="s">
        <v>631</v>
      </c>
      <c r="P358" s="80" t="s">
        <v>607</v>
      </c>
    </row>
    <row r="359" spans="1:16" ht="13.5" thickBot="1" x14ac:dyDescent="0.25">
      <c r="A359" s="69" t="str">
        <f t="shared" si="30"/>
        <v> AN 251.331 </v>
      </c>
      <c r="B359" s="15" t="str">
        <f t="shared" si="31"/>
        <v>I</v>
      </c>
      <c r="C359" s="69">
        <f t="shared" si="32"/>
        <v>27394.332999999999</v>
      </c>
      <c r="D359" s="11" t="str">
        <f t="shared" si="33"/>
        <v>vis</v>
      </c>
      <c r="E359" s="77" t="e">
        <f>VLOOKUP(C359,Active!C$21:E$972,3,FALSE)</f>
        <v>#N/A</v>
      </c>
      <c r="F359" s="15" t="s">
        <v>588</v>
      </c>
      <c r="G359" s="11" t="str">
        <f t="shared" si="34"/>
        <v>27394.333</v>
      </c>
      <c r="H359" s="69">
        <f t="shared" si="35"/>
        <v>-45156</v>
      </c>
      <c r="I359" s="78" t="s">
        <v>660</v>
      </c>
      <c r="J359" s="79" t="s">
        <v>661</v>
      </c>
      <c r="K359" s="78">
        <v>-45156</v>
      </c>
      <c r="L359" s="78" t="s">
        <v>662</v>
      </c>
      <c r="M359" s="79" t="s">
        <v>647</v>
      </c>
      <c r="N359" s="79"/>
      <c r="O359" s="80" t="s">
        <v>631</v>
      </c>
      <c r="P359" s="80" t="s">
        <v>607</v>
      </c>
    </row>
    <row r="360" spans="1:16" ht="13.5" thickBot="1" x14ac:dyDescent="0.25">
      <c r="A360" s="69" t="str">
        <f t="shared" si="30"/>
        <v> AN 251.331 </v>
      </c>
      <c r="B360" s="15" t="str">
        <f t="shared" si="31"/>
        <v>I</v>
      </c>
      <c r="C360" s="69">
        <f t="shared" si="32"/>
        <v>27398.223999999998</v>
      </c>
      <c r="D360" s="11" t="str">
        <f t="shared" si="33"/>
        <v>vis</v>
      </c>
      <c r="E360" s="77" t="e">
        <f>VLOOKUP(C360,Active!C$21:E$972,3,FALSE)</f>
        <v>#N/A</v>
      </c>
      <c r="F360" s="15" t="s">
        <v>588</v>
      </c>
      <c r="G360" s="11" t="str">
        <f t="shared" si="34"/>
        <v>27398.224</v>
      </c>
      <c r="H360" s="69">
        <f t="shared" si="35"/>
        <v>-45149</v>
      </c>
      <c r="I360" s="78" t="s">
        <v>663</v>
      </c>
      <c r="J360" s="79" t="s">
        <v>664</v>
      </c>
      <c r="K360" s="78">
        <v>-45149</v>
      </c>
      <c r="L360" s="78" t="s">
        <v>665</v>
      </c>
      <c r="M360" s="79" t="s">
        <v>647</v>
      </c>
      <c r="N360" s="79"/>
      <c r="O360" s="80" t="s">
        <v>631</v>
      </c>
      <c r="P360" s="80" t="s">
        <v>607</v>
      </c>
    </row>
    <row r="361" spans="1:16" ht="13.5" thickBot="1" x14ac:dyDescent="0.25">
      <c r="A361" s="69" t="str">
        <f t="shared" si="30"/>
        <v> AN 251.331 </v>
      </c>
      <c r="B361" s="15" t="str">
        <f t="shared" si="31"/>
        <v>I</v>
      </c>
      <c r="C361" s="69">
        <f t="shared" si="32"/>
        <v>27448.260999999999</v>
      </c>
      <c r="D361" s="11" t="str">
        <f t="shared" si="33"/>
        <v>vis</v>
      </c>
      <c r="E361" s="77" t="e">
        <f>VLOOKUP(C361,Active!C$21:E$972,3,FALSE)</f>
        <v>#N/A</v>
      </c>
      <c r="F361" s="15" t="s">
        <v>588</v>
      </c>
      <c r="G361" s="11" t="str">
        <f t="shared" si="34"/>
        <v>27448.261</v>
      </c>
      <c r="H361" s="69">
        <f t="shared" si="35"/>
        <v>-45059</v>
      </c>
      <c r="I361" s="78" t="s">
        <v>666</v>
      </c>
      <c r="J361" s="79" t="s">
        <v>667</v>
      </c>
      <c r="K361" s="78">
        <v>-45059</v>
      </c>
      <c r="L361" s="78" t="s">
        <v>634</v>
      </c>
      <c r="M361" s="79" t="s">
        <v>647</v>
      </c>
      <c r="N361" s="79"/>
      <c r="O361" s="80" t="s">
        <v>631</v>
      </c>
      <c r="P361" s="80" t="s">
        <v>607</v>
      </c>
    </row>
    <row r="362" spans="1:16" ht="13.5" thickBot="1" x14ac:dyDescent="0.25">
      <c r="A362" s="69" t="str">
        <f t="shared" si="30"/>
        <v> PZ 5.320 </v>
      </c>
      <c r="B362" s="15" t="str">
        <f t="shared" si="31"/>
        <v>I</v>
      </c>
      <c r="C362" s="69">
        <f t="shared" si="32"/>
        <v>29141.236000000001</v>
      </c>
      <c r="D362" s="11" t="str">
        <f t="shared" si="33"/>
        <v>vis</v>
      </c>
      <c r="E362" s="77" t="e">
        <f>VLOOKUP(C362,Active!C$21:E$972,3,FALSE)</f>
        <v>#N/A</v>
      </c>
      <c r="F362" s="15" t="s">
        <v>588</v>
      </c>
      <c r="G362" s="11" t="str">
        <f t="shared" si="34"/>
        <v>29141.236</v>
      </c>
      <c r="H362" s="69">
        <f t="shared" si="35"/>
        <v>-42014</v>
      </c>
      <c r="I362" s="78" t="s">
        <v>668</v>
      </c>
      <c r="J362" s="79" t="s">
        <v>669</v>
      </c>
      <c r="K362" s="78">
        <v>-42014</v>
      </c>
      <c r="L362" s="78" t="s">
        <v>670</v>
      </c>
      <c r="M362" s="79" t="s">
        <v>590</v>
      </c>
      <c r="N362" s="79"/>
      <c r="O362" s="80" t="s">
        <v>671</v>
      </c>
      <c r="P362" s="80" t="s">
        <v>672</v>
      </c>
    </row>
    <row r="363" spans="1:16" ht="13.5" thickBot="1" x14ac:dyDescent="0.25">
      <c r="A363" s="69" t="str">
        <f t="shared" si="30"/>
        <v> PZ 5.320 </v>
      </c>
      <c r="B363" s="15" t="str">
        <f t="shared" si="31"/>
        <v>I</v>
      </c>
      <c r="C363" s="69">
        <f t="shared" si="32"/>
        <v>29548.217000000001</v>
      </c>
      <c r="D363" s="11" t="str">
        <f t="shared" si="33"/>
        <v>vis</v>
      </c>
      <c r="E363" s="77" t="e">
        <f>VLOOKUP(C363,Active!C$21:E$972,3,FALSE)</f>
        <v>#N/A</v>
      </c>
      <c r="F363" s="15" t="s">
        <v>588</v>
      </c>
      <c r="G363" s="11" t="str">
        <f t="shared" si="34"/>
        <v>29548.217</v>
      </c>
      <c r="H363" s="69">
        <f t="shared" si="35"/>
        <v>-41282</v>
      </c>
      <c r="I363" s="78" t="s">
        <v>673</v>
      </c>
      <c r="J363" s="79" t="s">
        <v>674</v>
      </c>
      <c r="K363" s="78">
        <v>-41282</v>
      </c>
      <c r="L363" s="78" t="s">
        <v>675</v>
      </c>
      <c r="M363" s="79" t="s">
        <v>590</v>
      </c>
      <c r="N363" s="79"/>
      <c r="O363" s="80" t="s">
        <v>671</v>
      </c>
      <c r="P363" s="80" t="s">
        <v>672</v>
      </c>
    </row>
    <row r="364" spans="1:16" ht="13.5" thickBot="1" x14ac:dyDescent="0.25">
      <c r="A364" s="69" t="str">
        <f t="shared" si="30"/>
        <v> MVS 167 </v>
      </c>
      <c r="B364" s="15" t="str">
        <f t="shared" si="31"/>
        <v>I</v>
      </c>
      <c r="C364" s="69">
        <f t="shared" si="32"/>
        <v>31318.495999999999</v>
      </c>
      <c r="D364" s="11" t="str">
        <f t="shared" si="33"/>
        <v>vis</v>
      </c>
      <c r="E364" s="77" t="e">
        <f>VLOOKUP(C364,Active!C$21:E$972,3,FALSE)</f>
        <v>#N/A</v>
      </c>
      <c r="F364" s="15" t="s">
        <v>588</v>
      </c>
      <c r="G364" s="11" t="str">
        <f t="shared" si="34"/>
        <v>31318.496</v>
      </c>
      <c r="H364" s="69">
        <f t="shared" si="35"/>
        <v>-38098</v>
      </c>
      <c r="I364" s="78" t="s">
        <v>676</v>
      </c>
      <c r="J364" s="79" t="s">
        <v>677</v>
      </c>
      <c r="K364" s="78">
        <v>-38098</v>
      </c>
      <c r="L364" s="78" t="s">
        <v>678</v>
      </c>
      <c r="M364" s="79" t="s">
        <v>594</v>
      </c>
      <c r="N364" s="79"/>
      <c r="O364" s="80" t="s">
        <v>679</v>
      </c>
      <c r="P364" s="80" t="s">
        <v>680</v>
      </c>
    </row>
    <row r="365" spans="1:16" ht="13.5" thickBot="1" x14ac:dyDescent="0.25">
      <c r="A365" s="69" t="str">
        <f t="shared" si="30"/>
        <v> MVS 167 </v>
      </c>
      <c r="B365" s="15" t="str">
        <f t="shared" si="31"/>
        <v>I</v>
      </c>
      <c r="C365" s="69">
        <f t="shared" si="32"/>
        <v>32175.228999999999</v>
      </c>
      <c r="D365" s="11" t="str">
        <f t="shared" si="33"/>
        <v>vis</v>
      </c>
      <c r="E365" s="77" t="e">
        <f>VLOOKUP(C365,Active!C$21:E$972,3,FALSE)</f>
        <v>#N/A</v>
      </c>
      <c r="F365" s="15" t="s">
        <v>588</v>
      </c>
      <c r="G365" s="11" t="str">
        <f t="shared" si="34"/>
        <v>32175.229</v>
      </c>
      <c r="H365" s="69">
        <f t="shared" si="35"/>
        <v>-36557</v>
      </c>
      <c r="I365" s="78" t="s">
        <v>681</v>
      </c>
      <c r="J365" s="79" t="s">
        <v>682</v>
      </c>
      <c r="K365" s="78">
        <v>-36557</v>
      </c>
      <c r="L365" s="78" t="s">
        <v>683</v>
      </c>
      <c r="M365" s="79" t="s">
        <v>594</v>
      </c>
      <c r="N365" s="79"/>
      <c r="O365" s="80" t="s">
        <v>679</v>
      </c>
      <c r="P365" s="80" t="s">
        <v>680</v>
      </c>
    </row>
    <row r="366" spans="1:16" ht="13.5" thickBot="1" x14ac:dyDescent="0.25">
      <c r="A366" s="69" t="str">
        <f t="shared" si="30"/>
        <v> MVS 167 </v>
      </c>
      <c r="B366" s="15" t="str">
        <f t="shared" si="31"/>
        <v>I</v>
      </c>
      <c r="C366" s="69">
        <f t="shared" si="32"/>
        <v>33503.468000000001</v>
      </c>
      <c r="D366" s="11" t="str">
        <f t="shared" si="33"/>
        <v>vis</v>
      </c>
      <c r="E366" s="77" t="e">
        <f>VLOOKUP(C366,Active!C$21:E$972,3,FALSE)</f>
        <v>#N/A</v>
      </c>
      <c r="F366" s="15" t="s">
        <v>588</v>
      </c>
      <c r="G366" s="11" t="str">
        <f t="shared" si="34"/>
        <v>33503.468</v>
      </c>
      <c r="H366" s="69">
        <f t="shared" si="35"/>
        <v>-34168</v>
      </c>
      <c r="I366" s="78" t="s">
        <v>684</v>
      </c>
      <c r="J366" s="79" t="s">
        <v>685</v>
      </c>
      <c r="K366" s="78">
        <v>-34168</v>
      </c>
      <c r="L366" s="78" t="s">
        <v>686</v>
      </c>
      <c r="M366" s="79" t="s">
        <v>594</v>
      </c>
      <c r="N366" s="79"/>
      <c r="O366" s="80" t="s">
        <v>679</v>
      </c>
      <c r="P366" s="80" t="s">
        <v>680</v>
      </c>
    </row>
    <row r="367" spans="1:16" ht="13.5" thickBot="1" x14ac:dyDescent="0.25">
      <c r="A367" s="69" t="str">
        <f t="shared" si="30"/>
        <v> MVS 167 </v>
      </c>
      <c r="B367" s="15" t="str">
        <f t="shared" si="31"/>
        <v>I</v>
      </c>
      <c r="C367" s="69">
        <f t="shared" si="32"/>
        <v>33865.463000000003</v>
      </c>
      <c r="D367" s="11" t="str">
        <f t="shared" si="33"/>
        <v>vis</v>
      </c>
      <c r="E367" s="77" t="e">
        <f>VLOOKUP(C367,Active!C$21:E$972,3,FALSE)</f>
        <v>#N/A</v>
      </c>
      <c r="F367" s="15" t="s">
        <v>588</v>
      </c>
      <c r="G367" s="11" t="str">
        <f t="shared" si="34"/>
        <v>33865.463</v>
      </c>
      <c r="H367" s="69">
        <f t="shared" si="35"/>
        <v>-33517</v>
      </c>
      <c r="I367" s="78" t="s">
        <v>687</v>
      </c>
      <c r="J367" s="79" t="s">
        <v>688</v>
      </c>
      <c r="K367" s="78">
        <v>-33517</v>
      </c>
      <c r="L367" s="78" t="s">
        <v>610</v>
      </c>
      <c r="M367" s="79" t="s">
        <v>594</v>
      </c>
      <c r="N367" s="79"/>
      <c r="O367" s="80" t="s">
        <v>679</v>
      </c>
      <c r="P367" s="80" t="s">
        <v>680</v>
      </c>
    </row>
    <row r="368" spans="1:16" ht="13.5" thickBot="1" x14ac:dyDescent="0.25">
      <c r="A368" s="69" t="str">
        <f t="shared" si="30"/>
        <v> MVS 167 </v>
      </c>
      <c r="B368" s="15" t="str">
        <f t="shared" si="31"/>
        <v>I</v>
      </c>
      <c r="C368" s="69">
        <f t="shared" si="32"/>
        <v>33895.438999999998</v>
      </c>
      <c r="D368" s="11" t="str">
        <f t="shared" si="33"/>
        <v>vis</v>
      </c>
      <c r="E368" s="77" t="e">
        <f>VLOOKUP(C368,Active!C$21:E$972,3,FALSE)</f>
        <v>#N/A</v>
      </c>
      <c r="F368" s="15" t="s">
        <v>588</v>
      </c>
      <c r="G368" s="11" t="str">
        <f t="shared" si="34"/>
        <v>33895.439</v>
      </c>
      <c r="H368" s="69">
        <f t="shared" si="35"/>
        <v>-33463</v>
      </c>
      <c r="I368" s="78" t="s">
        <v>689</v>
      </c>
      <c r="J368" s="79" t="s">
        <v>690</v>
      </c>
      <c r="K368" s="78">
        <v>-33463</v>
      </c>
      <c r="L368" s="78" t="s">
        <v>691</v>
      </c>
      <c r="M368" s="79" t="s">
        <v>594</v>
      </c>
      <c r="N368" s="79"/>
      <c r="O368" s="80" t="s">
        <v>679</v>
      </c>
      <c r="P368" s="80" t="s">
        <v>680</v>
      </c>
    </row>
    <row r="369" spans="1:16" ht="13.5" thickBot="1" x14ac:dyDescent="0.25">
      <c r="A369" s="69" t="str">
        <f t="shared" si="30"/>
        <v> MVS 167 </v>
      </c>
      <c r="B369" s="15" t="str">
        <f t="shared" si="31"/>
        <v>I</v>
      </c>
      <c r="C369" s="69">
        <f t="shared" si="32"/>
        <v>33895.468999999997</v>
      </c>
      <c r="D369" s="11" t="str">
        <f t="shared" si="33"/>
        <v>vis</v>
      </c>
      <c r="E369" s="77" t="e">
        <f>VLOOKUP(C369,Active!C$21:E$972,3,FALSE)</f>
        <v>#N/A</v>
      </c>
      <c r="F369" s="15" t="s">
        <v>588</v>
      </c>
      <c r="G369" s="11" t="str">
        <f t="shared" si="34"/>
        <v>33895.469</v>
      </c>
      <c r="H369" s="69">
        <f t="shared" si="35"/>
        <v>-33463</v>
      </c>
      <c r="I369" s="78" t="s">
        <v>692</v>
      </c>
      <c r="J369" s="79" t="s">
        <v>693</v>
      </c>
      <c r="K369" s="78">
        <v>-33463</v>
      </c>
      <c r="L369" s="78" t="s">
        <v>694</v>
      </c>
      <c r="M369" s="79" t="s">
        <v>594</v>
      </c>
      <c r="N369" s="79"/>
      <c r="O369" s="80" t="s">
        <v>679</v>
      </c>
      <c r="P369" s="80" t="s">
        <v>680</v>
      </c>
    </row>
    <row r="370" spans="1:16" ht="13.5" thickBot="1" x14ac:dyDescent="0.25">
      <c r="A370" s="69" t="str">
        <f t="shared" si="30"/>
        <v> MVS 167 </v>
      </c>
      <c r="B370" s="15" t="str">
        <f t="shared" si="31"/>
        <v>I</v>
      </c>
      <c r="C370" s="69">
        <f t="shared" si="32"/>
        <v>33900.472000000002</v>
      </c>
      <c r="D370" s="11" t="str">
        <f t="shared" si="33"/>
        <v>vis</v>
      </c>
      <c r="E370" s="77" t="e">
        <f>VLOOKUP(C370,Active!C$21:E$972,3,FALSE)</f>
        <v>#N/A</v>
      </c>
      <c r="F370" s="15" t="s">
        <v>588</v>
      </c>
      <c r="G370" s="11" t="str">
        <f t="shared" si="34"/>
        <v>33900.472</v>
      </c>
      <c r="H370" s="69">
        <f t="shared" si="35"/>
        <v>-33454</v>
      </c>
      <c r="I370" s="78" t="s">
        <v>695</v>
      </c>
      <c r="J370" s="79" t="s">
        <v>696</v>
      </c>
      <c r="K370" s="78">
        <v>-33454</v>
      </c>
      <c r="L370" s="78" t="s">
        <v>697</v>
      </c>
      <c r="M370" s="79" t="s">
        <v>594</v>
      </c>
      <c r="N370" s="79"/>
      <c r="O370" s="80" t="s">
        <v>679</v>
      </c>
      <c r="P370" s="80" t="s">
        <v>680</v>
      </c>
    </row>
    <row r="371" spans="1:16" ht="13.5" thickBot="1" x14ac:dyDescent="0.25">
      <c r="A371" s="69" t="str">
        <f t="shared" si="30"/>
        <v> MVS 167 </v>
      </c>
      <c r="B371" s="15" t="str">
        <f t="shared" si="31"/>
        <v>I</v>
      </c>
      <c r="C371" s="69">
        <f t="shared" si="32"/>
        <v>33924.381000000001</v>
      </c>
      <c r="D371" s="11" t="str">
        <f t="shared" si="33"/>
        <v>vis</v>
      </c>
      <c r="E371" s="77" t="e">
        <f>VLOOKUP(C371,Active!C$21:E$972,3,FALSE)</f>
        <v>#N/A</v>
      </c>
      <c r="F371" s="15" t="s">
        <v>588</v>
      </c>
      <c r="G371" s="11" t="str">
        <f t="shared" si="34"/>
        <v>33924.381</v>
      </c>
      <c r="H371" s="69">
        <f t="shared" si="35"/>
        <v>-33411</v>
      </c>
      <c r="I371" s="78" t="s">
        <v>698</v>
      </c>
      <c r="J371" s="79" t="s">
        <v>699</v>
      </c>
      <c r="K371" s="78">
        <v>-33411</v>
      </c>
      <c r="L371" s="78" t="s">
        <v>700</v>
      </c>
      <c r="M371" s="79" t="s">
        <v>594</v>
      </c>
      <c r="N371" s="79"/>
      <c r="O371" s="80" t="s">
        <v>679</v>
      </c>
      <c r="P371" s="80" t="s">
        <v>680</v>
      </c>
    </row>
    <row r="372" spans="1:16" ht="13.5" thickBot="1" x14ac:dyDescent="0.25">
      <c r="A372" s="69" t="str">
        <f t="shared" si="30"/>
        <v> MVS 167 </v>
      </c>
      <c r="B372" s="15" t="str">
        <f t="shared" si="31"/>
        <v>I</v>
      </c>
      <c r="C372" s="69">
        <f t="shared" si="32"/>
        <v>34600.449999999997</v>
      </c>
      <c r="D372" s="11" t="str">
        <f t="shared" si="33"/>
        <v>vis</v>
      </c>
      <c r="E372" s="77" t="e">
        <f>VLOOKUP(C372,Active!C$21:E$972,3,FALSE)</f>
        <v>#N/A</v>
      </c>
      <c r="F372" s="15" t="s">
        <v>588</v>
      </c>
      <c r="G372" s="11" t="str">
        <f t="shared" si="34"/>
        <v>34600.450</v>
      </c>
      <c r="H372" s="69">
        <f t="shared" si="35"/>
        <v>-32195</v>
      </c>
      <c r="I372" s="78" t="s">
        <v>706</v>
      </c>
      <c r="J372" s="79" t="s">
        <v>707</v>
      </c>
      <c r="K372" s="78">
        <v>-32195</v>
      </c>
      <c r="L372" s="78" t="s">
        <v>708</v>
      </c>
      <c r="M372" s="79" t="s">
        <v>594</v>
      </c>
      <c r="N372" s="79"/>
      <c r="O372" s="80" t="s">
        <v>679</v>
      </c>
      <c r="P372" s="80" t="s">
        <v>680</v>
      </c>
    </row>
    <row r="373" spans="1:16" ht="13.5" thickBot="1" x14ac:dyDescent="0.25">
      <c r="A373" s="69" t="str">
        <f t="shared" si="30"/>
        <v> AC 174.17 </v>
      </c>
      <c r="B373" s="15" t="str">
        <f t="shared" si="31"/>
        <v>I</v>
      </c>
      <c r="C373" s="69">
        <f t="shared" si="32"/>
        <v>35692.410000000003</v>
      </c>
      <c r="D373" s="11" t="str">
        <f t="shared" si="33"/>
        <v>vis</v>
      </c>
      <c r="E373" s="77" t="e">
        <f>VLOOKUP(C373,Active!C$21:E$972,3,FALSE)</f>
        <v>#N/A</v>
      </c>
      <c r="F373" s="15" t="s">
        <v>588</v>
      </c>
      <c r="G373" s="11" t="str">
        <f t="shared" si="34"/>
        <v>35692.410</v>
      </c>
      <c r="H373" s="69">
        <f t="shared" si="35"/>
        <v>-30231</v>
      </c>
      <c r="I373" s="78" t="s">
        <v>709</v>
      </c>
      <c r="J373" s="79" t="s">
        <v>710</v>
      </c>
      <c r="K373" s="78">
        <v>-30231</v>
      </c>
      <c r="L373" s="78" t="s">
        <v>711</v>
      </c>
      <c r="M373" s="79" t="s">
        <v>647</v>
      </c>
      <c r="N373" s="79"/>
      <c r="O373" s="80" t="s">
        <v>712</v>
      </c>
      <c r="P373" s="80" t="s">
        <v>713</v>
      </c>
    </row>
    <row r="374" spans="1:16" ht="13.5" thickBot="1" x14ac:dyDescent="0.25">
      <c r="A374" s="69" t="str">
        <f t="shared" si="30"/>
        <v> AC 174.17 </v>
      </c>
      <c r="B374" s="15" t="str">
        <f t="shared" si="31"/>
        <v>I</v>
      </c>
      <c r="C374" s="69">
        <f t="shared" si="32"/>
        <v>35693.521000000001</v>
      </c>
      <c r="D374" s="11" t="str">
        <f t="shared" si="33"/>
        <v>vis</v>
      </c>
      <c r="E374" s="77" t="e">
        <f>VLOOKUP(C374,Active!C$21:E$972,3,FALSE)</f>
        <v>#N/A</v>
      </c>
      <c r="F374" s="15" t="s">
        <v>588</v>
      </c>
      <c r="G374" s="11" t="str">
        <f t="shared" si="34"/>
        <v>35693.521</v>
      </c>
      <c r="H374" s="69">
        <f t="shared" si="35"/>
        <v>-30229</v>
      </c>
      <c r="I374" s="78" t="s">
        <v>714</v>
      </c>
      <c r="J374" s="79" t="s">
        <v>715</v>
      </c>
      <c r="K374" s="78">
        <v>-30229</v>
      </c>
      <c r="L374" s="78" t="s">
        <v>716</v>
      </c>
      <c r="M374" s="79" t="s">
        <v>647</v>
      </c>
      <c r="N374" s="79"/>
      <c r="O374" s="80" t="s">
        <v>712</v>
      </c>
      <c r="P374" s="80" t="s">
        <v>713</v>
      </c>
    </row>
    <row r="375" spans="1:16" ht="13.5" thickBot="1" x14ac:dyDescent="0.25">
      <c r="A375" s="69" t="str">
        <f t="shared" si="30"/>
        <v> AC 174.17 </v>
      </c>
      <c r="B375" s="15" t="str">
        <f t="shared" si="31"/>
        <v>I</v>
      </c>
      <c r="C375" s="69">
        <f t="shared" si="32"/>
        <v>35702.413999999997</v>
      </c>
      <c r="D375" s="11" t="str">
        <f t="shared" si="33"/>
        <v>vis</v>
      </c>
      <c r="E375" s="77" t="e">
        <f>VLOOKUP(C375,Active!C$21:E$972,3,FALSE)</f>
        <v>#N/A</v>
      </c>
      <c r="F375" s="15" t="s">
        <v>588</v>
      </c>
      <c r="G375" s="11" t="str">
        <f t="shared" si="34"/>
        <v>35702.414</v>
      </c>
      <c r="H375" s="69">
        <f t="shared" si="35"/>
        <v>-30213</v>
      </c>
      <c r="I375" s="78" t="s">
        <v>717</v>
      </c>
      <c r="J375" s="79" t="s">
        <v>718</v>
      </c>
      <c r="K375" s="78">
        <v>-30213</v>
      </c>
      <c r="L375" s="78" t="s">
        <v>719</v>
      </c>
      <c r="M375" s="79" t="s">
        <v>647</v>
      </c>
      <c r="N375" s="79"/>
      <c r="O375" s="80" t="s">
        <v>712</v>
      </c>
      <c r="P375" s="80" t="s">
        <v>713</v>
      </c>
    </row>
    <row r="376" spans="1:16" ht="13.5" thickBot="1" x14ac:dyDescent="0.25">
      <c r="A376" s="69" t="str">
        <f t="shared" si="30"/>
        <v> SAC 30.104 </v>
      </c>
      <c r="B376" s="15" t="str">
        <f t="shared" si="31"/>
        <v>I</v>
      </c>
      <c r="C376" s="69">
        <f t="shared" si="32"/>
        <v>36453.553999999996</v>
      </c>
      <c r="D376" s="11" t="str">
        <f t="shared" si="33"/>
        <v>vis</v>
      </c>
      <c r="E376" s="77" t="e">
        <f>VLOOKUP(C376,Active!C$21:E$972,3,FALSE)</f>
        <v>#N/A</v>
      </c>
      <c r="F376" s="15" t="s">
        <v>588</v>
      </c>
      <c r="G376" s="11" t="str">
        <f t="shared" si="34"/>
        <v>36453.554</v>
      </c>
      <c r="H376" s="69">
        <f t="shared" si="35"/>
        <v>-28862</v>
      </c>
      <c r="I376" s="78" t="s">
        <v>720</v>
      </c>
      <c r="J376" s="79" t="s">
        <v>721</v>
      </c>
      <c r="K376" s="78">
        <v>-28862</v>
      </c>
      <c r="L376" s="78" t="s">
        <v>722</v>
      </c>
      <c r="M376" s="79" t="s">
        <v>647</v>
      </c>
      <c r="N376" s="79"/>
      <c r="O376" s="80" t="s">
        <v>723</v>
      </c>
      <c r="P376" s="80" t="s">
        <v>724</v>
      </c>
    </row>
    <row r="377" spans="1:16" ht="13.5" thickBot="1" x14ac:dyDescent="0.25">
      <c r="A377" s="69" t="str">
        <f t="shared" si="30"/>
        <v> SAC 30.104 </v>
      </c>
      <c r="B377" s="15" t="str">
        <f t="shared" si="31"/>
        <v>I</v>
      </c>
      <c r="C377" s="69">
        <f t="shared" si="32"/>
        <v>36453.557000000001</v>
      </c>
      <c r="D377" s="11" t="str">
        <f t="shared" si="33"/>
        <v>vis</v>
      </c>
      <c r="E377" s="77" t="e">
        <f>VLOOKUP(C377,Active!C$21:E$972,3,FALSE)</f>
        <v>#N/A</v>
      </c>
      <c r="F377" s="15" t="s">
        <v>588</v>
      </c>
      <c r="G377" s="11" t="str">
        <f t="shared" si="34"/>
        <v>36453.557</v>
      </c>
      <c r="H377" s="69">
        <f t="shared" si="35"/>
        <v>-28862</v>
      </c>
      <c r="I377" s="78" t="s">
        <v>729</v>
      </c>
      <c r="J377" s="79" t="s">
        <v>730</v>
      </c>
      <c r="K377" s="78">
        <v>-28862</v>
      </c>
      <c r="L377" s="78" t="s">
        <v>731</v>
      </c>
      <c r="M377" s="79" t="s">
        <v>647</v>
      </c>
      <c r="N377" s="79"/>
      <c r="O377" s="80" t="s">
        <v>727</v>
      </c>
      <c r="P377" s="80" t="s">
        <v>724</v>
      </c>
    </row>
    <row r="378" spans="1:16" ht="13.5" thickBot="1" x14ac:dyDescent="0.25">
      <c r="A378" s="69" t="str">
        <f t="shared" si="30"/>
        <v> PZ 15.103 </v>
      </c>
      <c r="B378" s="15" t="str">
        <f t="shared" si="31"/>
        <v>I</v>
      </c>
      <c r="C378" s="69">
        <f t="shared" si="32"/>
        <v>37888.552000000003</v>
      </c>
      <c r="D378" s="11" t="str">
        <f t="shared" si="33"/>
        <v>vis</v>
      </c>
      <c r="E378" s="77" t="e">
        <f>VLOOKUP(C378,Active!C$21:E$972,3,FALSE)</f>
        <v>#N/A</v>
      </c>
      <c r="F378" s="15" t="s">
        <v>588</v>
      </c>
      <c r="G378" s="11" t="str">
        <f t="shared" si="34"/>
        <v>37888.552</v>
      </c>
      <c r="H378" s="69">
        <f t="shared" si="35"/>
        <v>-26281</v>
      </c>
      <c r="I378" s="78" t="s">
        <v>732</v>
      </c>
      <c r="J378" s="79" t="s">
        <v>733</v>
      </c>
      <c r="K378" s="78">
        <v>-26281</v>
      </c>
      <c r="L378" s="78" t="s">
        <v>734</v>
      </c>
      <c r="M378" s="79" t="s">
        <v>647</v>
      </c>
      <c r="N378" s="79"/>
      <c r="O378" s="80" t="s">
        <v>735</v>
      </c>
      <c r="P378" s="80" t="s">
        <v>736</v>
      </c>
    </row>
    <row r="379" spans="1:16" ht="13.5" thickBot="1" x14ac:dyDescent="0.25">
      <c r="A379" s="69" t="str">
        <f t="shared" si="30"/>
        <v> PZ 15.103 </v>
      </c>
      <c r="B379" s="15" t="str">
        <f t="shared" si="31"/>
        <v>I</v>
      </c>
      <c r="C379" s="69">
        <f t="shared" si="32"/>
        <v>37902.455999999998</v>
      </c>
      <c r="D379" s="11" t="str">
        <f t="shared" si="33"/>
        <v>vis</v>
      </c>
      <c r="E379" s="77" t="e">
        <f>VLOOKUP(C379,Active!C$21:E$972,3,FALSE)</f>
        <v>#N/A</v>
      </c>
      <c r="F379" s="15" t="s">
        <v>588</v>
      </c>
      <c r="G379" s="11" t="str">
        <f t="shared" si="34"/>
        <v>37902.456</v>
      </c>
      <c r="H379" s="69">
        <f t="shared" si="35"/>
        <v>-26256</v>
      </c>
      <c r="I379" s="78" t="s">
        <v>737</v>
      </c>
      <c r="J379" s="79" t="s">
        <v>738</v>
      </c>
      <c r="K379" s="78">
        <v>-26256</v>
      </c>
      <c r="L379" s="78" t="s">
        <v>739</v>
      </c>
      <c r="M379" s="79" t="s">
        <v>647</v>
      </c>
      <c r="N379" s="79"/>
      <c r="O379" s="80" t="s">
        <v>735</v>
      </c>
      <c r="P379" s="80" t="s">
        <v>736</v>
      </c>
    </row>
    <row r="380" spans="1:16" ht="13.5" thickBot="1" x14ac:dyDescent="0.25">
      <c r="A380" s="69" t="str">
        <f t="shared" si="30"/>
        <v> PZ 15.103 </v>
      </c>
      <c r="B380" s="15" t="str">
        <f t="shared" si="31"/>
        <v>I</v>
      </c>
      <c r="C380" s="69">
        <f t="shared" si="32"/>
        <v>37906.356</v>
      </c>
      <c r="D380" s="11" t="str">
        <f t="shared" si="33"/>
        <v>vis</v>
      </c>
      <c r="E380" s="77" t="e">
        <f>VLOOKUP(C380,Active!C$21:E$972,3,FALSE)</f>
        <v>#N/A</v>
      </c>
      <c r="F380" s="15" t="s">
        <v>588</v>
      </c>
      <c r="G380" s="11" t="str">
        <f t="shared" si="34"/>
        <v>37906.356</v>
      </c>
      <c r="H380" s="69">
        <f t="shared" si="35"/>
        <v>-26249</v>
      </c>
      <c r="I380" s="78" t="s">
        <v>740</v>
      </c>
      <c r="J380" s="79" t="s">
        <v>741</v>
      </c>
      <c r="K380" s="78">
        <v>-26249</v>
      </c>
      <c r="L380" s="78" t="s">
        <v>719</v>
      </c>
      <c r="M380" s="79" t="s">
        <v>647</v>
      </c>
      <c r="N380" s="79"/>
      <c r="O380" s="80" t="s">
        <v>735</v>
      </c>
      <c r="P380" s="80" t="s">
        <v>736</v>
      </c>
    </row>
    <row r="381" spans="1:16" ht="13.5" thickBot="1" x14ac:dyDescent="0.25">
      <c r="A381" s="69" t="str">
        <f t="shared" si="30"/>
        <v> PZ 15.103 </v>
      </c>
      <c r="B381" s="15" t="str">
        <f t="shared" si="31"/>
        <v>I</v>
      </c>
      <c r="C381" s="69">
        <f t="shared" si="32"/>
        <v>37912.466</v>
      </c>
      <c r="D381" s="11" t="str">
        <f t="shared" si="33"/>
        <v>vis</v>
      </c>
      <c r="E381" s="77" t="e">
        <f>VLOOKUP(C381,Active!C$21:E$972,3,FALSE)</f>
        <v>#N/A</v>
      </c>
      <c r="F381" s="15" t="s">
        <v>588</v>
      </c>
      <c r="G381" s="11" t="str">
        <f t="shared" si="34"/>
        <v>37912.466</v>
      </c>
      <c r="H381" s="69">
        <f t="shared" si="35"/>
        <v>-26238</v>
      </c>
      <c r="I381" s="78" t="s">
        <v>742</v>
      </c>
      <c r="J381" s="79" t="s">
        <v>743</v>
      </c>
      <c r="K381" s="78">
        <v>-26238</v>
      </c>
      <c r="L381" s="78" t="s">
        <v>744</v>
      </c>
      <c r="M381" s="79" t="s">
        <v>647</v>
      </c>
      <c r="N381" s="79"/>
      <c r="O381" s="80" t="s">
        <v>735</v>
      </c>
      <c r="P381" s="80" t="s">
        <v>736</v>
      </c>
    </row>
    <row r="382" spans="1:16" ht="13.5" thickBot="1" x14ac:dyDescent="0.25">
      <c r="A382" s="69" t="str">
        <f t="shared" si="30"/>
        <v> ST 29.254 </v>
      </c>
      <c r="B382" s="15" t="str">
        <f t="shared" si="31"/>
        <v>I</v>
      </c>
      <c r="C382" s="69">
        <f t="shared" si="32"/>
        <v>38703.631000000001</v>
      </c>
      <c r="D382" s="11" t="str">
        <f t="shared" si="33"/>
        <v>vis</v>
      </c>
      <c r="E382" s="77" t="e">
        <f>VLOOKUP(C382,Active!C$21:E$972,3,FALSE)</f>
        <v>#N/A</v>
      </c>
      <c r="F382" s="15" t="s">
        <v>588</v>
      </c>
      <c r="G382" s="11" t="str">
        <f t="shared" si="34"/>
        <v>38703.631</v>
      </c>
      <c r="H382" s="69">
        <f t="shared" si="35"/>
        <v>-24815</v>
      </c>
      <c r="I382" s="78" t="s">
        <v>745</v>
      </c>
      <c r="J382" s="79" t="s">
        <v>746</v>
      </c>
      <c r="K382" s="78">
        <v>-24815</v>
      </c>
      <c r="L382" s="78" t="s">
        <v>747</v>
      </c>
      <c r="M382" s="79" t="s">
        <v>647</v>
      </c>
      <c r="N382" s="79"/>
      <c r="O382" s="80" t="s">
        <v>748</v>
      </c>
      <c r="P382" s="80" t="s">
        <v>749</v>
      </c>
    </row>
    <row r="383" spans="1:16" ht="13.5" thickBot="1" x14ac:dyDescent="0.25">
      <c r="A383" s="69" t="str">
        <f t="shared" si="30"/>
        <v> ST 29.254 </v>
      </c>
      <c r="B383" s="15" t="str">
        <f t="shared" si="31"/>
        <v>I</v>
      </c>
      <c r="C383" s="69">
        <f t="shared" si="32"/>
        <v>38718.639999999999</v>
      </c>
      <c r="D383" s="11" t="str">
        <f t="shared" si="33"/>
        <v>vis</v>
      </c>
      <c r="E383" s="77" t="e">
        <f>VLOOKUP(C383,Active!C$21:E$972,3,FALSE)</f>
        <v>#N/A</v>
      </c>
      <c r="F383" s="15" t="s">
        <v>588</v>
      </c>
      <c r="G383" s="11" t="str">
        <f t="shared" si="34"/>
        <v>38718.640</v>
      </c>
      <c r="H383" s="69">
        <f t="shared" si="35"/>
        <v>-24788</v>
      </c>
      <c r="I383" s="78" t="s">
        <v>750</v>
      </c>
      <c r="J383" s="79" t="s">
        <v>751</v>
      </c>
      <c r="K383" s="78">
        <v>-24788</v>
      </c>
      <c r="L383" s="78" t="s">
        <v>752</v>
      </c>
      <c r="M383" s="79" t="s">
        <v>647</v>
      </c>
      <c r="N383" s="79"/>
      <c r="O383" s="80" t="s">
        <v>748</v>
      </c>
      <c r="P383" s="80" t="s">
        <v>749</v>
      </c>
    </row>
    <row r="384" spans="1:16" ht="13.5" thickBot="1" x14ac:dyDescent="0.25">
      <c r="A384" s="69" t="str">
        <f t="shared" si="30"/>
        <v>IBVS 180 </v>
      </c>
      <c r="B384" s="15" t="str">
        <f t="shared" si="31"/>
        <v>I</v>
      </c>
      <c r="C384" s="69">
        <f t="shared" si="32"/>
        <v>39358.591999999997</v>
      </c>
      <c r="D384" s="11" t="str">
        <f t="shared" si="33"/>
        <v>vis</v>
      </c>
      <c r="E384" s="77" t="e">
        <f>VLOOKUP(C384,Active!C$21:E$972,3,FALSE)</f>
        <v>#N/A</v>
      </c>
      <c r="F384" s="15" t="s">
        <v>588</v>
      </c>
      <c r="G384" s="11" t="str">
        <f t="shared" si="34"/>
        <v>39358.592</v>
      </c>
      <c r="H384" s="69">
        <f t="shared" si="35"/>
        <v>-23637</v>
      </c>
      <c r="I384" s="78" t="s">
        <v>773</v>
      </c>
      <c r="J384" s="79" t="s">
        <v>774</v>
      </c>
      <c r="K384" s="78">
        <v>-23637</v>
      </c>
      <c r="L384" s="78" t="s">
        <v>739</v>
      </c>
      <c r="M384" s="79" t="s">
        <v>647</v>
      </c>
      <c r="N384" s="79"/>
      <c r="O384" s="80" t="s">
        <v>756</v>
      </c>
      <c r="P384" s="81" t="s">
        <v>775</v>
      </c>
    </row>
    <row r="385" spans="1:16" ht="13.5" thickBot="1" x14ac:dyDescent="0.25">
      <c r="A385" s="69" t="str">
        <f t="shared" si="30"/>
        <v> AA 18.322 </v>
      </c>
      <c r="B385" s="15" t="str">
        <f t="shared" si="31"/>
        <v>I</v>
      </c>
      <c r="C385" s="69">
        <f t="shared" si="32"/>
        <v>39381.372000000003</v>
      </c>
      <c r="D385" s="11" t="str">
        <f t="shared" si="33"/>
        <v>vis</v>
      </c>
      <c r="E385" s="77" t="e">
        <f>VLOOKUP(C385,Active!C$21:E$972,3,FALSE)</f>
        <v>#N/A</v>
      </c>
      <c r="F385" s="15" t="s">
        <v>588</v>
      </c>
      <c r="G385" s="11" t="str">
        <f t="shared" si="34"/>
        <v>39381.372</v>
      </c>
      <c r="H385" s="69">
        <f t="shared" si="35"/>
        <v>-23596</v>
      </c>
      <c r="I385" s="78" t="s">
        <v>778</v>
      </c>
      <c r="J385" s="79" t="s">
        <v>779</v>
      </c>
      <c r="K385" s="78">
        <v>-23596</v>
      </c>
      <c r="L385" s="78" t="s">
        <v>780</v>
      </c>
      <c r="M385" s="79" t="s">
        <v>647</v>
      </c>
      <c r="N385" s="79"/>
      <c r="O385" s="80" t="s">
        <v>781</v>
      </c>
      <c r="P385" s="80" t="s">
        <v>782</v>
      </c>
    </row>
    <row r="386" spans="1:16" ht="13.5" thickBot="1" x14ac:dyDescent="0.25">
      <c r="A386" s="69" t="str">
        <f t="shared" si="30"/>
        <v> AA 18.322 </v>
      </c>
      <c r="B386" s="15" t="str">
        <f t="shared" si="31"/>
        <v>I</v>
      </c>
      <c r="C386" s="69">
        <f t="shared" si="32"/>
        <v>39710.519999999997</v>
      </c>
      <c r="D386" s="11" t="str">
        <f t="shared" si="33"/>
        <v>vis</v>
      </c>
      <c r="E386" s="77" t="e">
        <f>VLOOKUP(C386,Active!C$21:E$972,3,FALSE)</f>
        <v>#N/A</v>
      </c>
      <c r="F386" s="15" t="s">
        <v>588</v>
      </c>
      <c r="G386" s="11" t="str">
        <f t="shared" si="34"/>
        <v>39710.520</v>
      </c>
      <c r="H386" s="69">
        <f t="shared" si="35"/>
        <v>-23004</v>
      </c>
      <c r="I386" s="78" t="s">
        <v>787</v>
      </c>
      <c r="J386" s="79" t="s">
        <v>788</v>
      </c>
      <c r="K386" s="78">
        <v>-23004</v>
      </c>
      <c r="L386" s="78" t="s">
        <v>772</v>
      </c>
      <c r="M386" s="79" t="s">
        <v>647</v>
      </c>
      <c r="N386" s="79"/>
      <c r="O386" s="80" t="s">
        <v>789</v>
      </c>
      <c r="P386" s="80" t="s">
        <v>782</v>
      </c>
    </row>
    <row r="387" spans="1:16" ht="13.5" thickBot="1" x14ac:dyDescent="0.25">
      <c r="A387" s="69" t="str">
        <f t="shared" si="30"/>
        <v> AA 18.322 </v>
      </c>
      <c r="B387" s="15" t="str">
        <f t="shared" si="31"/>
        <v>I</v>
      </c>
      <c r="C387" s="69">
        <f t="shared" si="32"/>
        <v>39710.521999999997</v>
      </c>
      <c r="D387" s="11" t="str">
        <f t="shared" si="33"/>
        <v>vis</v>
      </c>
      <c r="E387" s="77" t="e">
        <f>VLOOKUP(C387,Active!C$21:E$972,3,FALSE)</f>
        <v>#N/A</v>
      </c>
      <c r="F387" s="15" t="s">
        <v>588</v>
      </c>
      <c r="G387" s="11" t="str">
        <f t="shared" si="34"/>
        <v>39710.522</v>
      </c>
      <c r="H387" s="69">
        <f t="shared" si="35"/>
        <v>-23004</v>
      </c>
      <c r="I387" s="78" t="s">
        <v>790</v>
      </c>
      <c r="J387" s="79" t="s">
        <v>791</v>
      </c>
      <c r="K387" s="78">
        <v>-23004</v>
      </c>
      <c r="L387" s="78" t="s">
        <v>760</v>
      </c>
      <c r="M387" s="79" t="s">
        <v>647</v>
      </c>
      <c r="N387" s="79"/>
      <c r="O387" s="80" t="s">
        <v>781</v>
      </c>
      <c r="P387" s="80" t="s">
        <v>782</v>
      </c>
    </row>
    <row r="388" spans="1:16" ht="13.5" thickBot="1" x14ac:dyDescent="0.25">
      <c r="A388" s="69" t="str">
        <f t="shared" si="30"/>
        <v> AA 18.322 </v>
      </c>
      <c r="B388" s="15" t="str">
        <f t="shared" si="31"/>
        <v>I</v>
      </c>
      <c r="C388" s="69">
        <f t="shared" si="32"/>
        <v>39710.523999999998</v>
      </c>
      <c r="D388" s="11" t="str">
        <f t="shared" si="33"/>
        <v>vis</v>
      </c>
      <c r="E388" s="77" t="e">
        <f>VLOOKUP(C388,Active!C$21:E$972,3,FALSE)</f>
        <v>#N/A</v>
      </c>
      <c r="F388" s="15" t="s">
        <v>588</v>
      </c>
      <c r="G388" s="11" t="str">
        <f t="shared" si="34"/>
        <v>39710.524</v>
      </c>
      <c r="H388" s="69">
        <f t="shared" si="35"/>
        <v>-23004</v>
      </c>
      <c r="I388" s="78" t="s">
        <v>792</v>
      </c>
      <c r="J388" s="79" t="s">
        <v>793</v>
      </c>
      <c r="K388" s="78">
        <v>-23004</v>
      </c>
      <c r="L388" s="78" t="s">
        <v>766</v>
      </c>
      <c r="M388" s="79" t="s">
        <v>647</v>
      </c>
      <c r="N388" s="79"/>
      <c r="O388" s="80" t="s">
        <v>794</v>
      </c>
      <c r="P388" s="80" t="s">
        <v>782</v>
      </c>
    </row>
    <row r="389" spans="1:16" ht="13.5" thickBot="1" x14ac:dyDescent="0.25">
      <c r="A389" s="69" t="str">
        <f t="shared" si="30"/>
        <v> AA 18.322 </v>
      </c>
      <c r="B389" s="15" t="str">
        <f t="shared" si="31"/>
        <v>I</v>
      </c>
      <c r="C389" s="69">
        <f t="shared" si="32"/>
        <v>39710.525000000001</v>
      </c>
      <c r="D389" s="11" t="str">
        <f t="shared" si="33"/>
        <v>vis</v>
      </c>
      <c r="E389" s="77" t="e">
        <f>VLOOKUP(C389,Active!C$21:E$972,3,FALSE)</f>
        <v>#N/A</v>
      </c>
      <c r="F389" s="15" t="s">
        <v>588</v>
      </c>
      <c r="G389" s="11" t="str">
        <f t="shared" si="34"/>
        <v>39710.525</v>
      </c>
      <c r="H389" s="69">
        <f t="shared" si="35"/>
        <v>-23004</v>
      </c>
      <c r="I389" s="78" t="s">
        <v>795</v>
      </c>
      <c r="J389" s="79" t="s">
        <v>796</v>
      </c>
      <c r="K389" s="78">
        <v>-23004</v>
      </c>
      <c r="L389" s="78" t="s">
        <v>752</v>
      </c>
      <c r="M389" s="79" t="s">
        <v>647</v>
      </c>
      <c r="N389" s="79"/>
      <c r="O389" s="80" t="s">
        <v>797</v>
      </c>
      <c r="P389" s="80" t="s">
        <v>782</v>
      </c>
    </row>
    <row r="390" spans="1:16" ht="13.5" thickBot="1" x14ac:dyDescent="0.25">
      <c r="A390" s="69" t="str">
        <f t="shared" si="30"/>
        <v> AA 18.322 </v>
      </c>
      <c r="B390" s="15" t="str">
        <f t="shared" si="31"/>
        <v>I</v>
      </c>
      <c r="C390" s="69">
        <f t="shared" si="32"/>
        <v>39710.525000000001</v>
      </c>
      <c r="D390" s="11" t="str">
        <f t="shared" si="33"/>
        <v>vis</v>
      </c>
      <c r="E390" s="77" t="e">
        <f>VLOOKUP(C390,Active!C$21:E$972,3,FALSE)</f>
        <v>#N/A</v>
      </c>
      <c r="F390" s="15" t="s">
        <v>588</v>
      </c>
      <c r="G390" s="11" t="str">
        <f t="shared" si="34"/>
        <v>39710.525</v>
      </c>
      <c r="H390" s="69">
        <f t="shared" si="35"/>
        <v>-23004</v>
      </c>
      <c r="I390" s="78" t="s">
        <v>795</v>
      </c>
      <c r="J390" s="79" t="s">
        <v>796</v>
      </c>
      <c r="K390" s="78">
        <v>-23004</v>
      </c>
      <c r="L390" s="78" t="s">
        <v>752</v>
      </c>
      <c r="M390" s="79" t="s">
        <v>647</v>
      </c>
      <c r="N390" s="79"/>
      <c r="O390" s="80" t="s">
        <v>798</v>
      </c>
      <c r="P390" s="80" t="s">
        <v>782</v>
      </c>
    </row>
    <row r="391" spans="1:16" ht="13.5" thickBot="1" x14ac:dyDescent="0.25">
      <c r="A391" s="69" t="str">
        <f t="shared" si="30"/>
        <v> AA 19.174 </v>
      </c>
      <c r="B391" s="15" t="str">
        <f t="shared" si="31"/>
        <v>I</v>
      </c>
      <c r="C391" s="69">
        <f t="shared" si="32"/>
        <v>39719.419000000002</v>
      </c>
      <c r="D391" s="11" t="str">
        <f t="shared" si="33"/>
        <v>vis</v>
      </c>
      <c r="E391" s="77" t="e">
        <f>VLOOKUP(C391,Active!C$21:E$972,3,FALSE)</f>
        <v>#N/A</v>
      </c>
      <c r="F391" s="15" t="s">
        <v>588</v>
      </c>
      <c r="G391" s="11" t="str">
        <f t="shared" si="34"/>
        <v>39719.419</v>
      </c>
      <c r="H391" s="69">
        <f t="shared" si="35"/>
        <v>-22988</v>
      </c>
      <c r="I391" s="78" t="s">
        <v>801</v>
      </c>
      <c r="J391" s="79" t="s">
        <v>802</v>
      </c>
      <c r="K391" s="78">
        <v>-22988</v>
      </c>
      <c r="L391" s="78" t="s">
        <v>769</v>
      </c>
      <c r="M391" s="79" t="s">
        <v>647</v>
      </c>
      <c r="N391" s="79"/>
      <c r="O391" s="80" t="s">
        <v>803</v>
      </c>
      <c r="P391" s="80" t="s">
        <v>804</v>
      </c>
    </row>
    <row r="392" spans="1:16" ht="13.5" thickBot="1" x14ac:dyDescent="0.25">
      <c r="A392" s="69" t="str">
        <f t="shared" si="30"/>
        <v> AA 19.174 </v>
      </c>
      <c r="B392" s="15" t="str">
        <f t="shared" si="31"/>
        <v>I</v>
      </c>
      <c r="C392" s="69">
        <f t="shared" si="32"/>
        <v>40097.49</v>
      </c>
      <c r="D392" s="11" t="str">
        <f t="shared" si="33"/>
        <v>vis</v>
      </c>
      <c r="E392" s="77" t="e">
        <f>VLOOKUP(C392,Active!C$21:E$972,3,FALSE)</f>
        <v>#N/A</v>
      </c>
      <c r="F392" s="15" t="s">
        <v>588</v>
      </c>
      <c r="G392" s="11" t="str">
        <f t="shared" si="34"/>
        <v>40097.490</v>
      </c>
      <c r="H392" s="69">
        <f t="shared" si="35"/>
        <v>-22308</v>
      </c>
      <c r="I392" s="78" t="s">
        <v>823</v>
      </c>
      <c r="J392" s="79" t="s">
        <v>824</v>
      </c>
      <c r="K392" s="78">
        <v>-22308</v>
      </c>
      <c r="L392" s="78" t="s">
        <v>816</v>
      </c>
      <c r="M392" s="79" t="s">
        <v>647</v>
      </c>
      <c r="N392" s="79"/>
      <c r="O392" s="80" t="s">
        <v>803</v>
      </c>
      <c r="P392" s="80" t="s">
        <v>804</v>
      </c>
    </row>
    <row r="393" spans="1:16" ht="13.5" thickBot="1" x14ac:dyDescent="0.25">
      <c r="A393" s="69" t="str">
        <f t="shared" si="30"/>
        <v> BRNO 9 </v>
      </c>
      <c r="B393" s="15" t="str">
        <f t="shared" si="31"/>
        <v>I</v>
      </c>
      <c r="C393" s="69">
        <f t="shared" si="32"/>
        <v>40527.264000000003</v>
      </c>
      <c r="D393" s="11" t="str">
        <f t="shared" si="33"/>
        <v>vis</v>
      </c>
      <c r="E393" s="77" t="e">
        <f>VLOOKUP(C393,Active!C$21:E$972,3,FALSE)</f>
        <v>#N/A</v>
      </c>
      <c r="F393" s="15" t="s">
        <v>588</v>
      </c>
      <c r="G393" s="11" t="str">
        <f t="shared" si="34"/>
        <v>40527.264</v>
      </c>
      <c r="H393" s="69">
        <f t="shared" si="35"/>
        <v>-21535</v>
      </c>
      <c r="I393" s="78" t="s">
        <v>850</v>
      </c>
      <c r="J393" s="79" t="s">
        <v>851</v>
      </c>
      <c r="K393" s="78">
        <v>-21535</v>
      </c>
      <c r="L393" s="78" t="s">
        <v>832</v>
      </c>
      <c r="M393" s="79" t="s">
        <v>647</v>
      </c>
      <c r="N393" s="79"/>
      <c r="O393" s="80" t="s">
        <v>852</v>
      </c>
      <c r="P393" s="80" t="s">
        <v>853</v>
      </c>
    </row>
    <row r="394" spans="1:16" ht="13.5" thickBot="1" x14ac:dyDescent="0.25">
      <c r="A394" s="69" t="str">
        <f t="shared" si="30"/>
        <v> BRNO 9 </v>
      </c>
      <c r="B394" s="15" t="str">
        <f t="shared" si="31"/>
        <v>I</v>
      </c>
      <c r="C394" s="69">
        <f t="shared" si="32"/>
        <v>40527.266000000003</v>
      </c>
      <c r="D394" s="11" t="str">
        <f t="shared" si="33"/>
        <v>vis</v>
      </c>
      <c r="E394" s="77" t="e">
        <f>VLOOKUP(C394,Active!C$21:E$972,3,FALSE)</f>
        <v>#N/A</v>
      </c>
      <c r="F394" s="15" t="s">
        <v>588</v>
      </c>
      <c r="G394" s="11" t="str">
        <f t="shared" si="34"/>
        <v>40527.266</v>
      </c>
      <c r="H394" s="69">
        <f t="shared" si="35"/>
        <v>-21535</v>
      </c>
      <c r="I394" s="78" t="s">
        <v>854</v>
      </c>
      <c r="J394" s="79" t="s">
        <v>855</v>
      </c>
      <c r="K394" s="78">
        <v>-21535</v>
      </c>
      <c r="L394" s="78" t="s">
        <v>785</v>
      </c>
      <c r="M394" s="79" t="s">
        <v>647</v>
      </c>
      <c r="N394" s="79"/>
      <c r="O394" s="80" t="s">
        <v>856</v>
      </c>
      <c r="P394" s="80" t="s">
        <v>853</v>
      </c>
    </row>
    <row r="395" spans="1:16" ht="13.5" thickBot="1" x14ac:dyDescent="0.25">
      <c r="A395" s="69" t="str">
        <f t="shared" ref="A395:A458" si="36">P395</f>
        <v> BRNO 9 </v>
      </c>
      <c r="B395" s="15" t="str">
        <f t="shared" ref="B395:B458" si="37">IF(H395=INT(H395),"I","II")</f>
        <v>I</v>
      </c>
      <c r="C395" s="69">
        <f t="shared" ref="C395:C458" si="38">1*G395</f>
        <v>40527.267</v>
      </c>
      <c r="D395" s="11" t="str">
        <f t="shared" ref="D395:D458" si="39">VLOOKUP(F395,I$1:J$5,2,FALSE)</f>
        <v>vis</v>
      </c>
      <c r="E395" s="77" t="e">
        <f>VLOOKUP(C395,Active!C$21:E$972,3,FALSE)</f>
        <v>#N/A</v>
      </c>
      <c r="F395" s="15" t="s">
        <v>588</v>
      </c>
      <c r="G395" s="11" t="str">
        <f t="shared" ref="G395:G458" si="40">MID(I395,3,LEN(I395)-3)</f>
        <v>40527.267</v>
      </c>
      <c r="H395" s="69">
        <f t="shared" ref="H395:H458" si="41">1*K395</f>
        <v>-21535</v>
      </c>
      <c r="I395" s="78" t="s">
        <v>857</v>
      </c>
      <c r="J395" s="79" t="s">
        <v>858</v>
      </c>
      <c r="K395" s="78">
        <v>-21535</v>
      </c>
      <c r="L395" s="78" t="s">
        <v>780</v>
      </c>
      <c r="M395" s="79" t="s">
        <v>647</v>
      </c>
      <c r="N395" s="79"/>
      <c r="O395" s="80" t="s">
        <v>859</v>
      </c>
      <c r="P395" s="80" t="s">
        <v>853</v>
      </c>
    </row>
    <row r="396" spans="1:16" ht="13.5" thickBot="1" x14ac:dyDescent="0.25">
      <c r="A396" s="69" t="str">
        <f t="shared" si="36"/>
        <v> BRNO 12 </v>
      </c>
      <c r="B396" s="15" t="str">
        <f t="shared" si="37"/>
        <v>I</v>
      </c>
      <c r="C396" s="69">
        <f t="shared" si="38"/>
        <v>40836.392</v>
      </c>
      <c r="D396" s="11" t="str">
        <f t="shared" si="39"/>
        <v>vis</v>
      </c>
      <c r="E396" s="77" t="e">
        <f>VLOOKUP(C396,Active!C$21:E$972,3,FALSE)</f>
        <v>#N/A</v>
      </c>
      <c r="F396" s="15" t="s">
        <v>588</v>
      </c>
      <c r="G396" s="11" t="str">
        <f t="shared" si="40"/>
        <v>40836.392</v>
      </c>
      <c r="H396" s="69">
        <f t="shared" si="41"/>
        <v>-20979</v>
      </c>
      <c r="I396" s="78" t="s">
        <v>864</v>
      </c>
      <c r="J396" s="79" t="s">
        <v>865</v>
      </c>
      <c r="K396" s="78">
        <v>-20979</v>
      </c>
      <c r="L396" s="78" t="s">
        <v>866</v>
      </c>
      <c r="M396" s="79" t="s">
        <v>647</v>
      </c>
      <c r="N396" s="79"/>
      <c r="O396" s="80" t="s">
        <v>867</v>
      </c>
      <c r="P396" s="80" t="s">
        <v>868</v>
      </c>
    </row>
    <row r="397" spans="1:16" ht="13.5" thickBot="1" x14ac:dyDescent="0.25">
      <c r="A397" s="69" t="str">
        <f t="shared" si="36"/>
        <v> BRNO 12 </v>
      </c>
      <c r="B397" s="15" t="str">
        <f t="shared" si="37"/>
        <v>I</v>
      </c>
      <c r="C397" s="69">
        <f t="shared" si="38"/>
        <v>40836.392</v>
      </c>
      <c r="D397" s="11" t="str">
        <f t="shared" si="39"/>
        <v>vis</v>
      </c>
      <c r="E397" s="77" t="e">
        <f>VLOOKUP(C397,Active!C$21:E$972,3,FALSE)</f>
        <v>#N/A</v>
      </c>
      <c r="F397" s="15" t="s">
        <v>588</v>
      </c>
      <c r="G397" s="11" t="str">
        <f t="shared" si="40"/>
        <v>40836.392</v>
      </c>
      <c r="H397" s="69">
        <f t="shared" si="41"/>
        <v>-20979</v>
      </c>
      <c r="I397" s="78" t="s">
        <v>864</v>
      </c>
      <c r="J397" s="79" t="s">
        <v>865</v>
      </c>
      <c r="K397" s="78">
        <v>-20979</v>
      </c>
      <c r="L397" s="78" t="s">
        <v>866</v>
      </c>
      <c r="M397" s="79" t="s">
        <v>647</v>
      </c>
      <c r="N397" s="79"/>
      <c r="O397" s="80" t="s">
        <v>859</v>
      </c>
      <c r="P397" s="80" t="s">
        <v>868</v>
      </c>
    </row>
    <row r="398" spans="1:16" ht="13.5" thickBot="1" x14ac:dyDescent="0.25">
      <c r="A398" s="69" t="str">
        <f t="shared" si="36"/>
        <v> AVSJ 4.87 </v>
      </c>
      <c r="B398" s="15" t="str">
        <f t="shared" si="37"/>
        <v>I</v>
      </c>
      <c r="C398" s="69">
        <f t="shared" si="38"/>
        <v>40849.737999999998</v>
      </c>
      <c r="D398" s="11" t="str">
        <f t="shared" si="39"/>
        <v>vis</v>
      </c>
      <c r="E398" s="77" t="e">
        <f>VLOOKUP(C398,Active!C$21:E$972,3,FALSE)</f>
        <v>#N/A</v>
      </c>
      <c r="F398" s="15" t="s">
        <v>588</v>
      </c>
      <c r="G398" s="11" t="str">
        <f t="shared" si="40"/>
        <v>40849.738</v>
      </c>
      <c r="H398" s="69">
        <f t="shared" si="41"/>
        <v>-20955</v>
      </c>
      <c r="I398" s="78" t="s">
        <v>869</v>
      </c>
      <c r="J398" s="79" t="s">
        <v>870</v>
      </c>
      <c r="K398" s="78">
        <v>-20955</v>
      </c>
      <c r="L398" s="78" t="s">
        <v>811</v>
      </c>
      <c r="M398" s="79" t="s">
        <v>647</v>
      </c>
      <c r="N398" s="79"/>
      <c r="O398" s="80" t="s">
        <v>807</v>
      </c>
      <c r="P398" s="80" t="s">
        <v>871</v>
      </c>
    </row>
    <row r="399" spans="1:16" ht="13.5" thickBot="1" x14ac:dyDescent="0.25">
      <c r="A399" s="69" t="str">
        <f t="shared" si="36"/>
        <v> AVSJ 4.87 </v>
      </c>
      <c r="B399" s="15" t="str">
        <f t="shared" si="37"/>
        <v>I</v>
      </c>
      <c r="C399" s="69">
        <f t="shared" si="38"/>
        <v>40856.413</v>
      </c>
      <c r="D399" s="11" t="str">
        <f t="shared" si="39"/>
        <v>vis</v>
      </c>
      <c r="E399" s="77" t="e">
        <f>VLOOKUP(C399,Active!C$21:E$972,3,FALSE)</f>
        <v>#N/A</v>
      </c>
      <c r="F399" s="15" t="s">
        <v>588</v>
      </c>
      <c r="G399" s="11" t="str">
        <f t="shared" si="40"/>
        <v>40856.413</v>
      </c>
      <c r="H399" s="69">
        <f t="shared" si="41"/>
        <v>-20943</v>
      </c>
      <c r="I399" s="78" t="s">
        <v>872</v>
      </c>
      <c r="J399" s="79" t="s">
        <v>873</v>
      </c>
      <c r="K399" s="78">
        <v>-20943</v>
      </c>
      <c r="L399" s="78" t="s">
        <v>841</v>
      </c>
      <c r="M399" s="79" t="s">
        <v>647</v>
      </c>
      <c r="N399" s="79"/>
      <c r="O399" s="80" t="s">
        <v>748</v>
      </c>
      <c r="P399" s="80" t="s">
        <v>871</v>
      </c>
    </row>
    <row r="400" spans="1:16" ht="13.5" thickBot="1" x14ac:dyDescent="0.25">
      <c r="A400" s="69" t="str">
        <f t="shared" si="36"/>
        <v> AVSJ 5.30 </v>
      </c>
      <c r="B400" s="15" t="str">
        <f t="shared" si="37"/>
        <v>I</v>
      </c>
      <c r="C400" s="69">
        <f t="shared" si="38"/>
        <v>41248.383000000002</v>
      </c>
      <c r="D400" s="11" t="str">
        <f t="shared" si="39"/>
        <v>vis</v>
      </c>
      <c r="E400" s="77" t="e">
        <f>VLOOKUP(C400,Active!C$21:E$972,3,FALSE)</f>
        <v>#N/A</v>
      </c>
      <c r="F400" s="15" t="s">
        <v>588</v>
      </c>
      <c r="G400" s="11" t="str">
        <f t="shared" si="40"/>
        <v>41248.383</v>
      </c>
      <c r="H400" s="69">
        <f t="shared" si="41"/>
        <v>-20238</v>
      </c>
      <c r="I400" s="78" t="s">
        <v>917</v>
      </c>
      <c r="J400" s="79" t="s">
        <v>918</v>
      </c>
      <c r="K400" s="78">
        <v>-20238</v>
      </c>
      <c r="L400" s="78" t="s">
        <v>811</v>
      </c>
      <c r="M400" s="79" t="s">
        <v>647</v>
      </c>
      <c r="N400" s="79"/>
      <c r="O400" s="80" t="s">
        <v>748</v>
      </c>
      <c r="P400" s="80" t="s">
        <v>919</v>
      </c>
    </row>
    <row r="401" spans="1:16" ht="13.5" thickBot="1" x14ac:dyDescent="0.25">
      <c r="A401" s="69" t="str">
        <f t="shared" si="36"/>
        <v> AVSJ 5.30 </v>
      </c>
      <c r="B401" s="15" t="str">
        <f t="shared" si="37"/>
        <v>I</v>
      </c>
      <c r="C401" s="69">
        <f t="shared" si="38"/>
        <v>41253.379999999997</v>
      </c>
      <c r="D401" s="11" t="str">
        <f t="shared" si="39"/>
        <v>vis</v>
      </c>
      <c r="E401" s="77" t="e">
        <f>VLOOKUP(C401,Active!C$21:E$972,3,FALSE)</f>
        <v>#N/A</v>
      </c>
      <c r="F401" s="15" t="s">
        <v>588</v>
      </c>
      <c r="G401" s="11" t="str">
        <f t="shared" si="40"/>
        <v>41253.380</v>
      </c>
      <c r="H401" s="69">
        <f t="shared" si="41"/>
        <v>-20229</v>
      </c>
      <c r="I401" s="78" t="s">
        <v>924</v>
      </c>
      <c r="J401" s="79" t="s">
        <v>925</v>
      </c>
      <c r="K401" s="78">
        <v>-20229</v>
      </c>
      <c r="L401" s="78" t="s">
        <v>926</v>
      </c>
      <c r="M401" s="79" t="s">
        <v>647</v>
      </c>
      <c r="N401" s="79"/>
      <c r="O401" s="80" t="s">
        <v>748</v>
      </c>
      <c r="P401" s="80" t="s">
        <v>919</v>
      </c>
    </row>
    <row r="402" spans="1:16" ht="13.5" thickBot="1" x14ac:dyDescent="0.25">
      <c r="A402" s="69" t="str">
        <f t="shared" si="36"/>
        <v> AVSJ 5.30 </v>
      </c>
      <c r="B402" s="15" t="str">
        <f t="shared" si="37"/>
        <v>I</v>
      </c>
      <c r="C402" s="69">
        <f t="shared" si="38"/>
        <v>41561.396999999997</v>
      </c>
      <c r="D402" s="11" t="str">
        <f t="shared" si="39"/>
        <v>vis</v>
      </c>
      <c r="E402" s="77" t="e">
        <f>VLOOKUP(C402,Active!C$21:E$972,3,FALSE)</f>
        <v>#N/A</v>
      </c>
      <c r="F402" s="15" t="s">
        <v>588</v>
      </c>
      <c r="G402" s="11" t="str">
        <f t="shared" si="40"/>
        <v>41561.397</v>
      </c>
      <c r="H402" s="69">
        <f t="shared" si="41"/>
        <v>-19675</v>
      </c>
      <c r="I402" s="78" t="s">
        <v>941</v>
      </c>
      <c r="J402" s="79" t="s">
        <v>942</v>
      </c>
      <c r="K402" s="78">
        <v>-19675</v>
      </c>
      <c r="L402" s="78" t="s">
        <v>943</v>
      </c>
      <c r="M402" s="79" t="s">
        <v>647</v>
      </c>
      <c r="N402" s="79"/>
      <c r="O402" s="80" t="s">
        <v>748</v>
      </c>
      <c r="P402" s="80" t="s">
        <v>919</v>
      </c>
    </row>
    <row r="403" spans="1:16" ht="13.5" thickBot="1" x14ac:dyDescent="0.25">
      <c r="A403" s="69" t="str">
        <f t="shared" si="36"/>
        <v> AVSJ 5.30 </v>
      </c>
      <c r="B403" s="15" t="str">
        <f t="shared" si="37"/>
        <v>I</v>
      </c>
      <c r="C403" s="69">
        <f t="shared" si="38"/>
        <v>41562.508999999998</v>
      </c>
      <c r="D403" s="11" t="str">
        <f t="shared" si="39"/>
        <v>vis</v>
      </c>
      <c r="E403" s="77" t="e">
        <f>VLOOKUP(C403,Active!C$21:E$972,3,FALSE)</f>
        <v>#N/A</v>
      </c>
      <c r="F403" s="15" t="s">
        <v>588</v>
      </c>
      <c r="G403" s="11" t="str">
        <f t="shared" si="40"/>
        <v>41562.509</v>
      </c>
      <c r="H403" s="69">
        <f t="shared" si="41"/>
        <v>-19673</v>
      </c>
      <c r="I403" s="78" t="s">
        <v>946</v>
      </c>
      <c r="J403" s="79" t="s">
        <v>947</v>
      </c>
      <c r="K403" s="78">
        <v>-19673</v>
      </c>
      <c r="L403" s="78" t="s">
        <v>943</v>
      </c>
      <c r="M403" s="79" t="s">
        <v>647</v>
      </c>
      <c r="N403" s="79"/>
      <c r="O403" s="80" t="s">
        <v>748</v>
      </c>
      <c r="P403" s="80" t="s">
        <v>919</v>
      </c>
    </row>
    <row r="404" spans="1:16" ht="13.5" thickBot="1" x14ac:dyDescent="0.25">
      <c r="A404" s="69" t="str">
        <f t="shared" si="36"/>
        <v> AVSJ 5.30 </v>
      </c>
      <c r="B404" s="15" t="str">
        <f t="shared" si="37"/>
        <v>I</v>
      </c>
      <c r="C404" s="69">
        <f t="shared" si="38"/>
        <v>41566.406000000003</v>
      </c>
      <c r="D404" s="11" t="str">
        <f t="shared" si="39"/>
        <v>vis</v>
      </c>
      <c r="E404" s="77" t="e">
        <f>VLOOKUP(C404,Active!C$21:E$972,3,FALSE)</f>
        <v>#N/A</v>
      </c>
      <c r="F404" s="15" t="s">
        <v>588</v>
      </c>
      <c r="G404" s="11" t="str">
        <f t="shared" si="40"/>
        <v>41566.406</v>
      </c>
      <c r="H404" s="69">
        <f t="shared" si="41"/>
        <v>-19666</v>
      </c>
      <c r="I404" s="78" t="s">
        <v>948</v>
      </c>
      <c r="J404" s="79" t="s">
        <v>949</v>
      </c>
      <c r="K404" s="78">
        <v>-19666</v>
      </c>
      <c r="L404" s="78" t="s">
        <v>866</v>
      </c>
      <c r="M404" s="79" t="s">
        <v>647</v>
      </c>
      <c r="N404" s="79"/>
      <c r="O404" s="80" t="s">
        <v>748</v>
      </c>
      <c r="P404" s="80" t="s">
        <v>919</v>
      </c>
    </row>
    <row r="405" spans="1:16" ht="13.5" thickBot="1" x14ac:dyDescent="0.25">
      <c r="A405" s="69" t="str">
        <f t="shared" si="36"/>
        <v> AVSJ 5.30 </v>
      </c>
      <c r="B405" s="15" t="str">
        <f t="shared" si="37"/>
        <v>I</v>
      </c>
      <c r="C405" s="69">
        <f t="shared" si="38"/>
        <v>41574.747000000003</v>
      </c>
      <c r="D405" s="11" t="str">
        <f t="shared" si="39"/>
        <v>vis</v>
      </c>
      <c r="E405" s="77" t="e">
        <f>VLOOKUP(C405,Active!C$21:E$972,3,FALSE)</f>
        <v>#N/A</v>
      </c>
      <c r="F405" s="15" t="s">
        <v>588</v>
      </c>
      <c r="G405" s="11" t="str">
        <f t="shared" si="40"/>
        <v>41574.747</v>
      </c>
      <c r="H405" s="69">
        <f t="shared" si="41"/>
        <v>-19651</v>
      </c>
      <c r="I405" s="78" t="s">
        <v>952</v>
      </c>
      <c r="J405" s="79" t="s">
        <v>953</v>
      </c>
      <c r="K405" s="78">
        <v>-19651</v>
      </c>
      <c r="L405" s="78" t="s">
        <v>929</v>
      </c>
      <c r="M405" s="79" t="s">
        <v>647</v>
      </c>
      <c r="N405" s="79"/>
      <c r="O405" s="80" t="s">
        <v>807</v>
      </c>
      <c r="P405" s="80" t="s">
        <v>919</v>
      </c>
    </row>
    <row r="406" spans="1:16" ht="13.5" thickBot="1" x14ac:dyDescent="0.25">
      <c r="A406" s="69" t="str">
        <f t="shared" si="36"/>
        <v> AVSJ 5.30 </v>
      </c>
      <c r="B406" s="15" t="str">
        <f t="shared" si="37"/>
        <v>I</v>
      </c>
      <c r="C406" s="69">
        <f t="shared" si="38"/>
        <v>41593.641000000003</v>
      </c>
      <c r="D406" s="11" t="str">
        <f t="shared" si="39"/>
        <v>vis</v>
      </c>
      <c r="E406" s="77" t="e">
        <f>VLOOKUP(C406,Active!C$21:E$972,3,FALSE)</f>
        <v>#N/A</v>
      </c>
      <c r="F406" s="15" t="s">
        <v>588</v>
      </c>
      <c r="G406" s="11" t="str">
        <f t="shared" si="40"/>
        <v>41593.641</v>
      </c>
      <c r="H406" s="69">
        <f t="shared" si="41"/>
        <v>-19617</v>
      </c>
      <c r="I406" s="78" t="s">
        <v>958</v>
      </c>
      <c r="J406" s="79" t="s">
        <v>959</v>
      </c>
      <c r="K406" s="78">
        <v>-19617</v>
      </c>
      <c r="L406" s="78" t="s">
        <v>907</v>
      </c>
      <c r="M406" s="79" t="s">
        <v>647</v>
      </c>
      <c r="N406" s="79"/>
      <c r="O406" s="80" t="s">
        <v>960</v>
      </c>
      <c r="P406" s="80" t="s">
        <v>919</v>
      </c>
    </row>
    <row r="407" spans="1:16" ht="13.5" thickBot="1" x14ac:dyDescent="0.25">
      <c r="A407" s="69" t="str">
        <f t="shared" si="36"/>
        <v> AVSJ 5.30 </v>
      </c>
      <c r="B407" s="15" t="str">
        <f t="shared" si="37"/>
        <v>I</v>
      </c>
      <c r="C407" s="69">
        <f t="shared" si="38"/>
        <v>41595.311000000002</v>
      </c>
      <c r="D407" s="11" t="str">
        <f t="shared" si="39"/>
        <v>vis</v>
      </c>
      <c r="E407" s="77" t="e">
        <f>VLOOKUP(C407,Active!C$21:E$972,3,FALSE)</f>
        <v>#N/A</v>
      </c>
      <c r="F407" s="15" t="s">
        <v>588</v>
      </c>
      <c r="G407" s="11" t="str">
        <f t="shared" si="40"/>
        <v>41595.311</v>
      </c>
      <c r="H407" s="69">
        <f t="shared" si="41"/>
        <v>-19614</v>
      </c>
      <c r="I407" s="78" t="s">
        <v>961</v>
      </c>
      <c r="J407" s="79" t="s">
        <v>962</v>
      </c>
      <c r="K407" s="78">
        <v>-19614</v>
      </c>
      <c r="L407" s="78" t="s">
        <v>886</v>
      </c>
      <c r="M407" s="79" t="s">
        <v>647</v>
      </c>
      <c r="N407" s="79"/>
      <c r="O407" s="80" t="s">
        <v>748</v>
      </c>
      <c r="P407" s="80" t="s">
        <v>919</v>
      </c>
    </row>
    <row r="408" spans="1:16" ht="13.5" thickBot="1" x14ac:dyDescent="0.25">
      <c r="A408" s="69" t="str">
        <f t="shared" si="36"/>
        <v> AVSJ 5.30 </v>
      </c>
      <c r="B408" s="15" t="str">
        <f t="shared" si="37"/>
        <v>I</v>
      </c>
      <c r="C408" s="69">
        <f t="shared" si="38"/>
        <v>41605.324000000001</v>
      </c>
      <c r="D408" s="11" t="str">
        <f t="shared" si="39"/>
        <v>vis</v>
      </c>
      <c r="E408" s="77" t="e">
        <f>VLOOKUP(C408,Active!C$21:E$972,3,FALSE)</f>
        <v>#N/A</v>
      </c>
      <c r="F408" s="15" t="s">
        <v>588</v>
      </c>
      <c r="G408" s="11" t="str">
        <f t="shared" si="40"/>
        <v>41605.324</v>
      </c>
      <c r="H408" s="69">
        <f t="shared" si="41"/>
        <v>-19596</v>
      </c>
      <c r="I408" s="78" t="s">
        <v>968</v>
      </c>
      <c r="J408" s="79" t="s">
        <v>969</v>
      </c>
      <c r="K408" s="78">
        <v>-19596</v>
      </c>
      <c r="L408" s="78" t="s">
        <v>902</v>
      </c>
      <c r="M408" s="79" t="s">
        <v>647</v>
      </c>
      <c r="N408" s="79"/>
      <c r="O408" s="80" t="s">
        <v>748</v>
      </c>
      <c r="P408" s="80" t="s">
        <v>919</v>
      </c>
    </row>
    <row r="409" spans="1:16" ht="13.5" thickBot="1" x14ac:dyDescent="0.25">
      <c r="A409" s="69" t="str">
        <f t="shared" si="36"/>
        <v> AVSJ 5.30 </v>
      </c>
      <c r="B409" s="15" t="str">
        <f t="shared" si="37"/>
        <v>I</v>
      </c>
      <c r="C409" s="69">
        <f t="shared" si="38"/>
        <v>41653.701999999997</v>
      </c>
      <c r="D409" s="11" t="str">
        <f t="shared" si="39"/>
        <v>vis</v>
      </c>
      <c r="E409" s="77" t="e">
        <f>VLOOKUP(C409,Active!C$21:E$972,3,FALSE)</f>
        <v>#N/A</v>
      </c>
      <c r="F409" s="15" t="s">
        <v>588</v>
      </c>
      <c r="G409" s="11" t="str">
        <f t="shared" si="40"/>
        <v>41653.702</v>
      </c>
      <c r="H409" s="69">
        <f t="shared" si="41"/>
        <v>-19509</v>
      </c>
      <c r="I409" s="78" t="s">
        <v>988</v>
      </c>
      <c r="J409" s="79" t="s">
        <v>989</v>
      </c>
      <c r="K409" s="78">
        <v>-19509</v>
      </c>
      <c r="L409" s="78" t="s">
        <v>841</v>
      </c>
      <c r="M409" s="79" t="s">
        <v>647</v>
      </c>
      <c r="N409" s="79"/>
      <c r="O409" s="80" t="s">
        <v>807</v>
      </c>
      <c r="P409" s="80" t="s">
        <v>919</v>
      </c>
    </row>
    <row r="410" spans="1:16" ht="13.5" thickBot="1" x14ac:dyDescent="0.25">
      <c r="A410" s="69" t="str">
        <f t="shared" si="36"/>
        <v> BBS 10 </v>
      </c>
      <c r="B410" s="15" t="str">
        <f t="shared" si="37"/>
        <v>I</v>
      </c>
      <c r="C410" s="69">
        <f t="shared" si="38"/>
        <v>41860.525999999998</v>
      </c>
      <c r="D410" s="11" t="str">
        <f t="shared" si="39"/>
        <v>vis</v>
      </c>
      <c r="E410" s="77" t="e">
        <f>VLOOKUP(C410,Active!C$21:E$972,3,FALSE)</f>
        <v>#N/A</v>
      </c>
      <c r="F410" s="15" t="s">
        <v>588</v>
      </c>
      <c r="G410" s="11" t="str">
        <f t="shared" si="40"/>
        <v>41860.526</v>
      </c>
      <c r="H410" s="69">
        <f t="shared" si="41"/>
        <v>-19137</v>
      </c>
      <c r="I410" s="78" t="s">
        <v>997</v>
      </c>
      <c r="J410" s="79" t="s">
        <v>998</v>
      </c>
      <c r="K410" s="78">
        <v>-19137</v>
      </c>
      <c r="L410" s="78" t="s">
        <v>832</v>
      </c>
      <c r="M410" s="79" t="s">
        <v>647</v>
      </c>
      <c r="N410" s="79"/>
      <c r="O410" s="80" t="s">
        <v>862</v>
      </c>
      <c r="P410" s="80" t="s">
        <v>999</v>
      </c>
    </row>
    <row r="411" spans="1:16" ht="13.5" thickBot="1" x14ac:dyDescent="0.25">
      <c r="A411" s="69" t="str">
        <f t="shared" si="36"/>
        <v> AVSJ 5.84 </v>
      </c>
      <c r="B411" s="15" t="str">
        <f t="shared" si="37"/>
        <v>I</v>
      </c>
      <c r="C411" s="69">
        <f t="shared" si="38"/>
        <v>41898.883000000002</v>
      </c>
      <c r="D411" s="11" t="str">
        <f t="shared" si="39"/>
        <v>vis</v>
      </c>
      <c r="E411" s="77" t="e">
        <f>VLOOKUP(C411,Active!C$21:E$972,3,FALSE)</f>
        <v>#N/A</v>
      </c>
      <c r="F411" s="15" t="s">
        <v>588</v>
      </c>
      <c r="G411" s="11" t="str">
        <f t="shared" si="40"/>
        <v>41898.883</v>
      </c>
      <c r="H411" s="69">
        <f t="shared" si="41"/>
        <v>-19068</v>
      </c>
      <c r="I411" s="78" t="s">
        <v>1004</v>
      </c>
      <c r="J411" s="79" t="s">
        <v>1005</v>
      </c>
      <c r="K411" s="78">
        <v>-19068</v>
      </c>
      <c r="L411" s="78" t="s">
        <v>926</v>
      </c>
      <c r="M411" s="79" t="s">
        <v>647</v>
      </c>
      <c r="N411" s="79"/>
      <c r="O411" s="80" t="s">
        <v>1006</v>
      </c>
      <c r="P411" s="80" t="s">
        <v>1007</v>
      </c>
    </row>
    <row r="412" spans="1:16" ht="13.5" thickBot="1" x14ac:dyDescent="0.25">
      <c r="A412" s="69" t="str">
        <f t="shared" si="36"/>
        <v> BRNO 17 </v>
      </c>
      <c r="B412" s="15" t="str">
        <f t="shared" si="37"/>
        <v>I</v>
      </c>
      <c r="C412" s="69">
        <f t="shared" si="38"/>
        <v>41929.464</v>
      </c>
      <c r="D412" s="11" t="str">
        <f t="shared" si="39"/>
        <v>vis</v>
      </c>
      <c r="E412" s="77" t="e">
        <f>VLOOKUP(C412,Active!C$21:E$972,3,FALSE)</f>
        <v>#N/A</v>
      </c>
      <c r="F412" s="15" t="s">
        <v>588</v>
      </c>
      <c r="G412" s="11" t="str">
        <f t="shared" si="40"/>
        <v>41929.464</v>
      </c>
      <c r="H412" s="69">
        <f t="shared" si="41"/>
        <v>-19013</v>
      </c>
      <c r="I412" s="78" t="s">
        <v>1017</v>
      </c>
      <c r="J412" s="79" t="s">
        <v>1018</v>
      </c>
      <c r="K412" s="78">
        <v>-19013</v>
      </c>
      <c r="L412" s="78" t="s">
        <v>1019</v>
      </c>
      <c r="M412" s="79" t="s">
        <v>647</v>
      </c>
      <c r="N412" s="79"/>
      <c r="O412" s="80" t="s">
        <v>867</v>
      </c>
      <c r="P412" s="80" t="s">
        <v>1020</v>
      </c>
    </row>
    <row r="413" spans="1:16" ht="13.5" thickBot="1" x14ac:dyDescent="0.25">
      <c r="A413" s="69" t="str">
        <f t="shared" si="36"/>
        <v> BRNO 17 </v>
      </c>
      <c r="B413" s="15" t="str">
        <f t="shared" si="37"/>
        <v>I</v>
      </c>
      <c r="C413" s="69">
        <f t="shared" si="38"/>
        <v>41929.468000000001</v>
      </c>
      <c r="D413" s="11" t="str">
        <f t="shared" si="39"/>
        <v>vis</v>
      </c>
      <c r="E413" s="77" t="e">
        <f>VLOOKUP(C413,Active!C$21:E$972,3,FALSE)</f>
        <v>#N/A</v>
      </c>
      <c r="F413" s="15" t="s">
        <v>588</v>
      </c>
      <c r="G413" s="11" t="str">
        <f t="shared" si="40"/>
        <v>41929.468</v>
      </c>
      <c r="H413" s="69">
        <f t="shared" si="41"/>
        <v>-19013</v>
      </c>
      <c r="I413" s="78" t="s">
        <v>1021</v>
      </c>
      <c r="J413" s="79" t="s">
        <v>1022</v>
      </c>
      <c r="K413" s="78">
        <v>-19013</v>
      </c>
      <c r="L413" s="78" t="s">
        <v>929</v>
      </c>
      <c r="M413" s="79" t="s">
        <v>647</v>
      </c>
      <c r="N413" s="79"/>
      <c r="O413" s="80" t="s">
        <v>1023</v>
      </c>
      <c r="P413" s="80" t="s">
        <v>1020</v>
      </c>
    </row>
    <row r="414" spans="1:16" ht="13.5" thickBot="1" x14ac:dyDescent="0.25">
      <c r="A414" s="69" t="str">
        <f t="shared" si="36"/>
        <v> BRNO 17 </v>
      </c>
      <c r="B414" s="15" t="str">
        <f t="shared" si="37"/>
        <v>I</v>
      </c>
      <c r="C414" s="69">
        <f t="shared" si="38"/>
        <v>41929.468000000001</v>
      </c>
      <c r="D414" s="11" t="str">
        <f t="shared" si="39"/>
        <v>vis</v>
      </c>
      <c r="E414" s="77" t="e">
        <f>VLOOKUP(C414,Active!C$21:E$972,3,FALSE)</f>
        <v>#N/A</v>
      </c>
      <c r="F414" s="15" t="s">
        <v>588</v>
      </c>
      <c r="G414" s="11" t="str">
        <f t="shared" si="40"/>
        <v>41929.468</v>
      </c>
      <c r="H414" s="69">
        <f t="shared" si="41"/>
        <v>-19013</v>
      </c>
      <c r="I414" s="78" t="s">
        <v>1021</v>
      </c>
      <c r="J414" s="79" t="s">
        <v>1022</v>
      </c>
      <c r="K414" s="78">
        <v>-19013</v>
      </c>
      <c r="L414" s="78" t="s">
        <v>929</v>
      </c>
      <c r="M414" s="79" t="s">
        <v>647</v>
      </c>
      <c r="N414" s="79"/>
      <c r="O414" s="80" t="s">
        <v>1024</v>
      </c>
      <c r="P414" s="80" t="s">
        <v>1020</v>
      </c>
    </row>
    <row r="415" spans="1:16" ht="13.5" thickBot="1" x14ac:dyDescent="0.25">
      <c r="A415" s="69" t="str">
        <f t="shared" si="36"/>
        <v> AVSJ 5.84 </v>
      </c>
      <c r="B415" s="15" t="str">
        <f t="shared" si="37"/>
        <v>I</v>
      </c>
      <c r="C415" s="69">
        <f t="shared" si="38"/>
        <v>41950.591</v>
      </c>
      <c r="D415" s="11" t="str">
        <f t="shared" si="39"/>
        <v>vis</v>
      </c>
      <c r="E415" s="77" t="e">
        <f>VLOOKUP(C415,Active!C$21:E$972,3,FALSE)</f>
        <v>#N/A</v>
      </c>
      <c r="F415" s="15" t="s">
        <v>588</v>
      </c>
      <c r="G415" s="11" t="str">
        <f t="shared" si="40"/>
        <v>41950.591</v>
      </c>
      <c r="H415" s="69">
        <f t="shared" si="41"/>
        <v>-18975</v>
      </c>
      <c r="I415" s="78" t="s">
        <v>1028</v>
      </c>
      <c r="J415" s="79" t="s">
        <v>1029</v>
      </c>
      <c r="K415" s="78">
        <v>-18975</v>
      </c>
      <c r="L415" s="78" t="s">
        <v>1019</v>
      </c>
      <c r="M415" s="79" t="s">
        <v>647</v>
      </c>
      <c r="N415" s="79"/>
      <c r="O415" s="80" t="s">
        <v>1030</v>
      </c>
      <c r="P415" s="80" t="s">
        <v>1007</v>
      </c>
    </row>
    <row r="416" spans="1:16" ht="13.5" thickBot="1" x14ac:dyDescent="0.25">
      <c r="A416" s="69" t="str">
        <f t="shared" si="36"/>
        <v> BRNO 17 </v>
      </c>
      <c r="B416" s="15" t="str">
        <f t="shared" si="37"/>
        <v>I</v>
      </c>
      <c r="C416" s="69">
        <f t="shared" si="38"/>
        <v>41982.279000000002</v>
      </c>
      <c r="D416" s="11" t="str">
        <f t="shared" si="39"/>
        <v>vis</v>
      </c>
      <c r="E416" s="77" t="e">
        <f>VLOOKUP(C416,Active!C$21:E$972,3,FALSE)</f>
        <v>#N/A</v>
      </c>
      <c r="F416" s="15" t="s">
        <v>588</v>
      </c>
      <c r="G416" s="11" t="str">
        <f t="shared" si="40"/>
        <v>41982.279</v>
      </c>
      <c r="H416" s="69">
        <f t="shared" si="41"/>
        <v>-18918</v>
      </c>
      <c r="I416" s="78" t="s">
        <v>1036</v>
      </c>
      <c r="J416" s="79" t="s">
        <v>1037</v>
      </c>
      <c r="K416" s="78">
        <v>-18918</v>
      </c>
      <c r="L416" s="78" t="s">
        <v>1027</v>
      </c>
      <c r="M416" s="79" t="s">
        <v>647</v>
      </c>
      <c r="N416" s="79"/>
      <c r="O416" s="80" t="s">
        <v>867</v>
      </c>
      <c r="P416" s="80" t="s">
        <v>1020</v>
      </c>
    </row>
    <row r="417" spans="1:16" ht="13.5" thickBot="1" x14ac:dyDescent="0.25">
      <c r="A417" s="69" t="str">
        <f t="shared" si="36"/>
        <v> BRNO 17 </v>
      </c>
      <c r="B417" s="15" t="str">
        <f t="shared" si="37"/>
        <v>I</v>
      </c>
      <c r="C417" s="69">
        <f t="shared" si="38"/>
        <v>41983.396999999997</v>
      </c>
      <c r="D417" s="11" t="str">
        <f t="shared" si="39"/>
        <v>vis</v>
      </c>
      <c r="E417" s="77" t="e">
        <f>VLOOKUP(C417,Active!C$21:E$972,3,FALSE)</f>
        <v>#N/A</v>
      </c>
      <c r="F417" s="15" t="s">
        <v>588</v>
      </c>
      <c r="G417" s="11" t="str">
        <f t="shared" si="40"/>
        <v>41983.397</v>
      </c>
      <c r="H417" s="69">
        <f t="shared" si="41"/>
        <v>-18916</v>
      </c>
      <c r="I417" s="78" t="s">
        <v>1040</v>
      </c>
      <c r="J417" s="79" t="s">
        <v>1041</v>
      </c>
      <c r="K417" s="78">
        <v>-18916</v>
      </c>
      <c r="L417" s="78" t="s">
        <v>902</v>
      </c>
      <c r="M417" s="79" t="s">
        <v>647</v>
      </c>
      <c r="N417" s="79"/>
      <c r="O417" s="80" t="s">
        <v>1042</v>
      </c>
      <c r="P417" s="80" t="s">
        <v>1020</v>
      </c>
    </row>
    <row r="418" spans="1:16" ht="13.5" thickBot="1" x14ac:dyDescent="0.25">
      <c r="A418" s="69" t="str">
        <f t="shared" si="36"/>
        <v> BRNO 17 </v>
      </c>
      <c r="B418" s="15" t="str">
        <f t="shared" si="37"/>
        <v>I</v>
      </c>
      <c r="C418" s="69">
        <f t="shared" si="38"/>
        <v>41983.398000000001</v>
      </c>
      <c r="D418" s="11" t="str">
        <f t="shared" si="39"/>
        <v>vis</v>
      </c>
      <c r="E418" s="77" t="e">
        <f>VLOOKUP(C418,Active!C$21:E$972,3,FALSE)</f>
        <v>#N/A</v>
      </c>
      <c r="F418" s="15" t="s">
        <v>588</v>
      </c>
      <c r="G418" s="11" t="str">
        <f t="shared" si="40"/>
        <v>41983.398</v>
      </c>
      <c r="H418" s="69">
        <f t="shared" si="41"/>
        <v>-18916</v>
      </c>
      <c r="I418" s="78" t="s">
        <v>1043</v>
      </c>
      <c r="J418" s="79" t="s">
        <v>1044</v>
      </c>
      <c r="K418" s="78">
        <v>-18916</v>
      </c>
      <c r="L418" s="78" t="s">
        <v>866</v>
      </c>
      <c r="M418" s="79" t="s">
        <v>647</v>
      </c>
      <c r="N418" s="79"/>
      <c r="O418" s="80" t="s">
        <v>1045</v>
      </c>
      <c r="P418" s="80" t="s">
        <v>1020</v>
      </c>
    </row>
    <row r="419" spans="1:16" ht="13.5" thickBot="1" x14ac:dyDescent="0.25">
      <c r="A419" s="69" t="str">
        <f t="shared" si="36"/>
        <v> AVSJ 5.84 </v>
      </c>
      <c r="B419" s="15" t="str">
        <f t="shared" si="37"/>
        <v>I</v>
      </c>
      <c r="C419" s="69">
        <f t="shared" si="38"/>
        <v>41990.624000000003</v>
      </c>
      <c r="D419" s="11" t="str">
        <f t="shared" si="39"/>
        <v>vis</v>
      </c>
      <c r="E419" s="77" t="e">
        <f>VLOOKUP(C419,Active!C$21:E$972,3,FALSE)</f>
        <v>#N/A</v>
      </c>
      <c r="F419" s="15" t="s">
        <v>588</v>
      </c>
      <c r="G419" s="11" t="str">
        <f t="shared" si="40"/>
        <v>41990.624</v>
      </c>
      <c r="H419" s="69">
        <f t="shared" si="41"/>
        <v>-18903</v>
      </c>
      <c r="I419" s="78" t="s">
        <v>1049</v>
      </c>
      <c r="J419" s="79" t="s">
        <v>1050</v>
      </c>
      <c r="K419" s="78">
        <v>-18903</v>
      </c>
      <c r="L419" s="78" t="s">
        <v>876</v>
      </c>
      <c r="M419" s="79" t="s">
        <v>647</v>
      </c>
      <c r="N419" s="79"/>
      <c r="O419" s="80" t="s">
        <v>748</v>
      </c>
      <c r="P419" s="80" t="s">
        <v>1007</v>
      </c>
    </row>
    <row r="420" spans="1:16" ht="13.5" thickBot="1" x14ac:dyDescent="0.25">
      <c r="A420" s="69" t="str">
        <f t="shared" si="36"/>
        <v> AVSJ 5.84 </v>
      </c>
      <c r="B420" s="15" t="str">
        <f t="shared" si="37"/>
        <v>I</v>
      </c>
      <c r="C420" s="69">
        <f t="shared" si="38"/>
        <v>42004.525000000001</v>
      </c>
      <c r="D420" s="11" t="str">
        <f t="shared" si="39"/>
        <v>vis</v>
      </c>
      <c r="E420" s="77" t="e">
        <f>VLOOKUP(C420,Active!C$21:E$972,3,FALSE)</f>
        <v>#N/A</v>
      </c>
      <c r="F420" s="15" t="s">
        <v>588</v>
      </c>
      <c r="G420" s="11" t="str">
        <f t="shared" si="40"/>
        <v>42004.525</v>
      </c>
      <c r="H420" s="69">
        <f t="shared" si="41"/>
        <v>-18878</v>
      </c>
      <c r="I420" s="78" t="s">
        <v>1053</v>
      </c>
      <c r="J420" s="79" t="s">
        <v>1054</v>
      </c>
      <c r="K420" s="78">
        <v>-18878</v>
      </c>
      <c r="L420" s="78" t="s">
        <v>866</v>
      </c>
      <c r="M420" s="79" t="s">
        <v>647</v>
      </c>
      <c r="N420" s="79"/>
      <c r="O420" s="80" t="s">
        <v>748</v>
      </c>
      <c r="P420" s="80" t="s">
        <v>1007</v>
      </c>
    </row>
    <row r="421" spans="1:16" ht="13.5" thickBot="1" x14ac:dyDescent="0.25">
      <c r="A421" s="69" t="str">
        <f t="shared" si="36"/>
        <v> BRNO 20 </v>
      </c>
      <c r="B421" s="15" t="str">
        <f t="shared" si="37"/>
        <v>I</v>
      </c>
      <c r="C421" s="69">
        <f t="shared" si="38"/>
        <v>42272.499000000003</v>
      </c>
      <c r="D421" s="11" t="str">
        <f t="shared" si="39"/>
        <v>vis</v>
      </c>
      <c r="E421" s="77" t="e">
        <f>VLOOKUP(C421,Active!C$21:E$972,3,FALSE)</f>
        <v>#N/A</v>
      </c>
      <c r="F421" s="15" t="s">
        <v>588</v>
      </c>
      <c r="G421" s="11" t="str">
        <f t="shared" si="40"/>
        <v>42272.499</v>
      </c>
      <c r="H421" s="69">
        <f t="shared" si="41"/>
        <v>-18396</v>
      </c>
      <c r="I421" s="78" t="s">
        <v>1071</v>
      </c>
      <c r="J421" s="79" t="s">
        <v>1072</v>
      </c>
      <c r="K421" s="78">
        <v>-18396</v>
      </c>
      <c r="L421" s="78" t="s">
        <v>1073</v>
      </c>
      <c r="M421" s="79" t="s">
        <v>647</v>
      </c>
      <c r="N421" s="79"/>
      <c r="O421" s="80" t="s">
        <v>1042</v>
      </c>
      <c r="P421" s="80" t="s">
        <v>1074</v>
      </c>
    </row>
    <row r="422" spans="1:16" ht="13.5" thickBot="1" x14ac:dyDescent="0.25">
      <c r="A422" s="69" t="str">
        <f t="shared" si="36"/>
        <v> AVSJ 6.25 </v>
      </c>
      <c r="B422" s="15" t="str">
        <f t="shared" si="37"/>
        <v>I</v>
      </c>
      <c r="C422" s="69">
        <f t="shared" si="38"/>
        <v>42298.642999999996</v>
      </c>
      <c r="D422" s="11" t="str">
        <f t="shared" si="39"/>
        <v>vis</v>
      </c>
      <c r="E422" s="77" t="e">
        <f>VLOOKUP(C422,Active!C$21:E$972,3,FALSE)</f>
        <v>#N/A</v>
      </c>
      <c r="F422" s="15" t="s">
        <v>588</v>
      </c>
      <c r="G422" s="11" t="str">
        <f t="shared" si="40"/>
        <v>42298.643</v>
      </c>
      <c r="H422" s="69">
        <f t="shared" si="41"/>
        <v>-18349</v>
      </c>
      <c r="I422" s="78" t="s">
        <v>1079</v>
      </c>
      <c r="J422" s="79" t="s">
        <v>1080</v>
      </c>
      <c r="K422" s="78">
        <v>-18349</v>
      </c>
      <c r="L422" s="78" t="s">
        <v>902</v>
      </c>
      <c r="M422" s="79" t="s">
        <v>647</v>
      </c>
      <c r="N422" s="79"/>
      <c r="O422" s="80" t="s">
        <v>1006</v>
      </c>
      <c r="P422" s="80" t="s">
        <v>1081</v>
      </c>
    </row>
    <row r="423" spans="1:16" ht="13.5" thickBot="1" x14ac:dyDescent="0.25">
      <c r="A423" s="69" t="str">
        <f t="shared" si="36"/>
        <v> AVSJ 6.25 </v>
      </c>
      <c r="B423" s="15" t="str">
        <f t="shared" si="37"/>
        <v>I</v>
      </c>
      <c r="C423" s="69">
        <f t="shared" si="38"/>
        <v>42308.646999999997</v>
      </c>
      <c r="D423" s="11" t="str">
        <f t="shared" si="39"/>
        <v>vis</v>
      </c>
      <c r="E423" s="77" t="e">
        <f>VLOOKUP(C423,Active!C$21:E$972,3,FALSE)</f>
        <v>#N/A</v>
      </c>
      <c r="F423" s="15" t="s">
        <v>588</v>
      </c>
      <c r="G423" s="11" t="str">
        <f t="shared" si="40"/>
        <v>42308.647</v>
      </c>
      <c r="H423" s="69">
        <f t="shared" si="41"/>
        <v>-18331</v>
      </c>
      <c r="I423" s="78" t="s">
        <v>1084</v>
      </c>
      <c r="J423" s="79" t="s">
        <v>1085</v>
      </c>
      <c r="K423" s="78">
        <v>-18331</v>
      </c>
      <c r="L423" s="78" t="s">
        <v>943</v>
      </c>
      <c r="M423" s="79" t="s">
        <v>647</v>
      </c>
      <c r="N423" s="79"/>
      <c r="O423" s="80" t="s">
        <v>748</v>
      </c>
      <c r="P423" s="80" t="s">
        <v>1081</v>
      </c>
    </row>
    <row r="424" spans="1:16" ht="13.5" thickBot="1" x14ac:dyDescent="0.25">
      <c r="A424" s="69" t="str">
        <f t="shared" si="36"/>
        <v> AVSJ 6.25 </v>
      </c>
      <c r="B424" s="15" t="str">
        <f t="shared" si="37"/>
        <v>I</v>
      </c>
      <c r="C424" s="69">
        <f t="shared" si="38"/>
        <v>42363.692999999999</v>
      </c>
      <c r="D424" s="11" t="str">
        <f t="shared" si="39"/>
        <v>vis</v>
      </c>
      <c r="E424" s="77" t="e">
        <f>VLOOKUP(C424,Active!C$21:E$972,3,FALSE)</f>
        <v>#N/A</v>
      </c>
      <c r="F424" s="15" t="s">
        <v>588</v>
      </c>
      <c r="G424" s="11" t="str">
        <f t="shared" si="40"/>
        <v>42363.693</v>
      </c>
      <c r="H424" s="69">
        <f t="shared" si="41"/>
        <v>-18232</v>
      </c>
      <c r="I424" s="78" t="s">
        <v>1092</v>
      </c>
      <c r="J424" s="79" t="s">
        <v>1093</v>
      </c>
      <c r="K424" s="78">
        <v>-18232</v>
      </c>
      <c r="L424" s="78" t="s">
        <v>876</v>
      </c>
      <c r="M424" s="79" t="s">
        <v>647</v>
      </c>
      <c r="N424" s="79"/>
      <c r="O424" s="80" t="s">
        <v>1094</v>
      </c>
      <c r="P424" s="80" t="s">
        <v>1081</v>
      </c>
    </row>
    <row r="425" spans="1:16" ht="13.5" thickBot="1" x14ac:dyDescent="0.25">
      <c r="A425" s="69" t="str">
        <f t="shared" si="36"/>
        <v> AVSJ 6.25 </v>
      </c>
      <c r="B425" s="15" t="str">
        <f t="shared" si="37"/>
        <v>I</v>
      </c>
      <c r="C425" s="69">
        <f t="shared" si="38"/>
        <v>42367.576999999997</v>
      </c>
      <c r="D425" s="11" t="str">
        <f t="shared" si="39"/>
        <v>vis</v>
      </c>
      <c r="E425" s="77" t="e">
        <f>VLOOKUP(C425,Active!C$21:E$972,3,FALSE)</f>
        <v>#N/A</v>
      </c>
      <c r="F425" s="15" t="s">
        <v>588</v>
      </c>
      <c r="G425" s="11" t="str">
        <f t="shared" si="40"/>
        <v>42367.577</v>
      </c>
      <c r="H425" s="69">
        <f t="shared" si="41"/>
        <v>-18225</v>
      </c>
      <c r="I425" s="78" t="s">
        <v>1101</v>
      </c>
      <c r="J425" s="79" t="s">
        <v>1102</v>
      </c>
      <c r="K425" s="78">
        <v>-18225</v>
      </c>
      <c r="L425" s="78" t="s">
        <v>1048</v>
      </c>
      <c r="M425" s="79" t="s">
        <v>647</v>
      </c>
      <c r="N425" s="79"/>
      <c r="O425" s="80" t="s">
        <v>748</v>
      </c>
      <c r="P425" s="80" t="s">
        <v>1081</v>
      </c>
    </row>
    <row r="426" spans="1:16" ht="13.5" thickBot="1" x14ac:dyDescent="0.25">
      <c r="A426" s="69" t="str">
        <f t="shared" si="36"/>
        <v> AVSJ 6.25 </v>
      </c>
      <c r="B426" s="15" t="str">
        <f t="shared" si="37"/>
        <v>I</v>
      </c>
      <c r="C426" s="69">
        <f t="shared" si="38"/>
        <v>42377.586000000003</v>
      </c>
      <c r="D426" s="11" t="str">
        <f t="shared" si="39"/>
        <v>vis</v>
      </c>
      <c r="E426" s="77" t="e">
        <f>VLOOKUP(C426,Active!C$21:E$972,3,FALSE)</f>
        <v>#N/A</v>
      </c>
      <c r="F426" s="15" t="s">
        <v>588</v>
      </c>
      <c r="G426" s="11" t="str">
        <f t="shared" si="40"/>
        <v>42377.586</v>
      </c>
      <c r="H426" s="69">
        <f t="shared" si="41"/>
        <v>-18207</v>
      </c>
      <c r="I426" s="78" t="s">
        <v>1105</v>
      </c>
      <c r="J426" s="79" t="s">
        <v>1106</v>
      </c>
      <c r="K426" s="78">
        <v>-18207</v>
      </c>
      <c r="L426" s="78" t="s">
        <v>907</v>
      </c>
      <c r="M426" s="79" t="s">
        <v>647</v>
      </c>
      <c r="N426" s="79"/>
      <c r="O426" s="80" t="s">
        <v>1094</v>
      </c>
      <c r="P426" s="80" t="s">
        <v>1081</v>
      </c>
    </row>
    <row r="427" spans="1:16" ht="13.5" thickBot="1" x14ac:dyDescent="0.25">
      <c r="A427" s="69" t="str">
        <f t="shared" si="36"/>
        <v> BRNO 20 </v>
      </c>
      <c r="B427" s="15" t="str">
        <f t="shared" si="37"/>
        <v>I</v>
      </c>
      <c r="C427" s="69">
        <f t="shared" si="38"/>
        <v>42384.273000000001</v>
      </c>
      <c r="D427" s="11" t="str">
        <f t="shared" si="39"/>
        <v>vis</v>
      </c>
      <c r="E427" s="77" t="e">
        <f>VLOOKUP(C427,Active!C$21:E$972,3,FALSE)</f>
        <v>#N/A</v>
      </c>
      <c r="F427" s="15" t="s">
        <v>588</v>
      </c>
      <c r="G427" s="11" t="str">
        <f t="shared" si="40"/>
        <v>42384.273</v>
      </c>
      <c r="H427" s="69">
        <f t="shared" si="41"/>
        <v>-18195</v>
      </c>
      <c r="I427" s="78" t="s">
        <v>1110</v>
      </c>
      <c r="J427" s="79" t="s">
        <v>1111</v>
      </c>
      <c r="K427" s="78">
        <v>-18195</v>
      </c>
      <c r="L427" s="78" t="s">
        <v>772</v>
      </c>
      <c r="M427" s="79" t="s">
        <v>647</v>
      </c>
      <c r="N427" s="79"/>
      <c r="O427" s="80" t="s">
        <v>1112</v>
      </c>
      <c r="P427" s="80" t="s">
        <v>1074</v>
      </c>
    </row>
    <row r="428" spans="1:16" ht="13.5" thickBot="1" x14ac:dyDescent="0.25">
      <c r="A428" s="69" t="str">
        <f t="shared" si="36"/>
        <v> AVSJ 6.25 </v>
      </c>
      <c r="B428" s="15" t="str">
        <f t="shared" si="37"/>
        <v>I</v>
      </c>
      <c r="C428" s="69">
        <f t="shared" si="38"/>
        <v>42387.595000000001</v>
      </c>
      <c r="D428" s="11" t="str">
        <f t="shared" si="39"/>
        <v>vis</v>
      </c>
      <c r="E428" s="77" t="e">
        <f>VLOOKUP(C428,Active!C$21:E$972,3,FALSE)</f>
        <v>#N/A</v>
      </c>
      <c r="F428" s="15" t="s">
        <v>588</v>
      </c>
      <c r="G428" s="11" t="str">
        <f t="shared" si="40"/>
        <v>42387.595</v>
      </c>
      <c r="H428" s="69">
        <f t="shared" si="41"/>
        <v>-18189</v>
      </c>
      <c r="I428" s="78" t="s">
        <v>1113</v>
      </c>
      <c r="J428" s="79" t="s">
        <v>1114</v>
      </c>
      <c r="K428" s="78">
        <v>-18189</v>
      </c>
      <c r="L428" s="78" t="s">
        <v>1027</v>
      </c>
      <c r="M428" s="79" t="s">
        <v>647</v>
      </c>
      <c r="N428" s="79"/>
      <c r="O428" s="80" t="s">
        <v>748</v>
      </c>
      <c r="P428" s="80" t="s">
        <v>1081</v>
      </c>
    </row>
    <row r="429" spans="1:16" ht="13.5" thickBot="1" x14ac:dyDescent="0.25">
      <c r="A429" s="69" t="str">
        <f t="shared" si="36"/>
        <v> AVSJ 6.25 </v>
      </c>
      <c r="B429" s="15" t="str">
        <f t="shared" si="37"/>
        <v>I</v>
      </c>
      <c r="C429" s="69">
        <f t="shared" si="38"/>
        <v>42392.603999999999</v>
      </c>
      <c r="D429" s="11" t="str">
        <f t="shared" si="39"/>
        <v>vis</v>
      </c>
      <c r="E429" s="77" t="e">
        <f>VLOOKUP(C429,Active!C$21:E$972,3,FALSE)</f>
        <v>#N/A</v>
      </c>
      <c r="F429" s="15" t="s">
        <v>588</v>
      </c>
      <c r="G429" s="11" t="str">
        <f t="shared" si="40"/>
        <v>42392.604</v>
      </c>
      <c r="H429" s="69">
        <f t="shared" si="41"/>
        <v>-18180</v>
      </c>
      <c r="I429" s="78" t="s">
        <v>1115</v>
      </c>
      <c r="J429" s="79" t="s">
        <v>1116</v>
      </c>
      <c r="K429" s="78">
        <v>-18180</v>
      </c>
      <c r="L429" s="78" t="s">
        <v>876</v>
      </c>
      <c r="M429" s="79" t="s">
        <v>647</v>
      </c>
      <c r="N429" s="79"/>
      <c r="O429" s="80" t="s">
        <v>748</v>
      </c>
      <c r="P429" s="80" t="s">
        <v>1081</v>
      </c>
    </row>
    <row r="430" spans="1:16" ht="13.5" thickBot="1" x14ac:dyDescent="0.25">
      <c r="A430" s="69" t="str">
        <f t="shared" si="36"/>
        <v> AVSJ 7.29 </v>
      </c>
      <c r="B430" s="15" t="str">
        <f t="shared" si="37"/>
        <v>I</v>
      </c>
      <c r="C430" s="69">
        <f t="shared" si="38"/>
        <v>42632.786999999997</v>
      </c>
      <c r="D430" s="11" t="str">
        <f t="shared" si="39"/>
        <v>vis</v>
      </c>
      <c r="E430" s="77" t="e">
        <f>VLOOKUP(C430,Active!C$21:E$972,3,FALSE)</f>
        <v>#N/A</v>
      </c>
      <c r="F430" s="15" t="s">
        <v>588</v>
      </c>
      <c r="G430" s="11" t="str">
        <f t="shared" si="40"/>
        <v>42632.787</v>
      </c>
      <c r="H430" s="69">
        <f t="shared" si="41"/>
        <v>-17748</v>
      </c>
      <c r="I430" s="78" t="s">
        <v>1129</v>
      </c>
      <c r="J430" s="79" t="s">
        <v>1130</v>
      </c>
      <c r="K430" s="78">
        <v>-17748</v>
      </c>
      <c r="L430" s="78" t="s">
        <v>886</v>
      </c>
      <c r="M430" s="79" t="s">
        <v>647</v>
      </c>
      <c r="N430" s="79"/>
      <c r="O430" s="80" t="s">
        <v>748</v>
      </c>
      <c r="P430" s="80" t="s">
        <v>1131</v>
      </c>
    </row>
    <row r="431" spans="1:16" ht="13.5" thickBot="1" x14ac:dyDescent="0.25">
      <c r="A431" s="69" t="str">
        <f t="shared" si="36"/>
        <v> AVSJ 7.29 </v>
      </c>
      <c r="B431" s="15" t="str">
        <f t="shared" si="37"/>
        <v>I</v>
      </c>
      <c r="C431" s="69">
        <f t="shared" si="38"/>
        <v>42637.786</v>
      </c>
      <c r="D431" s="11" t="str">
        <f t="shared" si="39"/>
        <v>vis</v>
      </c>
      <c r="E431" s="77" t="e">
        <f>VLOOKUP(C431,Active!C$21:E$972,3,FALSE)</f>
        <v>#N/A</v>
      </c>
      <c r="F431" s="15" t="s">
        <v>588</v>
      </c>
      <c r="G431" s="11" t="str">
        <f t="shared" si="40"/>
        <v>42637.786</v>
      </c>
      <c r="H431" s="69">
        <f t="shared" si="41"/>
        <v>-17739</v>
      </c>
      <c r="I431" s="78" t="s">
        <v>1132</v>
      </c>
      <c r="J431" s="79" t="s">
        <v>1133</v>
      </c>
      <c r="K431" s="78">
        <v>-17739</v>
      </c>
      <c r="L431" s="78" t="s">
        <v>1134</v>
      </c>
      <c r="M431" s="79" t="s">
        <v>647</v>
      </c>
      <c r="N431" s="79"/>
      <c r="O431" s="80" t="s">
        <v>748</v>
      </c>
      <c r="P431" s="80" t="s">
        <v>1131</v>
      </c>
    </row>
    <row r="432" spans="1:16" ht="13.5" thickBot="1" x14ac:dyDescent="0.25">
      <c r="A432" s="69" t="str">
        <f t="shared" si="36"/>
        <v> AVSJ 7.29 </v>
      </c>
      <c r="B432" s="15" t="str">
        <f t="shared" si="37"/>
        <v>I</v>
      </c>
      <c r="C432" s="69">
        <f t="shared" si="38"/>
        <v>42662.811000000002</v>
      </c>
      <c r="D432" s="11" t="str">
        <f t="shared" si="39"/>
        <v>vis</v>
      </c>
      <c r="E432" s="77" t="e">
        <f>VLOOKUP(C432,Active!C$21:E$972,3,FALSE)</f>
        <v>#N/A</v>
      </c>
      <c r="F432" s="15" t="s">
        <v>588</v>
      </c>
      <c r="G432" s="11" t="str">
        <f t="shared" si="40"/>
        <v>42662.811</v>
      </c>
      <c r="H432" s="69">
        <f t="shared" si="41"/>
        <v>-17694</v>
      </c>
      <c r="I432" s="78" t="s">
        <v>1135</v>
      </c>
      <c r="J432" s="79" t="s">
        <v>1136</v>
      </c>
      <c r="K432" s="78">
        <v>-17694</v>
      </c>
      <c r="L432" s="78" t="s">
        <v>886</v>
      </c>
      <c r="M432" s="79" t="s">
        <v>647</v>
      </c>
      <c r="N432" s="79"/>
      <c r="O432" s="80" t="s">
        <v>748</v>
      </c>
      <c r="P432" s="80" t="s">
        <v>1131</v>
      </c>
    </row>
    <row r="433" spans="1:16" ht="13.5" thickBot="1" x14ac:dyDescent="0.25">
      <c r="A433" s="69" t="str">
        <f t="shared" si="36"/>
        <v> AVSJ 7.29 </v>
      </c>
      <c r="B433" s="15" t="str">
        <f t="shared" si="37"/>
        <v>I</v>
      </c>
      <c r="C433" s="69">
        <f t="shared" si="38"/>
        <v>42666.701000000001</v>
      </c>
      <c r="D433" s="11" t="str">
        <f t="shared" si="39"/>
        <v>vis</v>
      </c>
      <c r="E433" s="77" t="e">
        <f>VLOOKUP(C433,Active!C$21:E$972,3,FALSE)</f>
        <v>#N/A</v>
      </c>
      <c r="F433" s="15" t="s">
        <v>588</v>
      </c>
      <c r="G433" s="11" t="str">
        <f t="shared" si="40"/>
        <v>42666.701</v>
      </c>
      <c r="H433" s="69">
        <f t="shared" si="41"/>
        <v>-17687</v>
      </c>
      <c r="I433" s="78" t="s">
        <v>1141</v>
      </c>
      <c r="J433" s="79" t="s">
        <v>1142</v>
      </c>
      <c r="K433" s="78">
        <v>-17687</v>
      </c>
      <c r="L433" s="78" t="s">
        <v>907</v>
      </c>
      <c r="M433" s="79" t="s">
        <v>647</v>
      </c>
      <c r="N433" s="79"/>
      <c r="O433" s="80" t="s">
        <v>1143</v>
      </c>
      <c r="P433" s="80" t="s">
        <v>1131</v>
      </c>
    </row>
    <row r="434" spans="1:16" ht="13.5" thickBot="1" x14ac:dyDescent="0.25">
      <c r="A434" s="69" t="str">
        <f t="shared" si="36"/>
        <v> AVSJ 7.29 </v>
      </c>
      <c r="B434" s="15" t="str">
        <f t="shared" si="37"/>
        <v>I</v>
      </c>
      <c r="C434" s="69">
        <f t="shared" si="38"/>
        <v>42716.733</v>
      </c>
      <c r="D434" s="11" t="str">
        <f t="shared" si="39"/>
        <v>vis</v>
      </c>
      <c r="E434" s="77" t="e">
        <f>VLOOKUP(C434,Active!C$21:E$972,3,FALSE)</f>
        <v>#N/A</v>
      </c>
      <c r="F434" s="15" t="s">
        <v>588</v>
      </c>
      <c r="G434" s="11" t="str">
        <f t="shared" si="40"/>
        <v>42716.733</v>
      </c>
      <c r="H434" s="69">
        <f t="shared" si="41"/>
        <v>-17597</v>
      </c>
      <c r="I434" s="78" t="s">
        <v>1151</v>
      </c>
      <c r="J434" s="79" t="s">
        <v>1152</v>
      </c>
      <c r="K434" s="78">
        <v>-17597</v>
      </c>
      <c r="L434" s="78" t="s">
        <v>1153</v>
      </c>
      <c r="M434" s="79" t="s">
        <v>647</v>
      </c>
      <c r="N434" s="79"/>
      <c r="O434" s="80" t="s">
        <v>1154</v>
      </c>
      <c r="P434" s="80" t="s">
        <v>1131</v>
      </c>
    </row>
    <row r="435" spans="1:16" ht="13.5" thickBot="1" x14ac:dyDescent="0.25">
      <c r="A435" s="69" t="str">
        <f t="shared" si="36"/>
        <v> MVS 8.24 </v>
      </c>
      <c r="B435" s="15" t="str">
        <f t="shared" si="37"/>
        <v>I</v>
      </c>
      <c r="C435" s="69">
        <f t="shared" si="38"/>
        <v>43012.529000000002</v>
      </c>
      <c r="D435" s="11" t="str">
        <f t="shared" si="39"/>
        <v>vis</v>
      </c>
      <c r="E435" s="77" t="e">
        <f>VLOOKUP(C435,Active!C$21:E$972,3,FALSE)</f>
        <v>#N/A</v>
      </c>
      <c r="F435" s="15" t="s">
        <v>588</v>
      </c>
      <c r="G435" s="11" t="str">
        <f t="shared" si="40"/>
        <v>43012.529</v>
      </c>
      <c r="H435" s="69">
        <f t="shared" si="41"/>
        <v>-17065</v>
      </c>
      <c r="I435" s="78" t="s">
        <v>1202</v>
      </c>
      <c r="J435" s="79" t="s">
        <v>1203</v>
      </c>
      <c r="K435" s="78">
        <v>-17065</v>
      </c>
      <c r="L435" s="78" t="s">
        <v>943</v>
      </c>
      <c r="M435" s="79" t="s">
        <v>647</v>
      </c>
      <c r="N435" s="79"/>
      <c r="O435" s="80" t="s">
        <v>1204</v>
      </c>
      <c r="P435" s="80" t="s">
        <v>1205</v>
      </c>
    </row>
    <row r="436" spans="1:16" ht="13.5" thickBot="1" x14ac:dyDescent="0.25">
      <c r="A436" s="69" t="str">
        <f t="shared" si="36"/>
        <v> BRNO 21 </v>
      </c>
      <c r="B436" s="15" t="str">
        <f t="shared" si="37"/>
        <v>I</v>
      </c>
      <c r="C436" s="69">
        <f t="shared" si="38"/>
        <v>43016.417000000001</v>
      </c>
      <c r="D436" s="11" t="str">
        <f t="shared" si="39"/>
        <v>vis</v>
      </c>
      <c r="E436" s="77" t="e">
        <f>VLOOKUP(C436,Active!C$21:E$972,3,FALSE)</f>
        <v>#N/A</v>
      </c>
      <c r="F436" s="15" t="s">
        <v>588</v>
      </c>
      <c r="G436" s="11" t="str">
        <f t="shared" si="40"/>
        <v>43016.417</v>
      </c>
      <c r="H436" s="69">
        <f t="shared" si="41"/>
        <v>-17058</v>
      </c>
      <c r="I436" s="78" t="s">
        <v>1206</v>
      </c>
      <c r="J436" s="79" t="s">
        <v>1207</v>
      </c>
      <c r="K436" s="78">
        <v>-17058</v>
      </c>
      <c r="L436" s="78" t="s">
        <v>1048</v>
      </c>
      <c r="M436" s="79" t="s">
        <v>647</v>
      </c>
      <c r="N436" s="79"/>
      <c r="O436" s="80" t="s">
        <v>1208</v>
      </c>
      <c r="P436" s="80" t="s">
        <v>1209</v>
      </c>
    </row>
    <row r="437" spans="1:16" ht="13.5" thickBot="1" x14ac:dyDescent="0.25">
      <c r="A437" s="69" t="str">
        <f t="shared" si="36"/>
        <v> BRNO 21 </v>
      </c>
      <c r="B437" s="15" t="str">
        <f t="shared" si="37"/>
        <v>I</v>
      </c>
      <c r="C437" s="69">
        <f t="shared" si="38"/>
        <v>43016.42</v>
      </c>
      <c r="D437" s="11" t="str">
        <f t="shared" si="39"/>
        <v>vis</v>
      </c>
      <c r="E437" s="77" t="e">
        <f>VLOOKUP(C437,Active!C$21:E$972,3,FALSE)</f>
        <v>#N/A</v>
      </c>
      <c r="F437" s="15" t="s">
        <v>588</v>
      </c>
      <c r="G437" s="11" t="str">
        <f t="shared" si="40"/>
        <v>43016.420</v>
      </c>
      <c r="H437" s="69">
        <f t="shared" si="41"/>
        <v>-17058</v>
      </c>
      <c r="I437" s="78" t="s">
        <v>1210</v>
      </c>
      <c r="J437" s="79" t="s">
        <v>1211</v>
      </c>
      <c r="K437" s="78">
        <v>-17058</v>
      </c>
      <c r="L437" s="78" t="s">
        <v>886</v>
      </c>
      <c r="M437" s="79" t="s">
        <v>647</v>
      </c>
      <c r="N437" s="79"/>
      <c r="O437" s="80" t="s">
        <v>1212</v>
      </c>
      <c r="P437" s="80" t="s">
        <v>1209</v>
      </c>
    </row>
    <row r="438" spans="1:16" ht="13.5" thickBot="1" x14ac:dyDescent="0.25">
      <c r="A438" s="69" t="str">
        <f t="shared" si="36"/>
        <v> BRNO 21 </v>
      </c>
      <c r="B438" s="15" t="str">
        <f t="shared" si="37"/>
        <v>I</v>
      </c>
      <c r="C438" s="69">
        <f t="shared" si="38"/>
        <v>43016.421999999999</v>
      </c>
      <c r="D438" s="11" t="str">
        <f t="shared" si="39"/>
        <v>vis</v>
      </c>
      <c r="E438" s="77" t="e">
        <f>VLOOKUP(C438,Active!C$21:E$972,3,FALSE)</f>
        <v>#N/A</v>
      </c>
      <c r="F438" s="15" t="s">
        <v>588</v>
      </c>
      <c r="G438" s="11" t="str">
        <f t="shared" si="40"/>
        <v>43016.422</v>
      </c>
      <c r="H438" s="69">
        <f t="shared" si="41"/>
        <v>-17058</v>
      </c>
      <c r="I438" s="78" t="s">
        <v>1213</v>
      </c>
      <c r="J438" s="79" t="s">
        <v>1214</v>
      </c>
      <c r="K438" s="78">
        <v>-17058</v>
      </c>
      <c r="L438" s="78" t="s">
        <v>926</v>
      </c>
      <c r="M438" s="79" t="s">
        <v>647</v>
      </c>
      <c r="N438" s="79"/>
      <c r="O438" s="80" t="s">
        <v>1215</v>
      </c>
      <c r="P438" s="80" t="s">
        <v>1209</v>
      </c>
    </row>
    <row r="439" spans="1:16" ht="13.5" thickBot="1" x14ac:dyDescent="0.25">
      <c r="A439" s="69" t="str">
        <f t="shared" si="36"/>
        <v> BBS 34 </v>
      </c>
      <c r="B439" s="15" t="str">
        <f t="shared" si="37"/>
        <v>I</v>
      </c>
      <c r="C439" s="69">
        <f t="shared" si="38"/>
        <v>43344.442000000003</v>
      </c>
      <c r="D439" s="11" t="str">
        <f t="shared" si="39"/>
        <v>vis</v>
      </c>
      <c r="E439" s="77" t="e">
        <f>VLOOKUP(C439,Active!C$21:E$972,3,FALSE)</f>
        <v>#N/A</v>
      </c>
      <c r="F439" s="15" t="s">
        <v>588</v>
      </c>
      <c r="G439" s="11" t="str">
        <f t="shared" si="40"/>
        <v>43344.442</v>
      </c>
      <c r="H439" s="69">
        <f t="shared" si="41"/>
        <v>-16468</v>
      </c>
      <c r="I439" s="78" t="s">
        <v>1241</v>
      </c>
      <c r="J439" s="79" t="s">
        <v>1242</v>
      </c>
      <c r="K439" s="78">
        <v>-16468</v>
      </c>
      <c r="L439" s="78" t="s">
        <v>1243</v>
      </c>
      <c r="M439" s="79" t="s">
        <v>647</v>
      </c>
      <c r="N439" s="79"/>
      <c r="O439" s="80" t="s">
        <v>914</v>
      </c>
      <c r="P439" s="80" t="s">
        <v>1244</v>
      </c>
    </row>
    <row r="440" spans="1:16" ht="13.5" thickBot="1" x14ac:dyDescent="0.25">
      <c r="A440" s="69" t="str">
        <f t="shared" si="36"/>
        <v> BBS 34 </v>
      </c>
      <c r="B440" s="15" t="str">
        <f t="shared" si="37"/>
        <v>I</v>
      </c>
      <c r="C440" s="69">
        <f t="shared" si="38"/>
        <v>43378.366999999998</v>
      </c>
      <c r="D440" s="11" t="str">
        <f t="shared" si="39"/>
        <v>vis</v>
      </c>
      <c r="E440" s="77" t="e">
        <f>VLOOKUP(C440,Active!C$21:E$972,3,FALSE)</f>
        <v>#N/A</v>
      </c>
      <c r="F440" s="15" t="s">
        <v>588</v>
      </c>
      <c r="G440" s="11" t="str">
        <f t="shared" si="40"/>
        <v>43378.367</v>
      </c>
      <c r="H440" s="69">
        <f t="shared" si="41"/>
        <v>-16407</v>
      </c>
      <c r="I440" s="78" t="s">
        <v>1250</v>
      </c>
      <c r="J440" s="79" t="s">
        <v>1251</v>
      </c>
      <c r="K440" s="78">
        <v>-16407</v>
      </c>
      <c r="L440" s="78" t="s">
        <v>907</v>
      </c>
      <c r="M440" s="79" t="s">
        <v>647</v>
      </c>
      <c r="N440" s="79"/>
      <c r="O440" s="80" t="s">
        <v>862</v>
      </c>
      <c r="P440" s="80" t="s">
        <v>1244</v>
      </c>
    </row>
    <row r="441" spans="1:16" ht="13.5" thickBot="1" x14ac:dyDescent="0.25">
      <c r="A441" s="69" t="str">
        <f t="shared" si="36"/>
        <v> BRNO 21 </v>
      </c>
      <c r="B441" s="15" t="str">
        <f t="shared" si="37"/>
        <v>I</v>
      </c>
      <c r="C441" s="69">
        <f t="shared" si="38"/>
        <v>43393.381000000001</v>
      </c>
      <c r="D441" s="11" t="str">
        <f t="shared" si="39"/>
        <v>vis</v>
      </c>
      <c r="E441" s="77" t="e">
        <f>VLOOKUP(C441,Active!C$21:E$972,3,FALSE)</f>
        <v>#N/A</v>
      </c>
      <c r="F441" s="15" t="s">
        <v>588</v>
      </c>
      <c r="G441" s="11" t="str">
        <f t="shared" si="40"/>
        <v>43393.381</v>
      </c>
      <c r="H441" s="69">
        <f t="shared" si="41"/>
        <v>-16380</v>
      </c>
      <c r="I441" s="78" t="s">
        <v>1252</v>
      </c>
      <c r="J441" s="79" t="s">
        <v>1253</v>
      </c>
      <c r="K441" s="78">
        <v>-16380</v>
      </c>
      <c r="L441" s="78" t="s">
        <v>886</v>
      </c>
      <c r="M441" s="79" t="s">
        <v>647</v>
      </c>
      <c r="N441" s="79"/>
      <c r="O441" s="80" t="s">
        <v>1254</v>
      </c>
      <c r="P441" s="80" t="s">
        <v>1209</v>
      </c>
    </row>
    <row r="442" spans="1:16" ht="13.5" thickBot="1" x14ac:dyDescent="0.25">
      <c r="A442" s="69" t="str">
        <f t="shared" si="36"/>
        <v> BBS 35 </v>
      </c>
      <c r="B442" s="15" t="str">
        <f t="shared" si="37"/>
        <v>I</v>
      </c>
      <c r="C442" s="69">
        <f t="shared" si="38"/>
        <v>43393.381000000001</v>
      </c>
      <c r="D442" s="11" t="str">
        <f t="shared" si="39"/>
        <v>vis</v>
      </c>
      <c r="E442" s="77" t="e">
        <f>VLOOKUP(C442,Active!C$21:E$972,3,FALSE)</f>
        <v>#N/A</v>
      </c>
      <c r="F442" s="15" t="s">
        <v>588</v>
      </c>
      <c r="G442" s="11" t="str">
        <f t="shared" si="40"/>
        <v>43393.381</v>
      </c>
      <c r="H442" s="69">
        <f t="shared" si="41"/>
        <v>-16380</v>
      </c>
      <c r="I442" s="78" t="s">
        <v>1252</v>
      </c>
      <c r="J442" s="79" t="s">
        <v>1253</v>
      </c>
      <c r="K442" s="78">
        <v>-16380</v>
      </c>
      <c r="L442" s="78" t="s">
        <v>886</v>
      </c>
      <c r="M442" s="79" t="s">
        <v>647</v>
      </c>
      <c r="N442" s="79"/>
      <c r="O442" s="80" t="s">
        <v>862</v>
      </c>
      <c r="P442" s="80" t="s">
        <v>1255</v>
      </c>
    </row>
    <row r="443" spans="1:16" ht="13.5" thickBot="1" x14ac:dyDescent="0.25">
      <c r="A443" s="69" t="str">
        <f t="shared" si="36"/>
        <v> BBS 35 </v>
      </c>
      <c r="B443" s="15" t="str">
        <f t="shared" si="37"/>
        <v>I</v>
      </c>
      <c r="C443" s="69">
        <f t="shared" si="38"/>
        <v>43398.379000000001</v>
      </c>
      <c r="D443" s="11" t="str">
        <f t="shared" si="39"/>
        <v>vis</v>
      </c>
      <c r="E443" s="77" t="e">
        <f>VLOOKUP(C443,Active!C$21:E$972,3,FALSE)</f>
        <v>#N/A</v>
      </c>
      <c r="F443" s="15" t="s">
        <v>588</v>
      </c>
      <c r="G443" s="11" t="str">
        <f t="shared" si="40"/>
        <v>43398.379</v>
      </c>
      <c r="H443" s="69">
        <f t="shared" si="41"/>
        <v>-16371</v>
      </c>
      <c r="I443" s="78" t="s">
        <v>1258</v>
      </c>
      <c r="J443" s="79" t="s">
        <v>1259</v>
      </c>
      <c r="K443" s="78">
        <v>-16371</v>
      </c>
      <c r="L443" s="78" t="s">
        <v>895</v>
      </c>
      <c r="M443" s="79" t="s">
        <v>647</v>
      </c>
      <c r="N443" s="79"/>
      <c r="O443" s="80" t="s">
        <v>914</v>
      </c>
      <c r="P443" s="80" t="s">
        <v>1255</v>
      </c>
    </row>
    <row r="444" spans="1:16" ht="13.5" thickBot="1" x14ac:dyDescent="0.25">
      <c r="A444" s="69" t="str">
        <f t="shared" si="36"/>
        <v> BBS 35 </v>
      </c>
      <c r="B444" s="15" t="str">
        <f t="shared" si="37"/>
        <v>I</v>
      </c>
      <c r="C444" s="69">
        <f t="shared" si="38"/>
        <v>43398.38</v>
      </c>
      <c r="D444" s="11" t="str">
        <f t="shared" si="39"/>
        <v>vis</v>
      </c>
      <c r="E444" s="77" t="e">
        <f>VLOOKUP(C444,Active!C$21:E$972,3,FALSE)</f>
        <v>#N/A</v>
      </c>
      <c r="F444" s="15" t="s">
        <v>588</v>
      </c>
      <c r="G444" s="11" t="str">
        <f t="shared" si="40"/>
        <v>43398.380</v>
      </c>
      <c r="H444" s="69">
        <f t="shared" si="41"/>
        <v>-16371</v>
      </c>
      <c r="I444" s="78" t="s">
        <v>1260</v>
      </c>
      <c r="J444" s="79" t="s">
        <v>1261</v>
      </c>
      <c r="K444" s="78">
        <v>-16371</v>
      </c>
      <c r="L444" s="78" t="s">
        <v>1134</v>
      </c>
      <c r="M444" s="79" t="s">
        <v>647</v>
      </c>
      <c r="N444" s="79"/>
      <c r="O444" s="80" t="s">
        <v>862</v>
      </c>
      <c r="P444" s="80" t="s">
        <v>1255</v>
      </c>
    </row>
    <row r="445" spans="1:16" ht="13.5" thickBot="1" x14ac:dyDescent="0.25">
      <c r="A445" s="69" t="str">
        <f t="shared" si="36"/>
        <v> BBS 35 </v>
      </c>
      <c r="B445" s="15" t="str">
        <f t="shared" si="37"/>
        <v>I</v>
      </c>
      <c r="C445" s="69">
        <f t="shared" si="38"/>
        <v>43417.29</v>
      </c>
      <c r="D445" s="11" t="str">
        <f t="shared" si="39"/>
        <v>vis</v>
      </c>
      <c r="E445" s="77" t="e">
        <f>VLOOKUP(C445,Active!C$21:E$972,3,FALSE)</f>
        <v>#N/A</v>
      </c>
      <c r="F445" s="15" t="s">
        <v>588</v>
      </c>
      <c r="G445" s="11" t="str">
        <f t="shared" si="40"/>
        <v>43417.290</v>
      </c>
      <c r="H445" s="69">
        <f t="shared" si="41"/>
        <v>-16337</v>
      </c>
      <c r="I445" s="78" t="s">
        <v>1262</v>
      </c>
      <c r="J445" s="79" t="s">
        <v>1263</v>
      </c>
      <c r="K445" s="78">
        <v>-16337</v>
      </c>
      <c r="L445" s="78" t="s">
        <v>926</v>
      </c>
      <c r="M445" s="79" t="s">
        <v>647</v>
      </c>
      <c r="N445" s="79"/>
      <c r="O445" s="80" t="s">
        <v>862</v>
      </c>
      <c r="P445" s="80" t="s">
        <v>1255</v>
      </c>
    </row>
    <row r="446" spans="1:16" ht="13.5" thickBot="1" x14ac:dyDescent="0.25">
      <c r="A446" s="69" t="str">
        <f t="shared" si="36"/>
        <v> BRNO 21 </v>
      </c>
      <c r="B446" s="15" t="str">
        <f t="shared" si="37"/>
        <v>I</v>
      </c>
      <c r="C446" s="69">
        <f t="shared" si="38"/>
        <v>43432.298999999999</v>
      </c>
      <c r="D446" s="11" t="str">
        <f t="shared" si="39"/>
        <v>vis</v>
      </c>
      <c r="E446" s="77" t="e">
        <f>VLOOKUP(C446,Active!C$21:E$972,3,FALSE)</f>
        <v>#N/A</v>
      </c>
      <c r="F446" s="15" t="s">
        <v>588</v>
      </c>
      <c r="G446" s="11" t="str">
        <f t="shared" si="40"/>
        <v>43432.299</v>
      </c>
      <c r="H446" s="69">
        <f t="shared" si="41"/>
        <v>-16310</v>
      </c>
      <c r="I446" s="78" t="s">
        <v>1266</v>
      </c>
      <c r="J446" s="79" t="s">
        <v>1267</v>
      </c>
      <c r="K446" s="78">
        <v>-16310</v>
      </c>
      <c r="L446" s="78" t="s">
        <v>1027</v>
      </c>
      <c r="M446" s="79" t="s">
        <v>647</v>
      </c>
      <c r="N446" s="79"/>
      <c r="O446" s="80" t="s">
        <v>859</v>
      </c>
      <c r="P446" s="80" t="s">
        <v>1209</v>
      </c>
    </row>
    <row r="447" spans="1:16" ht="13.5" thickBot="1" x14ac:dyDescent="0.25">
      <c r="A447" s="69" t="str">
        <f t="shared" si="36"/>
        <v> BRNO 21 </v>
      </c>
      <c r="B447" s="15" t="str">
        <f t="shared" si="37"/>
        <v>I</v>
      </c>
      <c r="C447" s="69">
        <f t="shared" si="38"/>
        <v>43432.302000000003</v>
      </c>
      <c r="D447" s="11" t="str">
        <f t="shared" si="39"/>
        <v>vis</v>
      </c>
      <c r="E447" s="77" t="e">
        <f>VLOOKUP(C447,Active!C$21:E$972,3,FALSE)</f>
        <v>#N/A</v>
      </c>
      <c r="F447" s="15" t="s">
        <v>588</v>
      </c>
      <c r="G447" s="11" t="str">
        <f t="shared" si="40"/>
        <v>43432.302</v>
      </c>
      <c r="H447" s="69">
        <f t="shared" si="41"/>
        <v>-16310</v>
      </c>
      <c r="I447" s="78" t="s">
        <v>1268</v>
      </c>
      <c r="J447" s="79" t="s">
        <v>1269</v>
      </c>
      <c r="K447" s="78">
        <v>-16310</v>
      </c>
      <c r="L447" s="78" t="s">
        <v>926</v>
      </c>
      <c r="M447" s="79" t="s">
        <v>647</v>
      </c>
      <c r="N447" s="79"/>
      <c r="O447" s="80" t="s">
        <v>867</v>
      </c>
      <c r="P447" s="80" t="s">
        <v>1209</v>
      </c>
    </row>
    <row r="448" spans="1:16" ht="13.5" thickBot="1" x14ac:dyDescent="0.25">
      <c r="A448" s="69" t="str">
        <f t="shared" si="36"/>
        <v> BBS 36 </v>
      </c>
      <c r="B448" s="15" t="str">
        <f t="shared" si="37"/>
        <v>I</v>
      </c>
      <c r="C448" s="69">
        <f t="shared" si="38"/>
        <v>43447.309000000001</v>
      </c>
      <c r="D448" s="11" t="str">
        <f t="shared" si="39"/>
        <v>vis</v>
      </c>
      <c r="E448" s="77" t="e">
        <f>VLOOKUP(C448,Active!C$21:E$972,3,FALSE)</f>
        <v>#N/A</v>
      </c>
      <c r="F448" s="15" t="s">
        <v>588</v>
      </c>
      <c r="G448" s="11" t="str">
        <f t="shared" si="40"/>
        <v>43447.309</v>
      </c>
      <c r="H448" s="69">
        <f t="shared" si="41"/>
        <v>-16283</v>
      </c>
      <c r="I448" s="78" t="s">
        <v>1270</v>
      </c>
      <c r="J448" s="79" t="s">
        <v>1271</v>
      </c>
      <c r="K448" s="78">
        <v>-16283</v>
      </c>
      <c r="L448" s="78" t="s">
        <v>1048</v>
      </c>
      <c r="M448" s="79" t="s">
        <v>647</v>
      </c>
      <c r="N448" s="79"/>
      <c r="O448" s="80" t="s">
        <v>1272</v>
      </c>
      <c r="P448" s="80" t="s">
        <v>1273</v>
      </c>
    </row>
    <row r="449" spans="1:16" ht="13.5" thickBot="1" x14ac:dyDescent="0.25">
      <c r="A449" s="69" t="str">
        <f t="shared" si="36"/>
        <v> BBS 36 </v>
      </c>
      <c r="B449" s="15" t="str">
        <f t="shared" si="37"/>
        <v>I</v>
      </c>
      <c r="C449" s="69">
        <f t="shared" si="38"/>
        <v>43457.319000000003</v>
      </c>
      <c r="D449" s="11" t="str">
        <f t="shared" si="39"/>
        <v>vis</v>
      </c>
      <c r="E449" s="77" t="e">
        <f>VLOOKUP(C449,Active!C$21:E$972,3,FALSE)</f>
        <v>#N/A</v>
      </c>
      <c r="F449" s="15" t="s">
        <v>588</v>
      </c>
      <c r="G449" s="11" t="str">
        <f t="shared" si="40"/>
        <v>43457.319</v>
      </c>
      <c r="H449" s="69">
        <f t="shared" si="41"/>
        <v>-16265</v>
      </c>
      <c r="I449" s="78" t="s">
        <v>1274</v>
      </c>
      <c r="J449" s="79" t="s">
        <v>1275</v>
      </c>
      <c r="K449" s="78">
        <v>-16265</v>
      </c>
      <c r="L449" s="78" t="s">
        <v>1027</v>
      </c>
      <c r="M449" s="79" t="s">
        <v>647</v>
      </c>
      <c r="N449" s="79"/>
      <c r="O449" s="80" t="s">
        <v>1272</v>
      </c>
      <c r="P449" s="80" t="s">
        <v>1273</v>
      </c>
    </row>
    <row r="450" spans="1:16" ht="13.5" thickBot="1" x14ac:dyDescent="0.25">
      <c r="A450" s="69" t="str">
        <f t="shared" si="36"/>
        <v> BBS 35 </v>
      </c>
      <c r="B450" s="15" t="str">
        <f t="shared" si="37"/>
        <v>I</v>
      </c>
      <c r="C450" s="69">
        <f t="shared" si="38"/>
        <v>43458.423000000003</v>
      </c>
      <c r="D450" s="11" t="str">
        <f t="shared" si="39"/>
        <v>vis</v>
      </c>
      <c r="E450" s="77" t="e">
        <f>VLOOKUP(C450,Active!C$21:E$972,3,FALSE)</f>
        <v>#N/A</v>
      </c>
      <c r="F450" s="15" t="s">
        <v>588</v>
      </c>
      <c r="G450" s="11" t="str">
        <f t="shared" si="40"/>
        <v>43458.423</v>
      </c>
      <c r="H450" s="69">
        <f t="shared" si="41"/>
        <v>-16263</v>
      </c>
      <c r="I450" s="78" t="s">
        <v>1276</v>
      </c>
      <c r="J450" s="79" t="s">
        <v>1277</v>
      </c>
      <c r="K450" s="78">
        <v>-16263</v>
      </c>
      <c r="L450" s="78" t="s">
        <v>1153</v>
      </c>
      <c r="M450" s="79" t="s">
        <v>647</v>
      </c>
      <c r="N450" s="79"/>
      <c r="O450" s="80" t="s">
        <v>862</v>
      </c>
      <c r="P450" s="80" t="s">
        <v>1255</v>
      </c>
    </row>
    <row r="451" spans="1:16" ht="13.5" thickBot="1" x14ac:dyDescent="0.25">
      <c r="A451" s="69" t="str">
        <f t="shared" si="36"/>
        <v> BBS 37 </v>
      </c>
      <c r="B451" s="15" t="str">
        <f t="shared" si="37"/>
        <v>I</v>
      </c>
      <c r="C451" s="69">
        <f t="shared" si="38"/>
        <v>43658.578000000001</v>
      </c>
      <c r="D451" s="11" t="str">
        <f t="shared" si="39"/>
        <v>vis</v>
      </c>
      <c r="E451" s="77" t="e">
        <f>VLOOKUP(C451,Active!C$21:E$972,3,FALSE)</f>
        <v>#N/A</v>
      </c>
      <c r="F451" s="15" t="s">
        <v>588</v>
      </c>
      <c r="G451" s="11" t="str">
        <f t="shared" si="40"/>
        <v>43658.578</v>
      </c>
      <c r="H451" s="69">
        <f t="shared" si="41"/>
        <v>-15903</v>
      </c>
      <c r="I451" s="78" t="s">
        <v>1281</v>
      </c>
      <c r="J451" s="79" t="s">
        <v>1282</v>
      </c>
      <c r="K451" s="78">
        <v>-15903</v>
      </c>
      <c r="L451" s="78" t="s">
        <v>1283</v>
      </c>
      <c r="M451" s="79" t="s">
        <v>647</v>
      </c>
      <c r="N451" s="79"/>
      <c r="O451" s="80" t="s">
        <v>862</v>
      </c>
      <c r="P451" s="80" t="s">
        <v>1284</v>
      </c>
    </row>
    <row r="452" spans="1:16" ht="13.5" thickBot="1" x14ac:dyDescent="0.25">
      <c r="A452" s="69" t="str">
        <f t="shared" si="36"/>
        <v> BBS 37 </v>
      </c>
      <c r="B452" s="15" t="str">
        <f t="shared" si="37"/>
        <v>I</v>
      </c>
      <c r="C452" s="69">
        <f t="shared" si="38"/>
        <v>43673.593000000001</v>
      </c>
      <c r="D452" s="11" t="str">
        <f t="shared" si="39"/>
        <v>vis</v>
      </c>
      <c r="E452" s="77" t="e">
        <f>VLOOKUP(C452,Active!C$21:E$972,3,FALSE)</f>
        <v>#N/A</v>
      </c>
      <c r="F452" s="15" t="s">
        <v>588</v>
      </c>
      <c r="G452" s="11" t="str">
        <f t="shared" si="40"/>
        <v>43673.593</v>
      </c>
      <c r="H452" s="69">
        <f t="shared" si="41"/>
        <v>-15876</v>
      </c>
      <c r="I452" s="78" t="s">
        <v>1285</v>
      </c>
      <c r="J452" s="79" t="s">
        <v>1286</v>
      </c>
      <c r="K452" s="78">
        <v>-15876</v>
      </c>
      <c r="L452" s="78" t="s">
        <v>1073</v>
      </c>
      <c r="M452" s="79" t="s">
        <v>647</v>
      </c>
      <c r="N452" s="79"/>
      <c r="O452" s="80" t="s">
        <v>862</v>
      </c>
      <c r="P452" s="80" t="s">
        <v>1284</v>
      </c>
    </row>
    <row r="453" spans="1:16" ht="13.5" thickBot="1" x14ac:dyDescent="0.25">
      <c r="A453" s="69" t="str">
        <f t="shared" si="36"/>
        <v> BBS 38 </v>
      </c>
      <c r="B453" s="15" t="str">
        <f t="shared" si="37"/>
        <v>I</v>
      </c>
      <c r="C453" s="69">
        <f t="shared" si="38"/>
        <v>43707.508000000002</v>
      </c>
      <c r="D453" s="11" t="str">
        <f t="shared" si="39"/>
        <v>vis</v>
      </c>
      <c r="E453" s="77" t="e">
        <f>VLOOKUP(C453,Active!C$21:E$972,3,FALSE)</f>
        <v>#N/A</v>
      </c>
      <c r="F453" s="15" t="s">
        <v>588</v>
      </c>
      <c r="G453" s="11" t="str">
        <f t="shared" si="40"/>
        <v>43707.508</v>
      </c>
      <c r="H453" s="69">
        <f t="shared" si="41"/>
        <v>-15815</v>
      </c>
      <c r="I453" s="78" t="s">
        <v>1287</v>
      </c>
      <c r="J453" s="79" t="s">
        <v>1288</v>
      </c>
      <c r="K453" s="78">
        <v>-15815</v>
      </c>
      <c r="L453" s="78" t="s">
        <v>1073</v>
      </c>
      <c r="M453" s="79" t="s">
        <v>647</v>
      </c>
      <c r="N453" s="79"/>
      <c r="O453" s="80" t="s">
        <v>862</v>
      </c>
      <c r="P453" s="80" t="s">
        <v>1289</v>
      </c>
    </row>
    <row r="454" spans="1:16" ht="13.5" thickBot="1" x14ac:dyDescent="0.25">
      <c r="A454" s="69" t="str">
        <f t="shared" si="36"/>
        <v> BBS 38 </v>
      </c>
      <c r="B454" s="15" t="str">
        <f t="shared" si="37"/>
        <v>I</v>
      </c>
      <c r="C454" s="69">
        <f t="shared" si="38"/>
        <v>43717.508000000002</v>
      </c>
      <c r="D454" s="11" t="str">
        <f t="shared" si="39"/>
        <v>vis</v>
      </c>
      <c r="E454" s="77" t="e">
        <f>VLOOKUP(C454,Active!C$21:E$972,3,FALSE)</f>
        <v>#N/A</v>
      </c>
      <c r="F454" s="15" t="s">
        <v>588</v>
      </c>
      <c r="G454" s="11" t="str">
        <f t="shared" si="40"/>
        <v>43717.508</v>
      </c>
      <c r="H454" s="69">
        <f t="shared" si="41"/>
        <v>-15797</v>
      </c>
      <c r="I454" s="78" t="s">
        <v>1292</v>
      </c>
      <c r="J454" s="79" t="s">
        <v>1293</v>
      </c>
      <c r="K454" s="78">
        <v>-15797</v>
      </c>
      <c r="L454" s="78" t="s">
        <v>1294</v>
      </c>
      <c r="M454" s="79" t="s">
        <v>647</v>
      </c>
      <c r="N454" s="79"/>
      <c r="O454" s="80" t="s">
        <v>862</v>
      </c>
      <c r="P454" s="80" t="s">
        <v>1289</v>
      </c>
    </row>
    <row r="455" spans="1:16" ht="13.5" thickBot="1" x14ac:dyDescent="0.25">
      <c r="A455" s="69" t="str">
        <f t="shared" si="36"/>
        <v> MVS 9.18 </v>
      </c>
      <c r="B455" s="15" t="str">
        <f t="shared" si="37"/>
        <v>I</v>
      </c>
      <c r="C455" s="69">
        <f t="shared" si="38"/>
        <v>43722.514000000003</v>
      </c>
      <c r="D455" s="11" t="str">
        <f t="shared" si="39"/>
        <v>vis</v>
      </c>
      <c r="E455" s="77" t="e">
        <f>VLOOKUP(C455,Active!C$21:E$972,3,FALSE)</f>
        <v>#N/A</v>
      </c>
      <c r="F455" s="15" t="s">
        <v>588</v>
      </c>
      <c r="G455" s="11" t="str">
        <f t="shared" si="40"/>
        <v>43722.514</v>
      </c>
      <c r="H455" s="69">
        <f t="shared" si="41"/>
        <v>-15788</v>
      </c>
      <c r="I455" s="78" t="s">
        <v>1295</v>
      </c>
      <c r="J455" s="79" t="s">
        <v>1296</v>
      </c>
      <c r="K455" s="78">
        <v>-15788</v>
      </c>
      <c r="L455" s="78" t="s">
        <v>1297</v>
      </c>
      <c r="M455" s="79" t="s">
        <v>647</v>
      </c>
      <c r="N455" s="79"/>
      <c r="O455" s="80" t="s">
        <v>1298</v>
      </c>
      <c r="P455" s="80" t="s">
        <v>1299</v>
      </c>
    </row>
    <row r="456" spans="1:16" ht="13.5" thickBot="1" x14ac:dyDescent="0.25">
      <c r="A456" s="69" t="str">
        <f t="shared" si="36"/>
        <v> MVS 9.18 </v>
      </c>
      <c r="B456" s="15" t="str">
        <f t="shared" si="37"/>
        <v>I</v>
      </c>
      <c r="C456" s="69">
        <f t="shared" si="38"/>
        <v>43722.514999999999</v>
      </c>
      <c r="D456" s="11" t="str">
        <f t="shared" si="39"/>
        <v>vis</v>
      </c>
      <c r="E456" s="77" t="e">
        <f>VLOOKUP(C456,Active!C$21:E$972,3,FALSE)</f>
        <v>#N/A</v>
      </c>
      <c r="F456" s="15" t="s">
        <v>588</v>
      </c>
      <c r="G456" s="11" t="str">
        <f t="shared" si="40"/>
        <v>43722.515</v>
      </c>
      <c r="H456" s="69">
        <f t="shared" si="41"/>
        <v>-15788</v>
      </c>
      <c r="I456" s="78" t="s">
        <v>1300</v>
      </c>
      <c r="J456" s="79" t="s">
        <v>1301</v>
      </c>
      <c r="K456" s="78">
        <v>-15788</v>
      </c>
      <c r="L456" s="78" t="s">
        <v>1243</v>
      </c>
      <c r="M456" s="79" t="s">
        <v>647</v>
      </c>
      <c r="N456" s="79"/>
      <c r="O456" s="80" t="s">
        <v>1302</v>
      </c>
      <c r="P456" s="80" t="s">
        <v>1299</v>
      </c>
    </row>
    <row r="457" spans="1:16" ht="13.5" thickBot="1" x14ac:dyDescent="0.25">
      <c r="A457" s="69" t="str">
        <f t="shared" si="36"/>
        <v> MVS 9.18 </v>
      </c>
      <c r="B457" s="15" t="str">
        <f t="shared" si="37"/>
        <v>I</v>
      </c>
      <c r="C457" s="69">
        <f t="shared" si="38"/>
        <v>43722.516000000003</v>
      </c>
      <c r="D457" s="11" t="str">
        <f t="shared" si="39"/>
        <v>vis</v>
      </c>
      <c r="E457" s="77" t="e">
        <f>VLOOKUP(C457,Active!C$21:E$972,3,FALSE)</f>
        <v>#N/A</v>
      </c>
      <c r="F457" s="15" t="s">
        <v>588</v>
      </c>
      <c r="G457" s="11" t="str">
        <f t="shared" si="40"/>
        <v>43722.516</v>
      </c>
      <c r="H457" s="69">
        <f t="shared" si="41"/>
        <v>-15788</v>
      </c>
      <c r="I457" s="78" t="s">
        <v>1303</v>
      </c>
      <c r="J457" s="79" t="s">
        <v>1304</v>
      </c>
      <c r="K457" s="78">
        <v>-15788</v>
      </c>
      <c r="L457" s="78" t="s">
        <v>1305</v>
      </c>
      <c r="M457" s="79" t="s">
        <v>647</v>
      </c>
      <c r="N457" s="79"/>
      <c r="O457" s="80" t="s">
        <v>1306</v>
      </c>
      <c r="P457" s="80" t="s">
        <v>1299</v>
      </c>
    </row>
    <row r="458" spans="1:16" ht="13.5" thickBot="1" x14ac:dyDescent="0.25">
      <c r="A458" s="69" t="str">
        <f t="shared" si="36"/>
        <v> MVS 9.18 </v>
      </c>
      <c r="B458" s="15" t="str">
        <f t="shared" si="37"/>
        <v>I</v>
      </c>
      <c r="C458" s="69">
        <f t="shared" si="38"/>
        <v>43722.517</v>
      </c>
      <c r="D458" s="11" t="str">
        <f t="shared" si="39"/>
        <v>vis</v>
      </c>
      <c r="E458" s="77" t="e">
        <f>VLOOKUP(C458,Active!C$21:E$972,3,FALSE)</f>
        <v>#N/A</v>
      </c>
      <c r="F458" s="15" t="s">
        <v>588</v>
      </c>
      <c r="G458" s="11" t="str">
        <f t="shared" si="40"/>
        <v>43722.517</v>
      </c>
      <c r="H458" s="69">
        <f t="shared" si="41"/>
        <v>-15788</v>
      </c>
      <c r="I458" s="78" t="s">
        <v>1307</v>
      </c>
      <c r="J458" s="79" t="s">
        <v>1308</v>
      </c>
      <c r="K458" s="78">
        <v>-15788</v>
      </c>
      <c r="L458" s="78" t="s">
        <v>1283</v>
      </c>
      <c r="M458" s="79" t="s">
        <v>647</v>
      </c>
      <c r="N458" s="79"/>
      <c r="O458" s="80" t="s">
        <v>1309</v>
      </c>
      <c r="P458" s="80" t="s">
        <v>1299</v>
      </c>
    </row>
    <row r="459" spans="1:16" ht="13.5" thickBot="1" x14ac:dyDescent="0.25">
      <c r="A459" s="69" t="str">
        <f t="shared" ref="A459:A522" si="42">P459</f>
        <v> MVS 9.18 </v>
      </c>
      <c r="B459" s="15" t="str">
        <f t="shared" ref="B459:B522" si="43">IF(H459=INT(H459),"I","II")</f>
        <v>I</v>
      </c>
      <c r="C459" s="69">
        <f t="shared" ref="C459:C522" si="44">1*G459</f>
        <v>43722.517</v>
      </c>
      <c r="D459" s="11" t="str">
        <f t="shared" ref="D459:D522" si="45">VLOOKUP(F459,I$1:J$5,2,FALSE)</f>
        <v>vis</v>
      </c>
      <c r="E459" s="77" t="e">
        <f>VLOOKUP(C459,Active!C$21:E$972,3,FALSE)</f>
        <v>#N/A</v>
      </c>
      <c r="F459" s="15" t="s">
        <v>588</v>
      </c>
      <c r="G459" s="11" t="str">
        <f t="shared" ref="G459:G522" si="46">MID(I459,3,LEN(I459)-3)</f>
        <v>43722.517</v>
      </c>
      <c r="H459" s="69">
        <f t="shared" ref="H459:H522" si="47">1*K459</f>
        <v>-15788</v>
      </c>
      <c r="I459" s="78" t="s">
        <v>1307</v>
      </c>
      <c r="J459" s="79" t="s">
        <v>1308</v>
      </c>
      <c r="K459" s="78">
        <v>-15788</v>
      </c>
      <c r="L459" s="78" t="s">
        <v>1283</v>
      </c>
      <c r="M459" s="79" t="s">
        <v>647</v>
      </c>
      <c r="N459" s="79"/>
      <c r="O459" s="80" t="s">
        <v>1310</v>
      </c>
      <c r="P459" s="80" t="s">
        <v>1299</v>
      </c>
    </row>
    <row r="460" spans="1:16" ht="13.5" thickBot="1" x14ac:dyDescent="0.25">
      <c r="A460" s="69" t="str">
        <f t="shared" si="42"/>
        <v> MVS 9.18 </v>
      </c>
      <c r="B460" s="15" t="str">
        <f t="shared" si="43"/>
        <v>I</v>
      </c>
      <c r="C460" s="69">
        <f t="shared" si="44"/>
        <v>43722.519</v>
      </c>
      <c r="D460" s="11" t="str">
        <f t="shared" si="45"/>
        <v>vis</v>
      </c>
      <c r="E460" s="77" t="e">
        <f>VLOOKUP(C460,Active!C$21:E$972,3,FALSE)</f>
        <v>#N/A</v>
      </c>
      <c r="F460" s="15" t="s">
        <v>588</v>
      </c>
      <c r="G460" s="11" t="str">
        <f t="shared" si="46"/>
        <v>43722.519</v>
      </c>
      <c r="H460" s="69">
        <f t="shared" si="47"/>
        <v>-15788</v>
      </c>
      <c r="I460" s="78" t="s">
        <v>1311</v>
      </c>
      <c r="J460" s="79" t="s">
        <v>1312</v>
      </c>
      <c r="K460" s="78">
        <v>-15788</v>
      </c>
      <c r="L460" s="78" t="s">
        <v>1247</v>
      </c>
      <c r="M460" s="79" t="s">
        <v>647</v>
      </c>
      <c r="N460" s="79"/>
      <c r="O460" s="80" t="s">
        <v>1313</v>
      </c>
      <c r="P460" s="80" t="s">
        <v>1299</v>
      </c>
    </row>
    <row r="461" spans="1:16" ht="13.5" thickBot="1" x14ac:dyDescent="0.25">
      <c r="A461" s="69" t="str">
        <f t="shared" si="42"/>
        <v> MVS 9.18 </v>
      </c>
      <c r="B461" s="15" t="str">
        <f t="shared" si="43"/>
        <v>I</v>
      </c>
      <c r="C461" s="69">
        <f t="shared" si="44"/>
        <v>43722.519</v>
      </c>
      <c r="D461" s="11" t="str">
        <f t="shared" si="45"/>
        <v>vis</v>
      </c>
      <c r="E461" s="77" t="e">
        <f>VLOOKUP(C461,Active!C$21:E$972,3,FALSE)</f>
        <v>#N/A</v>
      </c>
      <c r="F461" s="15" t="s">
        <v>588</v>
      </c>
      <c r="G461" s="11" t="str">
        <f t="shared" si="46"/>
        <v>43722.519</v>
      </c>
      <c r="H461" s="69">
        <f t="shared" si="47"/>
        <v>-15788</v>
      </c>
      <c r="I461" s="78" t="s">
        <v>1311</v>
      </c>
      <c r="J461" s="79" t="s">
        <v>1312</v>
      </c>
      <c r="K461" s="78">
        <v>-15788</v>
      </c>
      <c r="L461" s="78" t="s">
        <v>1247</v>
      </c>
      <c r="M461" s="79" t="s">
        <v>647</v>
      </c>
      <c r="N461" s="79"/>
      <c r="O461" s="80" t="s">
        <v>1314</v>
      </c>
      <c r="P461" s="80" t="s">
        <v>1299</v>
      </c>
    </row>
    <row r="462" spans="1:16" ht="13.5" thickBot="1" x14ac:dyDescent="0.25">
      <c r="A462" s="69" t="str">
        <f t="shared" si="42"/>
        <v> MVS 9.18 </v>
      </c>
      <c r="B462" s="15" t="str">
        <f t="shared" si="43"/>
        <v>I</v>
      </c>
      <c r="C462" s="69">
        <f t="shared" si="44"/>
        <v>43722.519</v>
      </c>
      <c r="D462" s="11" t="str">
        <f t="shared" si="45"/>
        <v>vis</v>
      </c>
      <c r="E462" s="77" t="e">
        <f>VLOOKUP(C462,Active!C$21:E$972,3,FALSE)</f>
        <v>#N/A</v>
      </c>
      <c r="F462" s="15" t="s">
        <v>588</v>
      </c>
      <c r="G462" s="11" t="str">
        <f t="shared" si="46"/>
        <v>43722.519</v>
      </c>
      <c r="H462" s="69">
        <f t="shared" si="47"/>
        <v>-15788</v>
      </c>
      <c r="I462" s="78" t="s">
        <v>1311</v>
      </c>
      <c r="J462" s="79" t="s">
        <v>1312</v>
      </c>
      <c r="K462" s="78">
        <v>-15788</v>
      </c>
      <c r="L462" s="78" t="s">
        <v>1247</v>
      </c>
      <c r="M462" s="79" t="s">
        <v>647</v>
      </c>
      <c r="N462" s="79"/>
      <c r="O462" s="80" t="s">
        <v>1315</v>
      </c>
      <c r="P462" s="80" t="s">
        <v>1299</v>
      </c>
    </row>
    <row r="463" spans="1:16" ht="13.5" thickBot="1" x14ac:dyDescent="0.25">
      <c r="A463" s="69" t="str">
        <f t="shared" si="42"/>
        <v> BBS 38 </v>
      </c>
      <c r="B463" s="15" t="str">
        <f t="shared" si="43"/>
        <v>I</v>
      </c>
      <c r="C463" s="69">
        <f t="shared" si="44"/>
        <v>43726.413999999997</v>
      </c>
      <c r="D463" s="11" t="str">
        <f t="shared" si="45"/>
        <v>vis</v>
      </c>
      <c r="E463" s="77" t="e">
        <f>VLOOKUP(C463,Active!C$21:E$972,3,FALSE)</f>
        <v>#N/A</v>
      </c>
      <c r="F463" s="15" t="s">
        <v>588</v>
      </c>
      <c r="G463" s="11" t="str">
        <f t="shared" si="46"/>
        <v>43726.414</v>
      </c>
      <c r="H463" s="69">
        <f t="shared" si="47"/>
        <v>-15781</v>
      </c>
      <c r="I463" s="78" t="s">
        <v>1318</v>
      </c>
      <c r="J463" s="79" t="s">
        <v>1319</v>
      </c>
      <c r="K463" s="78">
        <v>-15781</v>
      </c>
      <c r="L463" s="78" t="s">
        <v>1134</v>
      </c>
      <c r="M463" s="79" t="s">
        <v>647</v>
      </c>
      <c r="N463" s="79"/>
      <c r="O463" s="80" t="s">
        <v>862</v>
      </c>
      <c r="P463" s="80" t="s">
        <v>1289</v>
      </c>
    </row>
    <row r="464" spans="1:16" ht="13.5" thickBot="1" x14ac:dyDescent="0.25">
      <c r="A464" s="69" t="str">
        <f t="shared" si="42"/>
        <v> BBS 38 </v>
      </c>
      <c r="B464" s="15" t="str">
        <f t="shared" si="43"/>
        <v>I</v>
      </c>
      <c r="C464" s="69">
        <f t="shared" si="44"/>
        <v>43736.419000000002</v>
      </c>
      <c r="D464" s="11" t="str">
        <f t="shared" si="45"/>
        <v>vis</v>
      </c>
      <c r="E464" s="77" t="e">
        <f>VLOOKUP(C464,Active!C$21:E$972,3,FALSE)</f>
        <v>#N/A</v>
      </c>
      <c r="F464" s="15" t="s">
        <v>588</v>
      </c>
      <c r="G464" s="11" t="str">
        <f t="shared" si="46"/>
        <v>43736.419</v>
      </c>
      <c r="H464" s="69">
        <f t="shared" si="47"/>
        <v>-15763</v>
      </c>
      <c r="I464" s="78" t="s">
        <v>1320</v>
      </c>
      <c r="J464" s="79" t="s">
        <v>1321</v>
      </c>
      <c r="K464" s="78">
        <v>-15763</v>
      </c>
      <c r="L464" s="78" t="s">
        <v>1073</v>
      </c>
      <c r="M464" s="79" t="s">
        <v>647</v>
      </c>
      <c r="N464" s="79"/>
      <c r="O464" s="80" t="s">
        <v>862</v>
      </c>
      <c r="P464" s="80" t="s">
        <v>1289</v>
      </c>
    </row>
    <row r="465" spans="1:16" ht="13.5" thickBot="1" x14ac:dyDescent="0.25">
      <c r="A465" s="69" t="str">
        <f t="shared" si="42"/>
        <v> BBS 38 </v>
      </c>
      <c r="B465" s="15" t="str">
        <f t="shared" si="43"/>
        <v>I</v>
      </c>
      <c r="C465" s="69">
        <f t="shared" si="44"/>
        <v>43741.421999999999</v>
      </c>
      <c r="D465" s="11" t="str">
        <f t="shared" si="45"/>
        <v>vis</v>
      </c>
      <c r="E465" s="77" t="e">
        <f>VLOOKUP(C465,Active!C$21:E$972,3,FALSE)</f>
        <v>#N/A</v>
      </c>
      <c r="F465" s="15" t="s">
        <v>588</v>
      </c>
      <c r="G465" s="11" t="str">
        <f t="shared" si="46"/>
        <v>43741.422</v>
      </c>
      <c r="H465" s="69">
        <f t="shared" si="47"/>
        <v>-15754</v>
      </c>
      <c r="I465" s="78" t="s">
        <v>1322</v>
      </c>
      <c r="J465" s="79" t="s">
        <v>1323</v>
      </c>
      <c r="K465" s="78">
        <v>-15754</v>
      </c>
      <c r="L465" s="78" t="s">
        <v>1247</v>
      </c>
      <c r="M465" s="79" t="s">
        <v>647</v>
      </c>
      <c r="N465" s="79"/>
      <c r="O465" s="80" t="s">
        <v>862</v>
      </c>
      <c r="P465" s="80" t="s">
        <v>1289</v>
      </c>
    </row>
    <row r="466" spans="1:16" ht="13.5" thickBot="1" x14ac:dyDescent="0.25">
      <c r="A466" s="69" t="str">
        <f t="shared" si="42"/>
        <v> BBS 39 </v>
      </c>
      <c r="B466" s="15" t="str">
        <f t="shared" si="43"/>
        <v>I</v>
      </c>
      <c r="C466" s="69">
        <f t="shared" si="44"/>
        <v>43746.427000000003</v>
      </c>
      <c r="D466" s="11" t="str">
        <f t="shared" si="45"/>
        <v>vis</v>
      </c>
      <c r="E466" s="77" t="e">
        <f>VLOOKUP(C466,Active!C$21:E$972,3,FALSE)</f>
        <v>#N/A</v>
      </c>
      <c r="F466" s="15" t="s">
        <v>588</v>
      </c>
      <c r="G466" s="11" t="str">
        <f t="shared" si="46"/>
        <v>43746.427</v>
      </c>
      <c r="H466" s="69">
        <f t="shared" si="47"/>
        <v>-15745</v>
      </c>
      <c r="I466" s="78" t="s">
        <v>1324</v>
      </c>
      <c r="J466" s="79" t="s">
        <v>1325</v>
      </c>
      <c r="K466" s="78">
        <v>-15745</v>
      </c>
      <c r="L466" s="78" t="s">
        <v>1073</v>
      </c>
      <c r="M466" s="79" t="s">
        <v>647</v>
      </c>
      <c r="N466" s="79"/>
      <c r="O466" s="80" t="s">
        <v>1272</v>
      </c>
      <c r="P466" s="80" t="s">
        <v>1326</v>
      </c>
    </row>
    <row r="467" spans="1:16" ht="13.5" thickBot="1" x14ac:dyDescent="0.25">
      <c r="A467" s="69" t="str">
        <f t="shared" si="42"/>
        <v> BBS 39 </v>
      </c>
      <c r="B467" s="15" t="str">
        <f t="shared" si="43"/>
        <v>I</v>
      </c>
      <c r="C467" s="69">
        <f t="shared" si="44"/>
        <v>43765.328000000001</v>
      </c>
      <c r="D467" s="11" t="str">
        <f t="shared" si="45"/>
        <v>vis</v>
      </c>
      <c r="E467" s="77" t="e">
        <f>VLOOKUP(C467,Active!C$21:E$972,3,FALSE)</f>
        <v>#N/A</v>
      </c>
      <c r="F467" s="15" t="s">
        <v>588</v>
      </c>
      <c r="G467" s="11" t="str">
        <f t="shared" si="46"/>
        <v>43765.328</v>
      </c>
      <c r="H467" s="69">
        <f t="shared" si="47"/>
        <v>-15711</v>
      </c>
      <c r="I467" s="78" t="s">
        <v>1335</v>
      </c>
      <c r="J467" s="79" t="s">
        <v>1336</v>
      </c>
      <c r="K467" s="78">
        <v>-15711</v>
      </c>
      <c r="L467" s="78" t="s">
        <v>1283</v>
      </c>
      <c r="M467" s="79" t="s">
        <v>647</v>
      </c>
      <c r="N467" s="79"/>
      <c r="O467" s="80" t="s">
        <v>862</v>
      </c>
      <c r="P467" s="80" t="s">
        <v>1326</v>
      </c>
    </row>
    <row r="468" spans="1:16" ht="13.5" thickBot="1" x14ac:dyDescent="0.25">
      <c r="A468" s="69" t="str">
        <f t="shared" si="42"/>
        <v> BBS 39 </v>
      </c>
      <c r="B468" s="15" t="str">
        <f t="shared" si="43"/>
        <v>I</v>
      </c>
      <c r="C468" s="69">
        <f t="shared" si="44"/>
        <v>43770.334000000003</v>
      </c>
      <c r="D468" s="11" t="str">
        <f t="shared" si="45"/>
        <v>vis</v>
      </c>
      <c r="E468" s="77" t="e">
        <f>VLOOKUP(C468,Active!C$21:E$972,3,FALSE)</f>
        <v>#N/A</v>
      </c>
      <c r="F468" s="15" t="s">
        <v>588</v>
      </c>
      <c r="G468" s="11" t="str">
        <f t="shared" si="46"/>
        <v>43770.334</v>
      </c>
      <c r="H468" s="69">
        <f t="shared" si="47"/>
        <v>-15702</v>
      </c>
      <c r="I468" s="78" t="s">
        <v>1337</v>
      </c>
      <c r="J468" s="79" t="s">
        <v>1338</v>
      </c>
      <c r="K468" s="78">
        <v>-15702</v>
      </c>
      <c r="L468" s="78" t="s">
        <v>1247</v>
      </c>
      <c r="M468" s="79" t="s">
        <v>647</v>
      </c>
      <c r="N468" s="79"/>
      <c r="O468" s="80" t="s">
        <v>862</v>
      </c>
      <c r="P468" s="80" t="s">
        <v>1326</v>
      </c>
    </row>
    <row r="469" spans="1:16" ht="13.5" thickBot="1" x14ac:dyDescent="0.25">
      <c r="A469" s="69" t="str">
        <f t="shared" si="42"/>
        <v> BBS 39 </v>
      </c>
      <c r="B469" s="15" t="str">
        <f t="shared" si="43"/>
        <v>I</v>
      </c>
      <c r="C469" s="69">
        <f t="shared" si="44"/>
        <v>43772.561999999998</v>
      </c>
      <c r="D469" s="11" t="str">
        <f t="shared" si="45"/>
        <v>vis</v>
      </c>
      <c r="E469" s="77" t="e">
        <f>VLOOKUP(C469,Active!C$21:E$972,3,FALSE)</f>
        <v>#N/A</v>
      </c>
      <c r="F469" s="15" t="s">
        <v>588</v>
      </c>
      <c r="G469" s="11" t="str">
        <f t="shared" si="46"/>
        <v>43772.562</v>
      </c>
      <c r="H469" s="69">
        <f t="shared" si="47"/>
        <v>-15698</v>
      </c>
      <c r="I469" s="78" t="s">
        <v>1339</v>
      </c>
      <c r="J469" s="79" t="s">
        <v>1340</v>
      </c>
      <c r="K469" s="78">
        <v>-15698</v>
      </c>
      <c r="L469" s="78" t="s">
        <v>1097</v>
      </c>
      <c r="M469" s="79" t="s">
        <v>647</v>
      </c>
      <c r="N469" s="79"/>
      <c r="O469" s="80" t="s">
        <v>862</v>
      </c>
      <c r="P469" s="80" t="s">
        <v>1326</v>
      </c>
    </row>
    <row r="470" spans="1:16" ht="13.5" thickBot="1" x14ac:dyDescent="0.25">
      <c r="A470" s="69" t="str">
        <f t="shared" si="42"/>
        <v> BBS 39 </v>
      </c>
      <c r="B470" s="15" t="str">
        <f t="shared" si="43"/>
        <v>I</v>
      </c>
      <c r="C470" s="69">
        <f t="shared" si="44"/>
        <v>43775.345000000001</v>
      </c>
      <c r="D470" s="11" t="str">
        <f t="shared" si="45"/>
        <v>vis</v>
      </c>
      <c r="E470" s="77" t="e">
        <f>VLOOKUP(C470,Active!C$21:E$972,3,FALSE)</f>
        <v>#N/A</v>
      </c>
      <c r="F470" s="15" t="s">
        <v>588</v>
      </c>
      <c r="G470" s="11" t="str">
        <f t="shared" si="46"/>
        <v>43775.345</v>
      </c>
      <c r="H470" s="69">
        <f t="shared" si="47"/>
        <v>-15693</v>
      </c>
      <c r="I470" s="78" t="s">
        <v>1341</v>
      </c>
      <c r="J470" s="79" t="s">
        <v>1342</v>
      </c>
      <c r="K470" s="78">
        <v>-15693</v>
      </c>
      <c r="L470" s="78" t="s">
        <v>1027</v>
      </c>
      <c r="M470" s="79" t="s">
        <v>647</v>
      </c>
      <c r="N470" s="79"/>
      <c r="O470" s="80" t="s">
        <v>1272</v>
      </c>
      <c r="P470" s="80" t="s">
        <v>1326</v>
      </c>
    </row>
    <row r="471" spans="1:16" ht="13.5" thickBot="1" x14ac:dyDescent="0.25">
      <c r="A471" s="69" t="str">
        <f t="shared" si="42"/>
        <v> BBS 44 </v>
      </c>
      <c r="B471" s="15" t="str">
        <f t="shared" si="43"/>
        <v>I</v>
      </c>
      <c r="C471" s="69">
        <f t="shared" si="44"/>
        <v>44045.55</v>
      </c>
      <c r="D471" s="11" t="str">
        <f t="shared" si="45"/>
        <v>vis</v>
      </c>
      <c r="E471" s="77" t="e">
        <f>VLOOKUP(C471,Active!C$21:E$972,3,FALSE)</f>
        <v>#N/A</v>
      </c>
      <c r="F471" s="15" t="s">
        <v>588</v>
      </c>
      <c r="G471" s="11" t="str">
        <f t="shared" si="46"/>
        <v>44045.550</v>
      </c>
      <c r="H471" s="69">
        <f t="shared" si="47"/>
        <v>-15207</v>
      </c>
      <c r="I471" s="78" t="s">
        <v>1353</v>
      </c>
      <c r="J471" s="79" t="s">
        <v>1354</v>
      </c>
      <c r="K471" s="78">
        <v>-15207</v>
      </c>
      <c r="L471" s="78" t="s">
        <v>895</v>
      </c>
      <c r="M471" s="79" t="s">
        <v>647</v>
      </c>
      <c r="N471" s="79"/>
      <c r="O471" s="80" t="s">
        <v>862</v>
      </c>
      <c r="P471" s="80" t="s">
        <v>1355</v>
      </c>
    </row>
    <row r="472" spans="1:16" ht="13.5" thickBot="1" x14ac:dyDescent="0.25">
      <c r="A472" s="69" t="str">
        <f t="shared" si="42"/>
        <v> BBS 44 </v>
      </c>
      <c r="B472" s="15" t="str">
        <f t="shared" si="43"/>
        <v>I</v>
      </c>
      <c r="C472" s="69">
        <f t="shared" si="44"/>
        <v>44060.561999999998</v>
      </c>
      <c r="D472" s="11" t="str">
        <f t="shared" si="45"/>
        <v>vis</v>
      </c>
      <c r="E472" s="77" t="e">
        <f>VLOOKUP(C472,Active!C$21:E$972,3,FALSE)</f>
        <v>#N/A</v>
      </c>
      <c r="F472" s="15" t="s">
        <v>588</v>
      </c>
      <c r="G472" s="11" t="str">
        <f t="shared" si="46"/>
        <v>44060.562</v>
      </c>
      <c r="H472" s="69">
        <f t="shared" si="47"/>
        <v>-15180</v>
      </c>
      <c r="I472" s="78" t="s">
        <v>1356</v>
      </c>
      <c r="J472" s="79" t="s">
        <v>1357</v>
      </c>
      <c r="K472" s="78">
        <v>-15180</v>
      </c>
      <c r="L472" s="78" t="s">
        <v>895</v>
      </c>
      <c r="M472" s="79" t="s">
        <v>647</v>
      </c>
      <c r="N472" s="79"/>
      <c r="O472" s="80" t="s">
        <v>862</v>
      </c>
      <c r="P472" s="80" t="s">
        <v>1355</v>
      </c>
    </row>
    <row r="473" spans="1:16" ht="13.5" thickBot="1" x14ac:dyDescent="0.25">
      <c r="A473" s="69" t="str">
        <f t="shared" si="42"/>
        <v> BBS 44 </v>
      </c>
      <c r="B473" s="15" t="str">
        <f t="shared" si="43"/>
        <v>I</v>
      </c>
      <c r="C473" s="69">
        <f t="shared" si="44"/>
        <v>44070.57</v>
      </c>
      <c r="D473" s="11" t="str">
        <f t="shared" si="45"/>
        <v>vis</v>
      </c>
      <c r="E473" s="77" t="e">
        <f>VLOOKUP(C473,Active!C$21:E$972,3,FALSE)</f>
        <v>#N/A</v>
      </c>
      <c r="F473" s="15" t="s">
        <v>588</v>
      </c>
      <c r="G473" s="11" t="str">
        <f t="shared" si="46"/>
        <v>44070.570</v>
      </c>
      <c r="H473" s="69">
        <f t="shared" si="47"/>
        <v>-15162</v>
      </c>
      <c r="I473" s="78" t="s">
        <v>1358</v>
      </c>
      <c r="J473" s="79" t="s">
        <v>1359</v>
      </c>
      <c r="K473" s="78">
        <v>-15162</v>
      </c>
      <c r="L473" s="78" t="s">
        <v>895</v>
      </c>
      <c r="M473" s="79" t="s">
        <v>647</v>
      </c>
      <c r="N473" s="79"/>
      <c r="O473" s="80" t="s">
        <v>862</v>
      </c>
      <c r="P473" s="80" t="s">
        <v>1355</v>
      </c>
    </row>
    <row r="474" spans="1:16" ht="13.5" thickBot="1" x14ac:dyDescent="0.25">
      <c r="A474" s="69" t="str">
        <f t="shared" si="42"/>
        <v> BBS 45 </v>
      </c>
      <c r="B474" s="15" t="str">
        <f t="shared" si="43"/>
        <v>I</v>
      </c>
      <c r="C474" s="69">
        <f t="shared" si="44"/>
        <v>44128.39</v>
      </c>
      <c r="D474" s="11" t="str">
        <f t="shared" si="45"/>
        <v>vis</v>
      </c>
      <c r="E474" s="77" t="e">
        <f>VLOOKUP(C474,Active!C$21:E$972,3,FALSE)</f>
        <v>#N/A</v>
      </c>
      <c r="F474" s="15" t="s">
        <v>588</v>
      </c>
      <c r="G474" s="11" t="str">
        <f t="shared" si="46"/>
        <v>44128.390</v>
      </c>
      <c r="H474" s="69">
        <f t="shared" si="47"/>
        <v>-15058</v>
      </c>
      <c r="I474" s="78" t="s">
        <v>1365</v>
      </c>
      <c r="J474" s="79" t="s">
        <v>1366</v>
      </c>
      <c r="K474" s="78">
        <v>-15058</v>
      </c>
      <c r="L474" s="78" t="s">
        <v>1153</v>
      </c>
      <c r="M474" s="79" t="s">
        <v>647</v>
      </c>
      <c r="N474" s="79"/>
      <c r="O474" s="80" t="s">
        <v>862</v>
      </c>
      <c r="P474" s="80" t="s">
        <v>1367</v>
      </c>
    </row>
    <row r="475" spans="1:16" ht="13.5" thickBot="1" x14ac:dyDescent="0.25">
      <c r="A475" s="69" t="str">
        <f t="shared" si="42"/>
        <v> BBS 45 </v>
      </c>
      <c r="B475" s="15" t="str">
        <f t="shared" si="43"/>
        <v>I</v>
      </c>
      <c r="C475" s="69">
        <f t="shared" si="44"/>
        <v>44133.385000000002</v>
      </c>
      <c r="D475" s="11" t="str">
        <f t="shared" si="45"/>
        <v>vis</v>
      </c>
      <c r="E475" s="77" t="e">
        <f>VLOOKUP(C475,Active!C$21:E$972,3,FALSE)</f>
        <v>#N/A</v>
      </c>
      <c r="F475" s="15" t="s">
        <v>588</v>
      </c>
      <c r="G475" s="11" t="str">
        <f t="shared" si="46"/>
        <v>44133.385</v>
      </c>
      <c r="H475" s="69">
        <f t="shared" si="47"/>
        <v>-15049</v>
      </c>
      <c r="I475" s="78" t="s">
        <v>1368</v>
      </c>
      <c r="J475" s="79" t="s">
        <v>1369</v>
      </c>
      <c r="K475" s="78">
        <v>-15049</v>
      </c>
      <c r="L475" s="78" t="s">
        <v>1370</v>
      </c>
      <c r="M475" s="79" t="s">
        <v>647</v>
      </c>
      <c r="N475" s="79"/>
      <c r="O475" s="80" t="s">
        <v>883</v>
      </c>
      <c r="P475" s="80" t="s">
        <v>1367</v>
      </c>
    </row>
    <row r="476" spans="1:16" ht="13.5" thickBot="1" x14ac:dyDescent="0.25">
      <c r="A476" s="69" t="str">
        <f t="shared" si="42"/>
        <v> BBS 45 </v>
      </c>
      <c r="B476" s="15" t="str">
        <f t="shared" si="43"/>
        <v>I</v>
      </c>
      <c r="C476" s="69">
        <f t="shared" si="44"/>
        <v>44133.394</v>
      </c>
      <c r="D476" s="11" t="str">
        <f t="shared" si="45"/>
        <v>vis</v>
      </c>
      <c r="E476" s="77" t="e">
        <f>VLOOKUP(C476,Active!C$21:E$972,3,FALSE)</f>
        <v>#N/A</v>
      </c>
      <c r="F476" s="15" t="s">
        <v>588</v>
      </c>
      <c r="G476" s="11" t="str">
        <f t="shared" si="46"/>
        <v>44133.394</v>
      </c>
      <c r="H476" s="69">
        <f t="shared" si="47"/>
        <v>-15049</v>
      </c>
      <c r="I476" s="78" t="s">
        <v>1371</v>
      </c>
      <c r="J476" s="79" t="s">
        <v>1372</v>
      </c>
      <c r="K476" s="78">
        <v>-15049</v>
      </c>
      <c r="L476" s="78" t="s">
        <v>1153</v>
      </c>
      <c r="M476" s="79" t="s">
        <v>647</v>
      </c>
      <c r="N476" s="79"/>
      <c r="O476" s="80" t="s">
        <v>862</v>
      </c>
      <c r="P476" s="80" t="s">
        <v>1367</v>
      </c>
    </row>
    <row r="477" spans="1:16" ht="13.5" thickBot="1" x14ac:dyDescent="0.25">
      <c r="A477" s="69" t="str">
        <f t="shared" si="42"/>
        <v> BBS 45 </v>
      </c>
      <c r="B477" s="15" t="str">
        <f t="shared" si="43"/>
        <v>I</v>
      </c>
      <c r="C477" s="69">
        <f t="shared" si="44"/>
        <v>44157.298000000003</v>
      </c>
      <c r="D477" s="11" t="str">
        <f t="shared" si="45"/>
        <v>vis</v>
      </c>
      <c r="E477" s="77" t="e">
        <f>VLOOKUP(C477,Active!C$21:E$972,3,FALSE)</f>
        <v>#N/A</v>
      </c>
      <c r="F477" s="15" t="s">
        <v>588</v>
      </c>
      <c r="G477" s="11" t="str">
        <f t="shared" si="46"/>
        <v>44157.298</v>
      </c>
      <c r="H477" s="69">
        <f t="shared" si="47"/>
        <v>-15006</v>
      </c>
      <c r="I477" s="78" t="s">
        <v>1387</v>
      </c>
      <c r="J477" s="79" t="s">
        <v>1388</v>
      </c>
      <c r="K477" s="78">
        <v>-15006</v>
      </c>
      <c r="L477" s="78" t="s">
        <v>1243</v>
      </c>
      <c r="M477" s="79" t="s">
        <v>647</v>
      </c>
      <c r="N477" s="79"/>
      <c r="O477" s="80" t="s">
        <v>914</v>
      </c>
      <c r="P477" s="80" t="s">
        <v>1367</v>
      </c>
    </row>
    <row r="478" spans="1:16" ht="13.5" thickBot="1" x14ac:dyDescent="0.25">
      <c r="A478" s="69" t="str">
        <f t="shared" si="42"/>
        <v> BBS 45 </v>
      </c>
      <c r="B478" s="15" t="str">
        <f t="shared" si="43"/>
        <v>I</v>
      </c>
      <c r="C478" s="69">
        <f t="shared" si="44"/>
        <v>44167.307000000001</v>
      </c>
      <c r="D478" s="11" t="str">
        <f t="shared" si="45"/>
        <v>vis</v>
      </c>
      <c r="E478" s="77" t="e">
        <f>VLOOKUP(C478,Active!C$21:E$972,3,FALSE)</f>
        <v>#N/A</v>
      </c>
      <c r="F478" s="15" t="s">
        <v>588</v>
      </c>
      <c r="G478" s="11" t="str">
        <f t="shared" si="46"/>
        <v>44167.307</v>
      </c>
      <c r="H478" s="69">
        <f t="shared" si="47"/>
        <v>-14988</v>
      </c>
      <c r="I478" s="78" t="s">
        <v>1389</v>
      </c>
      <c r="J478" s="79" t="s">
        <v>1390</v>
      </c>
      <c r="K478" s="78">
        <v>-14988</v>
      </c>
      <c r="L478" s="78" t="s">
        <v>1305</v>
      </c>
      <c r="M478" s="79" t="s">
        <v>647</v>
      </c>
      <c r="N478" s="79"/>
      <c r="O478" s="80" t="s">
        <v>883</v>
      </c>
      <c r="P478" s="80" t="s">
        <v>1367</v>
      </c>
    </row>
    <row r="479" spans="1:16" ht="13.5" thickBot="1" x14ac:dyDescent="0.25">
      <c r="A479" s="69" t="str">
        <f t="shared" si="42"/>
        <v> BBS 45 </v>
      </c>
      <c r="B479" s="15" t="str">
        <f t="shared" si="43"/>
        <v>I</v>
      </c>
      <c r="C479" s="69">
        <f t="shared" si="44"/>
        <v>44167.309000000001</v>
      </c>
      <c r="D479" s="11" t="str">
        <f t="shared" si="45"/>
        <v>vis</v>
      </c>
      <c r="E479" s="77" t="e">
        <f>VLOOKUP(C479,Active!C$21:E$972,3,FALSE)</f>
        <v>#N/A</v>
      </c>
      <c r="F479" s="15" t="s">
        <v>588</v>
      </c>
      <c r="G479" s="11" t="str">
        <f t="shared" si="46"/>
        <v>44167.309</v>
      </c>
      <c r="H479" s="69">
        <f t="shared" si="47"/>
        <v>-14988</v>
      </c>
      <c r="I479" s="78" t="s">
        <v>1391</v>
      </c>
      <c r="J479" s="79" t="s">
        <v>1392</v>
      </c>
      <c r="K479" s="78">
        <v>-14988</v>
      </c>
      <c r="L479" s="78" t="s">
        <v>1153</v>
      </c>
      <c r="M479" s="79" t="s">
        <v>647</v>
      </c>
      <c r="N479" s="79"/>
      <c r="O479" s="80" t="s">
        <v>862</v>
      </c>
      <c r="P479" s="80" t="s">
        <v>1367</v>
      </c>
    </row>
    <row r="480" spans="1:16" ht="13.5" thickBot="1" x14ac:dyDescent="0.25">
      <c r="A480" s="69" t="str">
        <f t="shared" si="42"/>
        <v> BBS 45 </v>
      </c>
      <c r="B480" s="15" t="str">
        <f t="shared" si="43"/>
        <v>I</v>
      </c>
      <c r="C480" s="69">
        <f t="shared" si="44"/>
        <v>44186.216</v>
      </c>
      <c r="D480" s="11" t="str">
        <f t="shared" si="45"/>
        <v>vis</v>
      </c>
      <c r="E480" s="77" t="e">
        <f>VLOOKUP(C480,Active!C$21:E$972,3,FALSE)</f>
        <v>#N/A</v>
      </c>
      <c r="F480" s="15" t="s">
        <v>588</v>
      </c>
      <c r="G480" s="11" t="str">
        <f t="shared" si="46"/>
        <v>44186.216</v>
      </c>
      <c r="H480" s="69">
        <f t="shared" si="47"/>
        <v>-14954</v>
      </c>
      <c r="I480" s="78" t="s">
        <v>1395</v>
      </c>
      <c r="J480" s="79" t="s">
        <v>1396</v>
      </c>
      <c r="K480" s="78">
        <v>-14954</v>
      </c>
      <c r="L480" s="78" t="s">
        <v>895</v>
      </c>
      <c r="M480" s="79" t="s">
        <v>647</v>
      </c>
      <c r="N480" s="79"/>
      <c r="O480" s="80" t="s">
        <v>862</v>
      </c>
      <c r="P480" s="80" t="s">
        <v>1367</v>
      </c>
    </row>
    <row r="481" spans="1:16" ht="13.5" thickBot="1" x14ac:dyDescent="0.25">
      <c r="A481" s="69" t="str">
        <f t="shared" si="42"/>
        <v> BBS 45 </v>
      </c>
      <c r="B481" s="15" t="str">
        <f t="shared" si="43"/>
        <v>I</v>
      </c>
      <c r="C481" s="69">
        <f t="shared" si="44"/>
        <v>44201.228000000003</v>
      </c>
      <c r="D481" s="11" t="str">
        <f t="shared" si="45"/>
        <v>vis</v>
      </c>
      <c r="E481" s="77" t="e">
        <f>VLOOKUP(C481,Active!C$21:E$972,3,FALSE)</f>
        <v>#N/A</v>
      </c>
      <c r="F481" s="15" t="s">
        <v>588</v>
      </c>
      <c r="G481" s="11" t="str">
        <f t="shared" si="46"/>
        <v>44201.228</v>
      </c>
      <c r="H481" s="69">
        <f t="shared" si="47"/>
        <v>-14927</v>
      </c>
      <c r="I481" s="78" t="s">
        <v>1397</v>
      </c>
      <c r="J481" s="79" t="s">
        <v>1398</v>
      </c>
      <c r="K481" s="78">
        <v>-14927</v>
      </c>
      <c r="L481" s="78" t="s">
        <v>895</v>
      </c>
      <c r="M481" s="79" t="s">
        <v>647</v>
      </c>
      <c r="N481" s="79"/>
      <c r="O481" s="80" t="s">
        <v>862</v>
      </c>
      <c r="P481" s="80" t="s">
        <v>1367</v>
      </c>
    </row>
    <row r="482" spans="1:16" ht="13.5" thickBot="1" x14ac:dyDescent="0.25">
      <c r="A482" s="69" t="str">
        <f t="shared" si="42"/>
        <v> BBS 46 </v>
      </c>
      <c r="B482" s="15" t="str">
        <f t="shared" si="43"/>
        <v>I</v>
      </c>
      <c r="C482" s="69">
        <f t="shared" si="44"/>
        <v>44211.232000000004</v>
      </c>
      <c r="D482" s="11" t="str">
        <f t="shared" si="45"/>
        <v>vis</v>
      </c>
      <c r="E482" s="77" t="e">
        <f>VLOOKUP(C482,Active!C$21:E$972,3,FALSE)</f>
        <v>#N/A</v>
      </c>
      <c r="F482" s="15" t="s">
        <v>588</v>
      </c>
      <c r="G482" s="11" t="str">
        <f t="shared" si="46"/>
        <v>44211.232</v>
      </c>
      <c r="H482" s="69">
        <f t="shared" si="47"/>
        <v>-14909</v>
      </c>
      <c r="I482" s="78" t="s">
        <v>1399</v>
      </c>
      <c r="J482" s="79" t="s">
        <v>1400</v>
      </c>
      <c r="K482" s="78">
        <v>-14909</v>
      </c>
      <c r="L482" s="78" t="s">
        <v>1153</v>
      </c>
      <c r="M482" s="79" t="s">
        <v>647</v>
      </c>
      <c r="N482" s="79"/>
      <c r="O482" s="80" t="s">
        <v>862</v>
      </c>
      <c r="P482" s="80" t="s">
        <v>1401</v>
      </c>
    </row>
    <row r="483" spans="1:16" ht="13.5" thickBot="1" x14ac:dyDescent="0.25">
      <c r="A483" s="69" t="str">
        <f t="shared" si="42"/>
        <v> BBS 49 </v>
      </c>
      <c r="B483" s="15" t="str">
        <f t="shared" si="43"/>
        <v>I</v>
      </c>
      <c r="C483" s="69">
        <f t="shared" si="44"/>
        <v>44437.514000000003</v>
      </c>
      <c r="D483" s="11" t="str">
        <f t="shared" si="45"/>
        <v>vis</v>
      </c>
      <c r="E483" s="77" t="e">
        <f>VLOOKUP(C483,Active!C$21:E$972,3,FALSE)</f>
        <v>#N/A</v>
      </c>
      <c r="F483" s="15" t="s">
        <v>588</v>
      </c>
      <c r="G483" s="11" t="str">
        <f t="shared" si="46"/>
        <v>44437.514</v>
      </c>
      <c r="H483" s="69">
        <f t="shared" si="47"/>
        <v>-14502</v>
      </c>
      <c r="I483" s="78" t="s">
        <v>1404</v>
      </c>
      <c r="J483" s="79" t="s">
        <v>1405</v>
      </c>
      <c r="K483" s="78">
        <v>-14502</v>
      </c>
      <c r="L483" s="78" t="s">
        <v>1294</v>
      </c>
      <c r="M483" s="79" t="s">
        <v>647</v>
      </c>
      <c r="N483" s="79"/>
      <c r="O483" s="80" t="s">
        <v>862</v>
      </c>
      <c r="P483" s="80" t="s">
        <v>1406</v>
      </c>
    </row>
    <row r="484" spans="1:16" ht="13.5" thickBot="1" x14ac:dyDescent="0.25">
      <c r="A484" s="69" t="str">
        <f t="shared" si="42"/>
        <v> BRNO 23 </v>
      </c>
      <c r="B484" s="15" t="str">
        <f t="shared" si="43"/>
        <v>I</v>
      </c>
      <c r="C484" s="69">
        <f t="shared" si="44"/>
        <v>44485.334999999999</v>
      </c>
      <c r="D484" s="11" t="str">
        <f t="shared" si="45"/>
        <v>vis</v>
      </c>
      <c r="E484" s="77" t="e">
        <f>VLOOKUP(C484,Active!C$21:E$972,3,FALSE)</f>
        <v>#N/A</v>
      </c>
      <c r="F484" s="15" t="s">
        <v>588</v>
      </c>
      <c r="G484" s="11" t="str">
        <f t="shared" si="46"/>
        <v>44485.335</v>
      </c>
      <c r="H484" s="69">
        <f t="shared" si="47"/>
        <v>-14416</v>
      </c>
      <c r="I484" s="78" t="s">
        <v>1412</v>
      </c>
      <c r="J484" s="79" t="s">
        <v>1413</v>
      </c>
      <c r="K484" s="78">
        <v>-14416</v>
      </c>
      <c r="L484" s="78" t="s">
        <v>1153</v>
      </c>
      <c r="M484" s="79" t="s">
        <v>647</v>
      </c>
      <c r="N484" s="79"/>
      <c r="O484" s="80" t="s">
        <v>1414</v>
      </c>
      <c r="P484" s="80" t="s">
        <v>1415</v>
      </c>
    </row>
    <row r="485" spans="1:16" ht="13.5" thickBot="1" x14ac:dyDescent="0.25">
      <c r="A485" s="69" t="str">
        <f t="shared" si="42"/>
        <v> BBS 50 </v>
      </c>
      <c r="B485" s="15" t="str">
        <f t="shared" si="43"/>
        <v>I</v>
      </c>
      <c r="C485" s="69">
        <f t="shared" si="44"/>
        <v>44485.34</v>
      </c>
      <c r="D485" s="11" t="str">
        <f t="shared" si="45"/>
        <v>vis</v>
      </c>
      <c r="E485" s="77" t="e">
        <f>VLOOKUP(C485,Active!C$21:E$972,3,FALSE)</f>
        <v>#N/A</v>
      </c>
      <c r="F485" s="15" t="s">
        <v>588</v>
      </c>
      <c r="G485" s="11" t="str">
        <f t="shared" si="46"/>
        <v>44485.340</v>
      </c>
      <c r="H485" s="69">
        <f t="shared" si="47"/>
        <v>-14416</v>
      </c>
      <c r="I485" s="78" t="s">
        <v>1416</v>
      </c>
      <c r="J485" s="79" t="s">
        <v>1417</v>
      </c>
      <c r="K485" s="78">
        <v>-14416</v>
      </c>
      <c r="L485" s="78" t="s">
        <v>1097</v>
      </c>
      <c r="M485" s="79" t="s">
        <v>647</v>
      </c>
      <c r="N485" s="79"/>
      <c r="O485" s="80" t="s">
        <v>862</v>
      </c>
      <c r="P485" s="80" t="s">
        <v>1418</v>
      </c>
    </row>
    <row r="486" spans="1:16" ht="13.5" thickBot="1" x14ac:dyDescent="0.25">
      <c r="A486" s="69" t="str">
        <f t="shared" si="42"/>
        <v> BRNO 23 </v>
      </c>
      <c r="B486" s="15" t="str">
        <f t="shared" si="43"/>
        <v>I</v>
      </c>
      <c r="C486" s="69">
        <f t="shared" si="44"/>
        <v>44485.345000000001</v>
      </c>
      <c r="D486" s="11" t="str">
        <f t="shared" si="45"/>
        <v>vis</v>
      </c>
      <c r="E486" s="77" t="e">
        <f>VLOOKUP(C486,Active!C$21:E$972,3,FALSE)</f>
        <v>#N/A</v>
      </c>
      <c r="F486" s="15" t="s">
        <v>588</v>
      </c>
      <c r="G486" s="11" t="str">
        <f t="shared" si="46"/>
        <v>44485.345</v>
      </c>
      <c r="H486" s="69">
        <f t="shared" si="47"/>
        <v>-14416</v>
      </c>
      <c r="I486" s="78" t="s">
        <v>1419</v>
      </c>
      <c r="J486" s="79" t="s">
        <v>1420</v>
      </c>
      <c r="K486" s="78">
        <v>-14416</v>
      </c>
      <c r="L486" s="78" t="s">
        <v>943</v>
      </c>
      <c r="M486" s="79" t="s">
        <v>647</v>
      </c>
      <c r="N486" s="79"/>
      <c r="O486" s="80" t="s">
        <v>1421</v>
      </c>
      <c r="P486" s="80" t="s">
        <v>1415</v>
      </c>
    </row>
    <row r="487" spans="1:16" ht="13.5" thickBot="1" x14ac:dyDescent="0.25">
      <c r="A487" s="69" t="str">
        <f t="shared" si="42"/>
        <v> BRNO 23 </v>
      </c>
      <c r="B487" s="15" t="str">
        <f t="shared" si="43"/>
        <v>I</v>
      </c>
      <c r="C487" s="69">
        <f t="shared" si="44"/>
        <v>44486.447999999997</v>
      </c>
      <c r="D487" s="11" t="str">
        <f t="shared" si="45"/>
        <v>vis</v>
      </c>
      <c r="E487" s="77" t="e">
        <f>VLOOKUP(C487,Active!C$21:E$972,3,FALSE)</f>
        <v>#N/A</v>
      </c>
      <c r="F487" s="15" t="s">
        <v>588</v>
      </c>
      <c r="G487" s="11" t="str">
        <f t="shared" si="46"/>
        <v>44486.448</v>
      </c>
      <c r="H487" s="69">
        <f t="shared" si="47"/>
        <v>-14414</v>
      </c>
      <c r="I487" s="78" t="s">
        <v>1422</v>
      </c>
      <c r="J487" s="79" t="s">
        <v>1423</v>
      </c>
      <c r="K487" s="78">
        <v>-14414</v>
      </c>
      <c r="L487" s="78" t="s">
        <v>1247</v>
      </c>
      <c r="M487" s="79" t="s">
        <v>647</v>
      </c>
      <c r="N487" s="79"/>
      <c r="O487" s="80" t="s">
        <v>1414</v>
      </c>
      <c r="P487" s="80" t="s">
        <v>1415</v>
      </c>
    </row>
    <row r="488" spans="1:16" ht="13.5" thickBot="1" x14ac:dyDescent="0.25">
      <c r="A488" s="69" t="str">
        <f t="shared" si="42"/>
        <v> BRNO 23 </v>
      </c>
      <c r="B488" s="15" t="str">
        <f t="shared" si="43"/>
        <v>I</v>
      </c>
      <c r="C488" s="69">
        <f t="shared" si="44"/>
        <v>44486.451999999997</v>
      </c>
      <c r="D488" s="11" t="str">
        <f t="shared" si="45"/>
        <v>vis</v>
      </c>
      <c r="E488" s="77" t="e">
        <f>VLOOKUP(C488,Active!C$21:E$972,3,FALSE)</f>
        <v>#N/A</v>
      </c>
      <c r="F488" s="15" t="s">
        <v>588</v>
      </c>
      <c r="G488" s="11" t="str">
        <f t="shared" si="46"/>
        <v>44486.452</v>
      </c>
      <c r="H488" s="69">
        <f t="shared" si="47"/>
        <v>-14414</v>
      </c>
      <c r="I488" s="78" t="s">
        <v>1424</v>
      </c>
      <c r="J488" s="79" t="s">
        <v>1425</v>
      </c>
      <c r="K488" s="78">
        <v>-14414</v>
      </c>
      <c r="L488" s="78" t="s">
        <v>1097</v>
      </c>
      <c r="M488" s="79" t="s">
        <v>647</v>
      </c>
      <c r="N488" s="79"/>
      <c r="O488" s="80" t="s">
        <v>1421</v>
      </c>
      <c r="P488" s="80" t="s">
        <v>1415</v>
      </c>
    </row>
    <row r="489" spans="1:16" ht="13.5" thickBot="1" x14ac:dyDescent="0.25">
      <c r="A489" s="69" t="str">
        <f t="shared" si="42"/>
        <v> BRNO 23 </v>
      </c>
      <c r="B489" s="15" t="str">
        <f t="shared" si="43"/>
        <v>I</v>
      </c>
      <c r="C489" s="69">
        <f t="shared" si="44"/>
        <v>44516.466</v>
      </c>
      <c r="D489" s="11" t="str">
        <f t="shared" si="45"/>
        <v>vis</v>
      </c>
      <c r="E489" s="77" t="e">
        <f>VLOOKUP(C489,Active!C$21:E$972,3,FALSE)</f>
        <v>#N/A</v>
      </c>
      <c r="F489" s="15" t="s">
        <v>588</v>
      </c>
      <c r="G489" s="11" t="str">
        <f t="shared" si="46"/>
        <v>44516.466</v>
      </c>
      <c r="H489" s="69">
        <f t="shared" si="47"/>
        <v>-14360</v>
      </c>
      <c r="I489" s="78" t="s">
        <v>1426</v>
      </c>
      <c r="J489" s="79" t="s">
        <v>1427</v>
      </c>
      <c r="K489" s="78">
        <v>-14360</v>
      </c>
      <c r="L489" s="78" t="s">
        <v>1428</v>
      </c>
      <c r="M489" s="79" t="s">
        <v>647</v>
      </c>
      <c r="N489" s="79"/>
      <c r="O489" s="80" t="s">
        <v>1429</v>
      </c>
      <c r="P489" s="80" t="s">
        <v>1415</v>
      </c>
    </row>
    <row r="490" spans="1:16" ht="13.5" thickBot="1" x14ac:dyDescent="0.25">
      <c r="A490" s="69" t="str">
        <f t="shared" si="42"/>
        <v> BBS 51 </v>
      </c>
      <c r="B490" s="15" t="str">
        <f t="shared" si="43"/>
        <v>I</v>
      </c>
      <c r="C490" s="69">
        <f t="shared" si="44"/>
        <v>44516.466999999997</v>
      </c>
      <c r="D490" s="11" t="str">
        <f t="shared" si="45"/>
        <v>vis</v>
      </c>
      <c r="E490" s="77" t="e">
        <f>VLOOKUP(C490,Active!C$21:E$972,3,FALSE)</f>
        <v>#N/A</v>
      </c>
      <c r="F490" s="15" t="s">
        <v>588</v>
      </c>
      <c r="G490" s="11" t="str">
        <f t="shared" si="46"/>
        <v>44516.467</v>
      </c>
      <c r="H490" s="69">
        <f t="shared" si="47"/>
        <v>-14360</v>
      </c>
      <c r="I490" s="78" t="s">
        <v>1430</v>
      </c>
      <c r="J490" s="79" t="s">
        <v>1431</v>
      </c>
      <c r="K490" s="78">
        <v>-14360</v>
      </c>
      <c r="L490" s="78" t="s">
        <v>1297</v>
      </c>
      <c r="M490" s="79" t="s">
        <v>647</v>
      </c>
      <c r="N490" s="79"/>
      <c r="O490" s="80" t="s">
        <v>862</v>
      </c>
      <c r="P490" s="80" t="s">
        <v>1432</v>
      </c>
    </row>
    <row r="491" spans="1:16" ht="13.5" thickBot="1" x14ac:dyDescent="0.25">
      <c r="A491" s="69" t="str">
        <f t="shared" si="42"/>
        <v> BBS 51 </v>
      </c>
      <c r="B491" s="15" t="str">
        <f t="shared" si="43"/>
        <v>I</v>
      </c>
      <c r="C491" s="69">
        <f t="shared" si="44"/>
        <v>44525.368000000002</v>
      </c>
      <c r="D491" s="11" t="str">
        <f t="shared" si="45"/>
        <v>vis</v>
      </c>
      <c r="E491" s="77" t="e">
        <f>VLOOKUP(C491,Active!C$21:E$972,3,FALSE)</f>
        <v>#N/A</v>
      </c>
      <c r="F491" s="15" t="s">
        <v>588</v>
      </c>
      <c r="G491" s="11" t="str">
        <f t="shared" si="46"/>
        <v>44525.368</v>
      </c>
      <c r="H491" s="69">
        <f t="shared" si="47"/>
        <v>-14344</v>
      </c>
      <c r="I491" s="78" t="s">
        <v>1433</v>
      </c>
      <c r="J491" s="79" t="s">
        <v>1434</v>
      </c>
      <c r="K491" s="78">
        <v>-14344</v>
      </c>
      <c r="L491" s="78" t="s">
        <v>1073</v>
      </c>
      <c r="M491" s="79" t="s">
        <v>647</v>
      </c>
      <c r="N491" s="79"/>
      <c r="O491" s="80" t="s">
        <v>883</v>
      </c>
      <c r="P491" s="80" t="s">
        <v>1432</v>
      </c>
    </row>
    <row r="492" spans="1:16" ht="13.5" thickBot="1" x14ac:dyDescent="0.25">
      <c r="A492" s="69" t="str">
        <f t="shared" si="42"/>
        <v> BBS 51 </v>
      </c>
      <c r="B492" s="15" t="str">
        <f t="shared" si="43"/>
        <v>I</v>
      </c>
      <c r="C492" s="69">
        <f t="shared" si="44"/>
        <v>44534.258000000002</v>
      </c>
      <c r="D492" s="11" t="str">
        <f t="shared" si="45"/>
        <v>vis</v>
      </c>
      <c r="E492" s="77" t="e">
        <f>VLOOKUP(C492,Active!C$21:E$972,3,FALSE)</f>
        <v>#N/A</v>
      </c>
      <c r="F492" s="15" t="s">
        <v>588</v>
      </c>
      <c r="G492" s="11" t="str">
        <f t="shared" si="46"/>
        <v>44534.258</v>
      </c>
      <c r="H492" s="69">
        <f t="shared" si="47"/>
        <v>-14328</v>
      </c>
      <c r="I492" s="78" t="s">
        <v>1435</v>
      </c>
      <c r="J492" s="79" t="s">
        <v>1436</v>
      </c>
      <c r="K492" s="78">
        <v>-14328</v>
      </c>
      <c r="L492" s="78" t="s">
        <v>1297</v>
      </c>
      <c r="M492" s="79" t="s">
        <v>647</v>
      </c>
      <c r="N492" s="79"/>
      <c r="O492" s="80" t="s">
        <v>862</v>
      </c>
      <c r="P492" s="80" t="s">
        <v>1432</v>
      </c>
    </row>
    <row r="493" spans="1:16" ht="13.5" thickBot="1" x14ac:dyDescent="0.25">
      <c r="A493" s="69" t="str">
        <f t="shared" si="42"/>
        <v> BBS 51 </v>
      </c>
      <c r="B493" s="15" t="str">
        <f t="shared" si="43"/>
        <v>I</v>
      </c>
      <c r="C493" s="69">
        <f t="shared" si="44"/>
        <v>44555.385999999999</v>
      </c>
      <c r="D493" s="11" t="str">
        <f t="shared" si="45"/>
        <v>vis</v>
      </c>
      <c r="E493" s="77" t="e">
        <f>VLOOKUP(C493,Active!C$21:E$972,3,FALSE)</f>
        <v>#N/A</v>
      </c>
      <c r="F493" s="15" t="s">
        <v>588</v>
      </c>
      <c r="G493" s="11" t="str">
        <f t="shared" si="46"/>
        <v>44555.386</v>
      </c>
      <c r="H493" s="69">
        <f t="shared" si="47"/>
        <v>-14290</v>
      </c>
      <c r="I493" s="78" t="s">
        <v>1440</v>
      </c>
      <c r="J493" s="79" t="s">
        <v>1441</v>
      </c>
      <c r="K493" s="78">
        <v>-14290</v>
      </c>
      <c r="L493" s="78" t="s">
        <v>1297</v>
      </c>
      <c r="M493" s="79" t="s">
        <v>647</v>
      </c>
      <c r="N493" s="79"/>
      <c r="O493" s="80" t="s">
        <v>862</v>
      </c>
      <c r="P493" s="80" t="s">
        <v>1432</v>
      </c>
    </row>
    <row r="494" spans="1:16" ht="13.5" thickBot="1" x14ac:dyDescent="0.25">
      <c r="A494" s="69" t="str">
        <f t="shared" si="42"/>
        <v> BBS 51 </v>
      </c>
      <c r="B494" s="15" t="str">
        <f t="shared" si="43"/>
        <v>I</v>
      </c>
      <c r="C494" s="69">
        <f t="shared" si="44"/>
        <v>44569.285000000003</v>
      </c>
      <c r="D494" s="11" t="str">
        <f t="shared" si="45"/>
        <v>vis</v>
      </c>
      <c r="E494" s="77" t="e">
        <f>VLOOKUP(C494,Active!C$21:E$972,3,FALSE)</f>
        <v>#N/A</v>
      </c>
      <c r="F494" s="15" t="s">
        <v>588</v>
      </c>
      <c r="G494" s="11" t="str">
        <f t="shared" si="46"/>
        <v>44569.285</v>
      </c>
      <c r="H494" s="69">
        <f t="shared" si="47"/>
        <v>-14265</v>
      </c>
      <c r="I494" s="78" t="s">
        <v>1444</v>
      </c>
      <c r="J494" s="79" t="s">
        <v>1445</v>
      </c>
      <c r="K494" s="78">
        <v>-14265</v>
      </c>
      <c r="L494" s="78" t="s">
        <v>1428</v>
      </c>
      <c r="M494" s="79" t="s">
        <v>647</v>
      </c>
      <c r="N494" s="79"/>
      <c r="O494" s="80" t="s">
        <v>914</v>
      </c>
      <c r="P494" s="80" t="s">
        <v>1432</v>
      </c>
    </row>
    <row r="495" spans="1:16" ht="13.5" thickBot="1" x14ac:dyDescent="0.25">
      <c r="A495" s="69" t="str">
        <f t="shared" si="42"/>
        <v> BBS 51 </v>
      </c>
      <c r="B495" s="15" t="str">
        <f t="shared" si="43"/>
        <v>I</v>
      </c>
      <c r="C495" s="69">
        <f t="shared" si="44"/>
        <v>44569.298999999999</v>
      </c>
      <c r="D495" s="11" t="str">
        <f t="shared" si="45"/>
        <v>vis</v>
      </c>
      <c r="E495" s="77" t="e">
        <f>VLOOKUP(C495,Active!C$21:E$972,3,FALSE)</f>
        <v>#N/A</v>
      </c>
      <c r="F495" s="15" t="s">
        <v>588</v>
      </c>
      <c r="G495" s="11" t="str">
        <f t="shared" si="46"/>
        <v>44569.299</v>
      </c>
      <c r="H495" s="69">
        <f t="shared" si="47"/>
        <v>-14265</v>
      </c>
      <c r="I495" s="78" t="s">
        <v>1446</v>
      </c>
      <c r="J495" s="79" t="s">
        <v>1447</v>
      </c>
      <c r="K495" s="78">
        <v>-14265</v>
      </c>
      <c r="L495" s="78" t="s">
        <v>886</v>
      </c>
      <c r="M495" s="79" t="s">
        <v>647</v>
      </c>
      <c r="N495" s="79"/>
      <c r="O495" s="80" t="s">
        <v>862</v>
      </c>
      <c r="P495" s="80" t="s">
        <v>1432</v>
      </c>
    </row>
    <row r="496" spans="1:16" ht="13.5" thickBot="1" x14ac:dyDescent="0.25">
      <c r="A496" s="69" t="str">
        <f t="shared" si="42"/>
        <v> BBS 56 </v>
      </c>
      <c r="B496" s="15" t="str">
        <f t="shared" si="43"/>
        <v>I</v>
      </c>
      <c r="C496" s="69">
        <f t="shared" si="44"/>
        <v>44790.565999999999</v>
      </c>
      <c r="D496" s="11" t="str">
        <f t="shared" si="45"/>
        <v>vis</v>
      </c>
      <c r="E496" s="77" t="e">
        <f>VLOOKUP(C496,Active!C$21:E$972,3,FALSE)</f>
        <v>#N/A</v>
      </c>
      <c r="F496" s="15" t="s">
        <v>588</v>
      </c>
      <c r="G496" s="11" t="str">
        <f t="shared" si="46"/>
        <v>44790.566</v>
      </c>
      <c r="H496" s="69">
        <f t="shared" si="47"/>
        <v>-13867</v>
      </c>
      <c r="I496" s="78" t="s">
        <v>1451</v>
      </c>
      <c r="J496" s="79" t="s">
        <v>1452</v>
      </c>
      <c r="K496" s="78">
        <v>-13867</v>
      </c>
      <c r="L496" s="78" t="s">
        <v>1453</v>
      </c>
      <c r="M496" s="79" t="s">
        <v>647</v>
      </c>
      <c r="N496" s="79"/>
      <c r="O496" s="80" t="s">
        <v>862</v>
      </c>
      <c r="P496" s="80" t="s">
        <v>1454</v>
      </c>
    </row>
    <row r="497" spans="1:16" ht="13.5" thickBot="1" x14ac:dyDescent="0.25">
      <c r="A497" s="69" t="str">
        <f t="shared" si="42"/>
        <v> BRNO 26 </v>
      </c>
      <c r="B497" s="15" t="str">
        <f t="shared" si="43"/>
        <v>I</v>
      </c>
      <c r="C497" s="69">
        <f t="shared" si="44"/>
        <v>44809.461000000003</v>
      </c>
      <c r="D497" s="11" t="str">
        <f t="shared" si="45"/>
        <v>vis</v>
      </c>
      <c r="E497" s="77" t="e">
        <f>VLOOKUP(C497,Active!C$21:E$972,3,FALSE)</f>
        <v>#N/A</v>
      </c>
      <c r="F497" s="15" t="s">
        <v>588</v>
      </c>
      <c r="G497" s="11" t="str">
        <f t="shared" si="46"/>
        <v>44809.461</v>
      </c>
      <c r="H497" s="69">
        <f t="shared" si="47"/>
        <v>-13833</v>
      </c>
      <c r="I497" s="78" t="s">
        <v>1455</v>
      </c>
      <c r="J497" s="79" t="s">
        <v>1456</v>
      </c>
      <c r="K497" s="78">
        <v>-13833</v>
      </c>
      <c r="L497" s="78" t="s">
        <v>1457</v>
      </c>
      <c r="M497" s="79" t="s">
        <v>647</v>
      </c>
      <c r="N497" s="79"/>
      <c r="O497" s="80" t="s">
        <v>1414</v>
      </c>
      <c r="P497" s="80" t="s">
        <v>1458</v>
      </c>
    </row>
    <row r="498" spans="1:16" ht="13.5" thickBot="1" x14ac:dyDescent="0.25">
      <c r="A498" s="69" t="str">
        <f t="shared" si="42"/>
        <v> BRNO 26 </v>
      </c>
      <c r="B498" s="15" t="str">
        <f t="shared" si="43"/>
        <v>I</v>
      </c>
      <c r="C498" s="69">
        <f t="shared" si="44"/>
        <v>44809.464</v>
      </c>
      <c r="D498" s="11" t="str">
        <f t="shared" si="45"/>
        <v>vis</v>
      </c>
      <c r="E498" s="77" t="e">
        <f>VLOOKUP(C498,Active!C$21:E$972,3,FALSE)</f>
        <v>#N/A</v>
      </c>
      <c r="F498" s="15" t="s">
        <v>588</v>
      </c>
      <c r="G498" s="11" t="str">
        <f t="shared" si="46"/>
        <v>44809.464</v>
      </c>
      <c r="H498" s="69">
        <f t="shared" si="47"/>
        <v>-13833</v>
      </c>
      <c r="I498" s="78" t="s">
        <v>1459</v>
      </c>
      <c r="J498" s="79" t="s">
        <v>1460</v>
      </c>
      <c r="K498" s="78">
        <v>-13833</v>
      </c>
      <c r="L498" s="78" t="s">
        <v>1461</v>
      </c>
      <c r="M498" s="79" t="s">
        <v>647</v>
      </c>
      <c r="N498" s="79"/>
      <c r="O498" s="80" t="s">
        <v>1421</v>
      </c>
      <c r="P498" s="80" t="s">
        <v>1458</v>
      </c>
    </row>
    <row r="499" spans="1:16" ht="13.5" thickBot="1" x14ac:dyDescent="0.25">
      <c r="A499" s="69" t="str">
        <f t="shared" si="42"/>
        <v> BBS 56 </v>
      </c>
      <c r="B499" s="15" t="str">
        <f t="shared" si="43"/>
        <v>I</v>
      </c>
      <c r="C499" s="69">
        <f t="shared" si="44"/>
        <v>44853.39</v>
      </c>
      <c r="D499" s="11" t="str">
        <f t="shared" si="45"/>
        <v>vis</v>
      </c>
      <c r="E499" s="77" t="e">
        <f>VLOOKUP(C499,Active!C$21:E$972,3,FALSE)</f>
        <v>#N/A</v>
      </c>
      <c r="F499" s="15" t="s">
        <v>588</v>
      </c>
      <c r="G499" s="11" t="str">
        <f t="shared" si="46"/>
        <v>44853.390</v>
      </c>
      <c r="H499" s="69">
        <f t="shared" si="47"/>
        <v>-13754</v>
      </c>
      <c r="I499" s="78" t="s">
        <v>1464</v>
      </c>
      <c r="J499" s="79" t="s">
        <v>1465</v>
      </c>
      <c r="K499" s="78">
        <v>-13754</v>
      </c>
      <c r="L499" s="78" t="s">
        <v>1466</v>
      </c>
      <c r="M499" s="79" t="s">
        <v>647</v>
      </c>
      <c r="N499" s="79"/>
      <c r="O499" s="80" t="s">
        <v>862</v>
      </c>
      <c r="P499" s="80" t="s">
        <v>1454</v>
      </c>
    </row>
    <row r="500" spans="1:16" ht="13.5" thickBot="1" x14ac:dyDescent="0.25">
      <c r="A500" s="69" t="str">
        <f t="shared" si="42"/>
        <v> BRNO 26 </v>
      </c>
      <c r="B500" s="15" t="str">
        <f t="shared" si="43"/>
        <v>I</v>
      </c>
      <c r="C500" s="69">
        <f t="shared" si="44"/>
        <v>44853.406000000003</v>
      </c>
      <c r="D500" s="11" t="str">
        <f t="shared" si="45"/>
        <v>vis</v>
      </c>
      <c r="E500" s="77" t="e">
        <f>VLOOKUP(C500,Active!C$21:E$972,3,FALSE)</f>
        <v>#N/A</v>
      </c>
      <c r="F500" s="15" t="s">
        <v>588</v>
      </c>
      <c r="G500" s="11" t="str">
        <f t="shared" si="46"/>
        <v>44853.406</v>
      </c>
      <c r="H500" s="69">
        <f t="shared" si="47"/>
        <v>-13754</v>
      </c>
      <c r="I500" s="78" t="s">
        <v>1467</v>
      </c>
      <c r="J500" s="79" t="s">
        <v>1468</v>
      </c>
      <c r="K500" s="78">
        <v>-13754</v>
      </c>
      <c r="L500" s="78" t="s">
        <v>1048</v>
      </c>
      <c r="M500" s="79" t="s">
        <v>647</v>
      </c>
      <c r="N500" s="79"/>
      <c r="O500" s="80" t="s">
        <v>1469</v>
      </c>
      <c r="P500" s="80" t="s">
        <v>1458</v>
      </c>
    </row>
    <row r="501" spans="1:16" ht="13.5" thickBot="1" x14ac:dyDescent="0.25">
      <c r="A501" s="69" t="str">
        <f t="shared" si="42"/>
        <v> BRNO 26 </v>
      </c>
      <c r="B501" s="15" t="str">
        <f t="shared" si="43"/>
        <v>I</v>
      </c>
      <c r="C501" s="69">
        <f t="shared" si="44"/>
        <v>44854.514999999999</v>
      </c>
      <c r="D501" s="11" t="str">
        <f t="shared" si="45"/>
        <v>vis</v>
      </c>
      <c r="E501" s="77" t="e">
        <f>VLOOKUP(C501,Active!C$21:E$972,3,FALSE)</f>
        <v>#N/A</v>
      </c>
      <c r="F501" s="15" t="s">
        <v>588</v>
      </c>
      <c r="G501" s="11" t="str">
        <f t="shared" si="46"/>
        <v>44854.515</v>
      </c>
      <c r="H501" s="69">
        <f t="shared" si="47"/>
        <v>-13752</v>
      </c>
      <c r="I501" s="78" t="s">
        <v>1470</v>
      </c>
      <c r="J501" s="79" t="s">
        <v>1471</v>
      </c>
      <c r="K501" s="78">
        <v>-13752</v>
      </c>
      <c r="L501" s="78" t="s">
        <v>895</v>
      </c>
      <c r="M501" s="79" t="s">
        <v>647</v>
      </c>
      <c r="N501" s="79"/>
      <c r="O501" s="80" t="s">
        <v>1472</v>
      </c>
      <c r="P501" s="80" t="s">
        <v>1458</v>
      </c>
    </row>
    <row r="502" spans="1:16" ht="13.5" thickBot="1" x14ac:dyDescent="0.25">
      <c r="A502" s="69" t="str">
        <f t="shared" si="42"/>
        <v> BBS 56 </v>
      </c>
      <c r="B502" s="15" t="str">
        <f t="shared" si="43"/>
        <v>I</v>
      </c>
      <c r="C502" s="69">
        <f t="shared" si="44"/>
        <v>44878.411</v>
      </c>
      <c r="D502" s="11" t="str">
        <f t="shared" si="45"/>
        <v>vis</v>
      </c>
      <c r="E502" s="77" t="e">
        <f>VLOOKUP(C502,Active!C$21:E$972,3,FALSE)</f>
        <v>#N/A</v>
      </c>
      <c r="F502" s="15" t="s">
        <v>588</v>
      </c>
      <c r="G502" s="11" t="str">
        <f t="shared" si="46"/>
        <v>44878.411</v>
      </c>
      <c r="H502" s="69">
        <f t="shared" si="47"/>
        <v>-13709</v>
      </c>
      <c r="I502" s="78" t="s">
        <v>1477</v>
      </c>
      <c r="J502" s="79" t="s">
        <v>1478</v>
      </c>
      <c r="K502" s="78">
        <v>-13709</v>
      </c>
      <c r="L502" s="78" t="s">
        <v>1370</v>
      </c>
      <c r="M502" s="79" t="s">
        <v>647</v>
      </c>
      <c r="N502" s="79"/>
      <c r="O502" s="80" t="s">
        <v>914</v>
      </c>
      <c r="P502" s="80" t="s">
        <v>1454</v>
      </c>
    </row>
    <row r="503" spans="1:16" ht="13.5" thickBot="1" x14ac:dyDescent="0.25">
      <c r="A503" s="69" t="str">
        <f t="shared" si="42"/>
        <v> BBS 56 </v>
      </c>
      <c r="B503" s="15" t="str">
        <f t="shared" si="43"/>
        <v>I</v>
      </c>
      <c r="C503" s="69">
        <f t="shared" si="44"/>
        <v>44878.413</v>
      </c>
      <c r="D503" s="11" t="str">
        <f t="shared" si="45"/>
        <v>vis</v>
      </c>
      <c r="E503" s="77" t="e">
        <f>VLOOKUP(C503,Active!C$21:E$972,3,FALSE)</f>
        <v>#N/A</v>
      </c>
      <c r="F503" s="15" t="s">
        <v>588</v>
      </c>
      <c r="G503" s="11" t="str">
        <f t="shared" si="46"/>
        <v>44878.413</v>
      </c>
      <c r="H503" s="69">
        <f t="shared" si="47"/>
        <v>-13709</v>
      </c>
      <c r="I503" s="78" t="s">
        <v>1479</v>
      </c>
      <c r="J503" s="79" t="s">
        <v>1480</v>
      </c>
      <c r="K503" s="78">
        <v>-13709</v>
      </c>
      <c r="L503" s="78" t="s">
        <v>1453</v>
      </c>
      <c r="M503" s="79" t="s">
        <v>647</v>
      </c>
      <c r="N503" s="79"/>
      <c r="O503" s="80" t="s">
        <v>883</v>
      </c>
      <c r="P503" s="80" t="s">
        <v>1454</v>
      </c>
    </row>
    <row r="504" spans="1:16" ht="13.5" thickBot="1" x14ac:dyDescent="0.25">
      <c r="A504" s="69" t="str">
        <f t="shared" si="42"/>
        <v> BBS 57 </v>
      </c>
      <c r="B504" s="15" t="str">
        <f t="shared" si="43"/>
        <v>I</v>
      </c>
      <c r="C504" s="69">
        <f t="shared" si="44"/>
        <v>44902.324000000001</v>
      </c>
      <c r="D504" s="11" t="str">
        <f t="shared" si="45"/>
        <v>vis</v>
      </c>
      <c r="E504" s="77" t="e">
        <f>VLOOKUP(C504,Active!C$21:E$972,3,FALSE)</f>
        <v>#N/A</v>
      </c>
      <c r="F504" s="15" t="s">
        <v>588</v>
      </c>
      <c r="G504" s="11" t="str">
        <f t="shared" si="46"/>
        <v>44902.324</v>
      </c>
      <c r="H504" s="69">
        <f t="shared" si="47"/>
        <v>-13666</v>
      </c>
      <c r="I504" s="78" t="s">
        <v>1483</v>
      </c>
      <c r="J504" s="79" t="s">
        <v>1484</v>
      </c>
      <c r="K504" s="78">
        <v>-13666</v>
      </c>
      <c r="L504" s="78" t="s">
        <v>1243</v>
      </c>
      <c r="M504" s="79" t="s">
        <v>647</v>
      </c>
      <c r="N504" s="79"/>
      <c r="O504" s="80" t="s">
        <v>914</v>
      </c>
      <c r="P504" s="80" t="s">
        <v>1485</v>
      </c>
    </row>
    <row r="505" spans="1:16" ht="13.5" thickBot="1" x14ac:dyDescent="0.25">
      <c r="A505" s="69" t="str">
        <f t="shared" si="42"/>
        <v> BBS 57 </v>
      </c>
      <c r="B505" s="15" t="str">
        <f t="shared" si="43"/>
        <v>I</v>
      </c>
      <c r="C505" s="69">
        <f t="shared" si="44"/>
        <v>44926.232000000004</v>
      </c>
      <c r="D505" s="11" t="str">
        <f t="shared" si="45"/>
        <v>vis</v>
      </c>
      <c r="E505" s="77" t="e">
        <f>VLOOKUP(C505,Active!C$21:E$972,3,FALSE)</f>
        <v>#N/A</v>
      </c>
      <c r="F505" s="15" t="s">
        <v>588</v>
      </c>
      <c r="G505" s="11" t="str">
        <f t="shared" si="46"/>
        <v>44926.232</v>
      </c>
      <c r="H505" s="69">
        <f t="shared" si="47"/>
        <v>-13623</v>
      </c>
      <c r="I505" s="78" t="s">
        <v>1486</v>
      </c>
      <c r="J505" s="79" t="s">
        <v>1487</v>
      </c>
      <c r="K505" s="78">
        <v>-13623</v>
      </c>
      <c r="L505" s="78" t="s">
        <v>1243</v>
      </c>
      <c r="M505" s="79" t="s">
        <v>647</v>
      </c>
      <c r="N505" s="79"/>
      <c r="O505" s="80" t="s">
        <v>862</v>
      </c>
      <c r="P505" s="80" t="s">
        <v>1485</v>
      </c>
    </row>
    <row r="506" spans="1:16" ht="13.5" thickBot="1" x14ac:dyDescent="0.25">
      <c r="A506" s="69" t="str">
        <f t="shared" si="42"/>
        <v> BBS 58 </v>
      </c>
      <c r="B506" s="15" t="str">
        <f t="shared" si="43"/>
        <v>I</v>
      </c>
      <c r="C506" s="69">
        <f t="shared" si="44"/>
        <v>44956.254999999997</v>
      </c>
      <c r="D506" s="11" t="str">
        <f t="shared" si="45"/>
        <v>vis</v>
      </c>
      <c r="E506" s="77" t="e">
        <f>VLOOKUP(C506,Active!C$21:E$972,3,FALSE)</f>
        <v>#N/A</v>
      </c>
      <c r="F506" s="15" t="s">
        <v>588</v>
      </c>
      <c r="G506" s="11" t="str">
        <f t="shared" si="46"/>
        <v>44956.255</v>
      </c>
      <c r="H506" s="69">
        <f t="shared" si="47"/>
        <v>-13569</v>
      </c>
      <c r="I506" s="78" t="s">
        <v>1488</v>
      </c>
      <c r="J506" s="79" t="s">
        <v>1489</v>
      </c>
      <c r="K506" s="78">
        <v>-13569</v>
      </c>
      <c r="L506" s="78" t="s">
        <v>1243</v>
      </c>
      <c r="M506" s="79" t="s">
        <v>647</v>
      </c>
      <c r="N506" s="79"/>
      <c r="O506" s="80" t="s">
        <v>862</v>
      </c>
      <c r="P506" s="80" t="s">
        <v>1490</v>
      </c>
    </row>
    <row r="507" spans="1:16" ht="13.5" thickBot="1" x14ac:dyDescent="0.25">
      <c r="A507" s="69" t="str">
        <f t="shared" si="42"/>
        <v> BBS 61 </v>
      </c>
      <c r="B507" s="15" t="str">
        <f t="shared" si="43"/>
        <v>I</v>
      </c>
      <c r="C507" s="69">
        <f t="shared" si="44"/>
        <v>45162.521999999997</v>
      </c>
      <c r="D507" s="11" t="str">
        <f t="shared" si="45"/>
        <v>vis</v>
      </c>
      <c r="E507" s="77" t="e">
        <f>VLOOKUP(C507,Active!C$21:E$972,3,FALSE)</f>
        <v>#N/A</v>
      </c>
      <c r="F507" s="15" t="s">
        <v>588</v>
      </c>
      <c r="G507" s="11" t="str">
        <f t="shared" si="46"/>
        <v>45162.522</v>
      </c>
      <c r="H507" s="69">
        <f t="shared" si="47"/>
        <v>-13198</v>
      </c>
      <c r="I507" s="78" t="s">
        <v>1491</v>
      </c>
      <c r="J507" s="79" t="s">
        <v>1492</v>
      </c>
      <c r="K507" s="78">
        <v>-13198</v>
      </c>
      <c r="L507" s="78" t="s">
        <v>1233</v>
      </c>
      <c r="M507" s="79" t="s">
        <v>647</v>
      </c>
      <c r="N507" s="79"/>
      <c r="O507" s="80" t="s">
        <v>883</v>
      </c>
      <c r="P507" s="80" t="s">
        <v>1493</v>
      </c>
    </row>
    <row r="508" spans="1:16" ht="13.5" thickBot="1" x14ac:dyDescent="0.25">
      <c r="A508" s="69" t="str">
        <f t="shared" si="42"/>
        <v> BBS 62 </v>
      </c>
      <c r="B508" s="15" t="str">
        <f t="shared" si="43"/>
        <v>I</v>
      </c>
      <c r="C508" s="69">
        <f t="shared" si="44"/>
        <v>45196.436999999998</v>
      </c>
      <c r="D508" s="11" t="str">
        <f t="shared" si="45"/>
        <v>vis</v>
      </c>
      <c r="E508" s="77" t="e">
        <f>VLOOKUP(C508,Active!C$21:E$972,3,FALSE)</f>
        <v>#N/A</v>
      </c>
      <c r="F508" s="15" t="s">
        <v>588</v>
      </c>
      <c r="G508" s="11" t="str">
        <f t="shared" si="46"/>
        <v>45196.437</v>
      </c>
      <c r="H508" s="69">
        <f t="shared" si="47"/>
        <v>-13137</v>
      </c>
      <c r="I508" s="78" t="s">
        <v>1494</v>
      </c>
      <c r="J508" s="79" t="s">
        <v>1495</v>
      </c>
      <c r="K508" s="78">
        <v>-13137</v>
      </c>
      <c r="L508" s="78" t="s">
        <v>1370</v>
      </c>
      <c r="M508" s="79" t="s">
        <v>647</v>
      </c>
      <c r="N508" s="79"/>
      <c r="O508" s="80" t="s">
        <v>883</v>
      </c>
      <c r="P508" s="80" t="s">
        <v>1496</v>
      </c>
    </row>
    <row r="509" spans="1:16" ht="13.5" thickBot="1" x14ac:dyDescent="0.25">
      <c r="A509" s="69" t="str">
        <f t="shared" si="42"/>
        <v> BRNO 26 </v>
      </c>
      <c r="B509" s="15" t="str">
        <f t="shared" si="43"/>
        <v>I</v>
      </c>
      <c r="C509" s="69">
        <f t="shared" si="44"/>
        <v>45196.444000000003</v>
      </c>
      <c r="D509" s="11" t="str">
        <f t="shared" si="45"/>
        <v>vis</v>
      </c>
      <c r="E509" s="77" t="e">
        <f>VLOOKUP(C509,Active!C$21:E$972,3,FALSE)</f>
        <v>#N/A</v>
      </c>
      <c r="F509" s="15" t="s">
        <v>588</v>
      </c>
      <c r="G509" s="11" t="str">
        <f t="shared" si="46"/>
        <v>45196.444</v>
      </c>
      <c r="H509" s="69">
        <f t="shared" si="47"/>
        <v>-13137</v>
      </c>
      <c r="I509" s="78" t="s">
        <v>1497</v>
      </c>
      <c r="J509" s="79" t="s">
        <v>1498</v>
      </c>
      <c r="K509" s="78">
        <v>-13137</v>
      </c>
      <c r="L509" s="78" t="s">
        <v>1305</v>
      </c>
      <c r="M509" s="79" t="s">
        <v>647</v>
      </c>
      <c r="N509" s="79"/>
      <c r="O509" s="80" t="s">
        <v>1421</v>
      </c>
      <c r="P509" s="80" t="s">
        <v>1458</v>
      </c>
    </row>
    <row r="510" spans="1:16" ht="13.5" thickBot="1" x14ac:dyDescent="0.25">
      <c r="A510" s="69" t="str">
        <f t="shared" si="42"/>
        <v> BRNO 26 </v>
      </c>
      <c r="B510" s="15" t="str">
        <f t="shared" si="43"/>
        <v>I</v>
      </c>
      <c r="C510" s="69">
        <f t="shared" si="44"/>
        <v>45196.444000000003</v>
      </c>
      <c r="D510" s="11" t="str">
        <f t="shared" si="45"/>
        <v>vis</v>
      </c>
      <c r="E510" s="77" t="e">
        <f>VLOOKUP(C510,Active!C$21:E$972,3,FALSE)</f>
        <v>#N/A</v>
      </c>
      <c r="F510" s="15" t="s">
        <v>588</v>
      </c>
      <c r="G510" s="11" t="str">
        <f t="shared" si="46"/>
        <v>45196.444</v>
      </c>
      <c r="H510" s="69">
        <f t="shared" si="47"/>
        <v>-13137</v>
      </c>
      <c r="I510" s="78" t="s">
        <v>1497</v>
      </c>
      <c r="J510" s="79" t="s">
        <v>1498</v>
      </c>
      <c r="K510" s="78">
        <v>-13137</v>
      </c>
      <c r="L510" s="78" t="s">
        <v>1305</v>
      </c>
      <c r="M510" s="79" t="s">
        <v>647</v>
      </c>
      <c r="N510" s="79"/>
      <c r="O510" s="80" t="s">
        <v>1414</v>
      </c>
      <c r="P510" s="80" t="s">
        <v>1458</v>
      </c>
    </row>
    <row r="511" spans="1:16" ht="13.5" thickBot="1" x14ac:dyDescent="0.25">
      <c r="A511" s="69" t="str">
        <f t="shared" si="42"/>
        <v> BBS 63 </v>
      </c>
      <c r="B511" s="15" t="str">
        <f t="shared" si="43"/>
        <v>I</v>
      </c>
      <c r="C511" s="69">
        <f t="shared" si="44"/>
        <v>45230.353000000003</v>
      </c>
      <c r="D511" s="11" t="str">
        <f t="shared" si="45"/>
        <v>vis</v>
      </c>
      <c r="E511" s="77" t="e">
        <f>VLOOKUP(C511,Active!C$21:E$972,3,FALSE)</f>
        <v>#N/A</v>
      </c>
      <c r="F511" s="15" t="s">
        <v>588</v>
      </c>
      <c r="G511" s="11" t="str">
        <f t="shared" si="46"/>
        <v>45230.353</v>
      </c>
      <c r="H511" s="69">
        <f t="shared" si="47"/>
        <v>-13076</v>
      </c>
      <c r="I511" s="78" t="s">
        <v>1501</v>
      </c>
      <c r="J511" s="79" t="s">
        <v>1502</v>
      </c>
      <c r="K511" s="78">
        <v>-13076</v>
      </c>
      <c r="L511" s="78" t="s">
        <v>1233</v>
      </c>
      <c r="M511" s="79" t="s">
        <v>647</v>
      </c>
      <c r="N511" s="79"/>
      <c r="O511" s="80" t="s">
        <v>1503</v>
      </c>
      <c r="P511" s="80" t="s">
        <v>1504</v>
      </c>
    </row>
    <row r="512" spans="1:16" ht="13.5" thickBot="1" x14ac:dyDescent="0.25">
      <c r="A512" s="69" t="str">
        <f t="shared" si="42"/>
        <v> BRNO 26 </v>
      </c>
      <c r="B512" s="15" t="str">
        <f t="shared" si="43"/>
        <v>I</v>
      </c>
      <c r="C512" s="69">
        <f t="shared" si="44"/>
        <v>45230.915000000001</v>
      </c>
      <c r="D512" s="11" t="str">
        <f t="shared" si="45"/>
        <v>vis</v>
      </c>
      <c r="E512" s="77" t="e">
        <f>VLOOKUP(C512,Active!C$21:E$972,3,FALSE)</f>
        <v>#N/A</v>
      </c>
      <c r="F512" s="15" t="s">
        <v>588</v>
      </c>
      <c r="G512" s="11" t="str">
        <f t="shared" si="46"/>
        <v>45230.915</v>
      </c>
      <c r="H512" s="69">
        <f t="shared" si="47"/>
        <v>-13075</v>
      </c>
      <c r="I512" s="78" t="s">
        <v>1505</v>
      </c>
      <c r="J512" s="79" t="s">
        <v>1506</v>
      </c>
      <c r="K512" s="78">
        <v>-13075</v>
      </c>
      <c r="L512" s="78" t="s">
        <v>1305</v>
      </c>
      <c r="M512" s="79" t="s">
        <v>647</v>
      </c>
      <c r="N512" s="79"/>
      <c r="O512" s="80" t="s">
        <v>1507</v>
      </c>
      <c r="P512" s="80" t="s">
        <v>1458</v>
      </c>
    </row>
    <row r="513" spans="1:16" ht="13.5" thickBot="1" x14ac:dyDescent="0.25">
      <c r="A513" s="69" t="str">
        <f t="shared" si="42"/>
        <v> BRNO 26 </v>
      </c>
      <c r="B513" s="15" t="str">
        <f t="shared" si="43"/>
        <v>I</v>
      </c>
      <c r="C513" s="69">
        <f t="shared" si="44"/>
        <v>45231.46</v>
      </c>
      <c r="D513" s="11" t="str">
        <f t="shared" si="45"/>
        <v>vis</v>
      </c>
      <c r="E513" s="77" t="e">
        <f>VLOOKUP(C513,Active!C$21:E$972,3,FALSE)</f>
        <v>#N/A</v>
      </c>
      <c r="F513" s="15" t="s">
        <v>588</v>
      </c>
      <c r="G513" s="11" t="str">
        <f t="shared" si="46"/>
        <v>45231.460</v>
      </c>
      <c r="H513" s="69">
        <f t="shared" si="47"/>
        <v>-13074</v>
      </c>
      <c r="I513" s="78" t="s">
        <v>1508</v>
      </c>
      <c r="J513" s="79" t="s">
        <v>1509</v>
      </c>
      <c r="K513" s="78">
        <v>-13074</v>
      </c>
      <c r="L513" s="78" t="s">
        <v>1461</v>
      </c>
      <c r="M513" s="79" t="s">
        <v>647</v>
      </c>
      <c r="N513" s="79"/>
      <c r="O513" s="80" t="s">
        <v>1510</v>
      </c>
      <c r="P513" s="80" t="s">
        <v>1458</v>
      </c>
    </row>
    <row r="514" spans="1:16" ht="13.5" thickBot="1" x14ac:dyDescent="0.25">
      <c r="A514" s="69" t="str">
        <f t="shared" si="42"/>
        <v> BRNO 26 </v>
      </c>
      <c r="B514" s="15" t="str">
        <f t="shared" si="43"/>
        <v>I</v>
      </c>
      <c r="C514" s="69">
        <f t="shared" si="44"/>
        <v>45231.466999999997</v>
      </c>
      <c r="D514" s="11" t="str">
        <f t="shared" si="45"/>
        <v>vis</v>
      </c>
      <c r="E514" s="77" t="e">
        <f>VLOOKUP(C514,Active!C$21:E$972,3,FALSE)</f>
        <v>#N/A</v>
      </c>
      <c r="F514" s="15" t="s">
        <v>588</v>
      </c>
      <c r="G514" s="11" t="str">
        <f t="shared" si="46"/>
        <v>45231.467</v>
      </c>
      <c r="H514" s="69">
        <f t="shared" si="47"/>
        <v>-13074</v>
      </c>
      <c r="I514" s="78" t="s">
        <v>1511</v>
      </c>
      <c r="J514" s="79" t="s">
        <v>1512</v>
      </c>
      <c r="K514" s="78">
        <v>-13074</v>
      </c>
      <c r="L514" s="78" t="s">
        <v>1294</v>
      </c>
      <c r="M514" s="79" t="s">
        <v>647</v>
      </c>
      <c r="N514" s="79"/>
      <c r="O514" s="80" t="s">
        <v>1513</v>
      </c>
      <c r="P514" s="80" t="s">
        <v>1458</v>
      </c>
    </row>
    <row r="515" spans="1:16" ht="13.5" thickBot="1" x14ac:dyDescent="0.25">
      <c r="A515" s="69" t="str">
        <f t="shared" si="42"/>
        <v> BRNO 26 </v>
      </c>
      <c r="B515" s="15" t="str">
        <f t="shared" si="43"/>
        <v>I</v>
      </c>
      <c r="C515" s="69">
        <f t="shared" si="44"/>
        <v>45231.472000000002</v>
      </c>
      <c r="D515" s="11" t="str">
        <f t="shared" si="45"/>
        <v>vis</v>
      </c>
      <c r="E515" s="77" t="e">
        <f>VLOOKUP(C515,Active!C$21:E$972,3,FALSE)</f>
        <v>#N/A</v>
      </c>
      <c r="F515" s="15" t="s">
        <v>588</v>
      </c>
      <c r="G515" s="11" t="str">
        <f t="shared" si="46"/>
        <v>45231.472</v>
      </c>
      <c r="H515" s="69">
        <f t="shared" si="47"/>
        <v>-13074</v>
      </c>
      <c r="I515" s="78" t="s">
        <v>1514</v>
      </c>
      <c r="J515" s="79" t="s">
        <v>1515</v>
      </c>
      <c r="K515" s="78">
        <v>-13074</v>
      </c>
      <c r="L515" s="78" t="s">
        <v>1283</v>
      </c>
      <c r="M515" s="79" t="s">
        <v>647</v>
      </c>
      <c r="N515" s="79"/>
      <c r="O515" s="80" t="s">
        <v>1507</v>
      </c>
      <c r="P515" s="80" t="s">
        <v>1458</v>
      </c>
    </row>
    <row r="516" spans="1:16" ht="13.5" thickBot="1" x14ac:dyDescent="0.25">
      <c r="A516" s="69" t="str">
        <f t="shared" si="42"/>
        <v> BBS 63 </v>
      </c>
      <c r="B516" s="15" t="str">
        <f t="shared" si="43"/>
        <v>I</v>
      </c>
      <c r="C516" s="69">
        <f t="shared" si="44"/>
        <v>45250.370999999999</v>
      </c>
      <c r="D516" s="11" t="str">
        <f t="shared" si="45"/>
        <v>vis</v>
      </c>
      <c r="E516" s="77" t="e">
        <f>VLOOKUP(C516,Active!C$21:E$972,3,FALSE)</f>
        <v>#N/A</v>
      </c>
      <c r="F516" s="15" t="s">
        <v>588</v>
      </c>
      <c r="G516" s="11" t="str">
        <f t="shared" si="46"/>
        <v>45250.371</v>
      </c>
      <c r="H516" s="69">
        <f t="shared" si="47"/>
        <v>-13040</v>
      </c>
      <c r="I516" s="78" t="s">
        <v>1516</v>
      </c>
      <c r="J516" s="79" t="s">
        <v>1517</v>
      </c>
      <c r="K516" s="78">
        <v>-13040</v>
      </c>
      <c r="L516" s="78" t="s">
        <v>1294</v>
      </c>
      <c r="M516" s="79" t="s">
        <v>647</v>
      </c>
      <c r="N516" s="79"/>
      <c r="O516" s="80" t="s">
        <v>862</v>
      </c>
      <c r="P516" s="80" t="s">
        <v>1504</v>
      </c>
    </row>
    <row r="517" spans="1:16" ht="13.5" thickBot="1" x14ac:dyDescent="0.25">
      <c r="A517" s="69" t="str">
        <f t="shared" si="42"/>
        <v> BBS 63 </v>
      </c>
      <c r="B517" s="15" t="str">
        <f t="shared" si="43"/>
        <v>I</v>
      </c>
      <c r="C517" s="69">
        <f t="shared" si="44"/>
        <v>45264.273999999998</v>
      </c>
      <c r="D517" s="11" t="str">
        <f t="shared" si="45"/>
        <v>vis</v>
      </c>
      <c r="E517" s="77" t="e">
        <f>VLOOKUP(C517,Active!C$21:E$972,3,FALSE)</f>
        <v>#N/A</v>
      </c>
      <c r="F517" s="15" t="s">
        <v>588</v>
      </c>
      <c r="G517" s="11" t="str">
        <f t="shared" si="46"/>
        <v>45264.274</v>
      </c>
      <c r="H517" s="69">
        <f t="shared" si="47"/>
        <v>-13015</v>
      </c>
      <c r="I517" s="78" t="s">
        <v>1518</v>
      </c>
      <c r="J517" s="79" t="s">
        <v>1519</v>
      </c>
      <c r="K517" s="78">
        <v>-13015</v>
      </c>
      <c r="L517" s="78" t="s">
        <v>1305</v>
      </c>
      <c r="M517" s="79" t="s">
        <v>647</v>
      </c>
      <c r="N517" s="79"/>
      <c r="O517" s="80" t="s">
        <v>914</v>
      </c>
      <c r="P517" s="80" t="s">
        <v>1504</v>
      </c>
    </row>
    <row r="518" spans="1:16" ht="13.5" thickBot="1" x14ac:dyDescent="0.25">
      <c r="A518" s="69" t="str">
        <f t="shared" si="42"/>
        <v> BBS 63 </v>
      </c>
      <c r="B518" s="15" t="str">
        <f t="shared" si="43"/>
        <v>I</v>
      </c>
      <c r="C518" s="69">
        <f t="shared" si="44"/>
        <v>45264.277000000002</v>
      </c>
      <c r="D518" s="11" t="str">
        <f t="shared" si="45"/>
        <v>vis</v>
      </c>
      <c r="E518" s="77" t="e">
        <f>VLOOKUP(C518,Active!C$21:E$972,3,FALSE)</f>
        <v>#N/A</v>
      </c>
      <c r="F518" s="15" t="s">
        <v>588</v>
      </c>
      <c r="G518" s="11" t="str">
        <f t="shared" si="46"/>
        <v>45264.277</v>
      </c>
      <c r="H518" s="69">
        <f t="shared" si="47"/>
        <v>-13015</v>
      </c>
      <c r="I518" s="78" t="s">
        <v>1520</v>
      </c>
      <c r="J518" s="79" t="s">
        <v>1521</v>
      </c>
      <c r="K518" s="78">
        <v>-13015</v>
      </c>
      <c r="L518" s="78" t="s">
        <v>1247</v>
      </c>
      <c r="M518" s="79" t="s">
        <v>647</v>
      </c>
      <c r="N518" s="79"/>
      <c r="O518" s="80" t="s">
        <v>862</v>
      </c>
      <c r="P518" s="80" t="s">
        <v>1504</v>
      </c>
    </row>
    <row r="519" spans="1:16" ht="13.5" thickBot="1" x14ac:dyDescent="0.25">
      <c r="A519" s="69" t="str">
        <f t="shared" si="42"/>
        <v> BBS 64 </v>
      </c>
      <c r="B519" s="15" t="str">
        <f t="shared" si="43"/>
        <v>I</v>
      </c>
      <c r="C519" s="69">
        <f t="shared" si="44"/>
        <v>45275.394</v>
      </c>
      <c r="D519" s="11" t="str">
        <f t="shared" si="45"/>
        <v>vis</v>
      </c>
      <c r="E519" s="77" t="e">
        <f>VLOOKUP(C519,Active!C$21:E$972,3,FALSE)</f>
        <v>#N/A</v>
      </c>
      <c r="F519" s="15" t="s">
        <v>588</v>
      </c>
      <c r="G519" s="11" t="str">
        <f t="shared" si="46"/>
        <v>45275.394</v>
      </c>
      <c r="H519" s="69">
        <f t="shared" si="47"/>
        <v>-12995</v>
      </c>
      <c r="I519" s="78" t="s">
        <v>1524</v>
      </c>
      <c r="J519" s="79" t="s">
        <v>1525</v>
      </c>
      <c r="K519" s="78">
        <v>-12995</v>
      </c>
      <c r="L519" s="78" t="s">
        <v>1305</v>
      </c>
      <c r="M519" s="79" t="s">
        <v>647</v>
      </c>
      <c r="N519" s="79"/>
      <c r="O519" s="80" t="s">
        <v>862</v>
      </c>
      <c r="P519" s="80" t="s">
        <v>1526</v>
      </c>
    </row>
    <row r="520" spans="1:16" ht="13.5" thickBot="1" x14ac:dyDescent="0.25">
      <c r="A520" s="69" t="str">
        <f t="shared" si="42"/>
        <v> BBS 63 </v>
      </c>
      <c r="B520" s="15" t="str">
        <f t="shared" si="43"/>
        <v>I</v>
      </c>
      <c r="C520" s="69">
        <f t="shared" si="44"/>
        <v>45294.288999999997</v>
      </c>
      <c r="D520" s="11" t="str">
        <f t="shared" si="45"/>
        <v>vis</v>
      </c>
      <c r="E520" s="77" t="e">
        <f>VLOOKUP(C520,Active!C$21:E$972,3,FALSE)</f>
        <v>#N/A</v>
      </c>
      <c r="F520" s="15" t="s">
        <v>588</v>
      </c>
      <c r="G520" s="11" t="str">
        <f t="shared" si="46"/>
        <v>45294.289</v>
      </c>
      <c r="H520" s="69">
        <f t="shared" si="47"/>
        <v>-12961</v>
      </c>
      <c r="I520" s="78" t="s">
        <v>1527</v>
      </c>
      <c r="J520" s="79" t="s">
        <v>1528</v>
      </c>
      <c r="K520" s="78">
        <v>-12961</v>
      </c>
      <c r="L520" s="78" t="s">
        <v>1529</v>
      </c>
      <c r="M520" s="79" t="s">
        <v>647</v>
      </c>
      <c r="N520" s="79"/>
      <c r="O520" s="80" t="s">
        <v>914</v>
      </c>
      <c r="P520" s="80" t="s">
        <v>1504</v>
      </c>
    </row>
    <row r="521" spans="1:16" ht="13.5" thickBot="1" x14ac:dyDescent="0.25">
      <c r="A521" s="69" t="str">
        <f t="shared" si="42"/>
        <v> BBS 64 </v>
      </c>
      <c r="B521" s="15" t="str">
        <f t="shared" si="43"/>
        <v>I</v>
      </c>
      <c r="C521" s="69">
        <f t="shared" si="44"/>
        <v>45328.21</v>
      </c>
      <c r="D521" s="11" t="str">
        <f t="shared" si="45"/>
        <v>vis</v>
      </c>
      <c r="E521" s="77" t="e">
        <f>VLOOKUP(C521,Active!C$21:E$972,3,FALSE)</f>
        <v>#N/A</v>
      </c>
      <c r="F521" s="15" t="s">
        <v>588</v>
      </c>
      <c r="G521" s="11" t="str">
        <f t="shared" si="46"/>
        <v>45328.210</v>
      </c>
      <c r="H521" s="69">
        <f t="shared" si="47"/>
        <v>-12900</v>
      </c>
      <c r="I521" s="78" t="s">
        <v>1532</v>
      </c>
      <c r="J521" s="79" t="s">
        <v>1533</v>
      </c>
      <c r="K521" s="78">
        <v>-12900</v>
      </c>
      <c r="L521" s="78" t="s">
        <v>1428</v>
      </c>
      <c r="M521" s="79" t="s">
        <v>647</v>
      </c>
      <c r="N521" s="79"/>
      <c r="O521" s="80" t="s">
        <v>862</v>
      </c>
      <c r="P521" s="80" t="s">
        <v>1526</v>
      </c>
    </row>
    <row r="522" spans="1:16" ht="13.5" thickBot="1" x14ac:dyDescent="0.25">
      <c r="A522" s="69" t="str">
        <f t="shared" si="42"/>
        <v> BBS 67 </v>
      </c>
      <c r="B522" s="15" t="str">
        <f t="shared" si="43"/>
        <v>I</v>
      </c>
      <c r="C522" s="69">
        <f t="shared" si="44"/>
        <v>45529.472999999998</v>
      </c>
      <c r="D522" s="11" t="str">
        <f t="shared" si="45"/>
        <v>vis</v>
      </c>
      <c r="E522" s="77" t="e">
        <f>VLOOKUP(C522,Active!C$21:E$972,3,FALSE)</f>
        <v>#N/A</v>
      </c>
      <c r="F522" s="15" t="s">
        <v>588</v>
      </c>
      <c r="G522" s="11" t="str">
        <f t="shared" si="46"/>
        <v>45529.473</v>
      </c>
      <c r="H522" s="69">
        <f t="shared" si="47"/>
        <v>-12538</v>
      </c>
      <c r="I522" s="78" t="s">
        <v>1534</v>
      </c>
      <c r="J522" s="79" t="s">
        <v>1535</v>
      </c>
      <c r="K522" s="78">
        <v>-12538</v>
      </c>
      <c r="L522" s="78" t="s">
        <v>1466</v>
      </c>
      <c r="M522" s="79" t="s">
        <v>647</v>
      </c>
      <c r="N522" s="79"/>
      <c r="O522" s="80" t="s">
        <v>862</v>
      </c>
      <c r="P522" s="80" t="s">
        <v>1536</v>
      </c>
    </row>
    <row r="523" spans="1:16" ht="13.5" thickBot="1" x14ac:dyDescent="0.25">
      <c r="A523" s="69" t="str">
        <f t="shared" ref="A523:A586" si="48">P523</f>
        <v> BBS 67 </v>
      </c>
      <c r="B523" s="15" t="str">
        <f t="shared" ref="B523:B586" si="49">IF(H523=INT(H523),"I","II")</f>
        <v>I</v>
      </c>
      <c r="C523" s="69">
        <f t="shared" ref="C523:C586" si="50">1*G523</f>
        <v>45534.485999999997</v>
      </c>
      <c r="D523" s="11" t="str">
        <f t="shared" ref="D523:D586" si="51">VLOOKUP(F523,I$1:J$5,2,FALSE)</f>
        <v>vis</v>
      </c>
      <c r="E523" s="77" t="e">
        <f>VLOOKUP(C523,Active!C$21:E$972,3,FALSE)</f>
        <v>#N/A</v>
      </c>
      <c r="F523" s="15" t="s">
        <v>588</v>
      </c>
      <c r="G523" s="11" t="str">
        <f t="shared" ref="G523:G586" si="52">MID(I523,3,LEN(I523)-3)</f>
        <v>45534.486</v>
      </c>
      <c r="H523" s="69">
        <f t="shared" ref="H523:H586" si="53">1*K523</f>
        <v>-12529</v>
      </c>
      <c r="I523" s="78" t="s">
        <v>1537</v>
      </c>
      <c r="J523" s="79" t="s">
        <v>1538</v>
      </c>
      <c r="K523" s="78">
        <v>-12529</v>
      </c>
      <c r="L523" s="78" t="s">
        <v>1283</v>
      </c>
      <c r="M523" s="79" t="s">
        <v>647</v>
      </c>
      <c r="N523" s="79"/>
      <c r="O523" s="80" t="s">
        <v>883</v>
      </c>
      <c r="P523" s="80" t="s">
        <v>1536</v>
      </c>
    </row>
    <row r="524" spans="1:16" ht="13.5" thickBot="1" x14ac:dyDescent="0.25">
      <c r="A524" s="69" t="str">
        <f t="shared" si="48"/>
        <v> BBS 67 </v>
      </c>
      <c r="B524" s="15" t="str">
        <f t="shared" si="49"/>
        <v>I</v>
      </c>
      <c r="C524" s="69">
        <f t="shared" si="50"/>
        <v>45535.59</v>
      </c>
      <c r="D524" s="11" t="str">
        <f t="shared" si="51"/>
        <v>vis</v>
      </c>
      <c r="E524" s="77" t="e">
        <f>VLOOKUP(C524,Active!C$21:E$972,3,FALSE)</f>
        <v>#N/A</v>
      </c>
      <c r="F524" s="15" t="s">
        <v>588</v>
      </c>
      <c r="G524" s="11" t="str">
        <f t="shared" si="52"/>
        <v>45535.590</v>
      </c>
      <c r="H524" s="69">
        <f t="shared" si="53"/>
        <v>-12527</v>
      </c>
      <c r="I524" s="78" t="s">
        <v>1539</v>
      </c>
      <c r="J524" s="79" t="s">
        <v>1540</v>
      </c>
      <c r="K524" s="78">
        <v>-12527</v>
      </c>
      <c r="L524" s="78" t="s">
        <v>1370</v>
      </c>
      <c r="M524" s="79" t="s">
        <v>647</v>
      </c>
      <c r="N524" s="79"/>
      <c r="O524" s="80" t="s">
        <v>862</v>
      </c>
      <c r="P524" s="80" t="s">
        <v>1536</v>
      </c>
    </row>
    <row r="525" spans="1:16" ht="13.5" thickBot="1" x14ac:dyDescent="0.25">
      <c r="A525" s="69" t="str">
        <f t="shared" si="48"/>
        <v> BBS 67 </v>
      </c>
      <c r="B525" s="15" t="str">
        <f t="shared" si="49"/>
        <v>I</v>
      </c>
      <c r="C525" s="69">
        <f t="shared" si="50"/>
        <v>45535.593999999997</v>
      </c>
      <c r="D525" s="11" t="str">
        <f t="shared" si="51"/>
        <v>vis</v>
      </c>
      <c r="E525" s="77" t="e">
        <f>VLOOKUP(C525,Active!C$21:E$972,3,FALSE)</f>
        <v>#N/A</v>
      </c>
      <c r="F525" s="15" t="s">
        <v>588</v>
      </c>
      <c r="G525" s="11" t="str">
        <f t="shared" si="52"/>
        <v>45535.594</v>
      </c>
      <c r="H525" s="69">
        <f t="shared" si="53"/>
        <v>-12527</v>
      </c>
      <c r="I525" s="78" t="s">
        <v>1541</v>
      </c>
      <c r="J525" s="79" t="s">
        <v>1542</v>
      </c>
      <c r="K525" s="78">
        <v>-12527</v>
      </c>
      <c r="L525" s="78" t="s">
        <v>1428</v>
      </c>
      <c r="M525" s="79" t="s">
        <v>647</v>
      </c>
      <c r="N525" s="79"/>
      <c r="O525" s="80" t="s">
        <v>1543</v>
      </c>
      <c r="P525" s="80" t="s">
        <v>1536</v>
      </c>
    </row>
    <row r="526" spans="1:16" ht="13.5" thickBot="1" x14ac:dyDescent="0.25">
      <c r="A526" s="69" t="str">
        <f t="shared" si="48"/>
        <v> BBS 68 </v>
      </c>
      <c r="B526" s="15" t="str">
        <f t="shared" si="49"/>
        <v>I</v>
      </c>
      <c r="C526" s="69">
        <f t="shared" si="50"/>
        <v>45553.377</v>
      </c>
      <c r="D526" s="11" t="str">
        <f t="shared" si="51"/>
        <v>vis</v>
      </c>
      <c r="E526" s="77" t="e">
        <f>VLOOKUP(C526,Active!C$21:E$972,3,FALSE)</f>
        <v>#N/A</v>
      </c>
      <c r="F526" s="15" t="s">
        <v>588</v>
      </c>
      <c r="G526" s="11" t="str">
        <f t="shared" si="52"/>
        <v>45553.377</v>
      </c>
      <c r="H526" s="69">
        <f t="shared" si="53"/>
        <v>-12495</v>
      </c>
      <c r="I526" s="78" t="s">
        <v>1544</v>
      </c>
      <c r="J526" s="79" t="s">
        <v>1545</v>
      </c>
      <c r="K526" s="78">
        <v>-12495</v>
      </c>
      <c r="L526" s="78" t="s">
        <v>1546</v>
      </c>
      <c r="M526" s="79" t="s">
        <v>647</v>
      </c>
      <c r="N526" s="79"/>
      <c r="O526" s="80" t="s">
        <v>862</v>
      </c>
      <c r="P526" s="80" t="s">
        <v>1547</v>
      </c>
    </row>
    <row r="527" spans="1:16" ht="13.5" thickBot="1" x14ac:dyDescent="0.25">
      <c r="A527" s="69" t="str">
        <f t="shared" si="48"/>
        <v> BBS 69 </v>
      </c>
      <c r="B527" s="15" t="str">
        <f t="shared" si="49"/>
        <v>I</v>
      </c>
      <c r="C527" s="69">
        <f t="shared" si="50"/>
        <v>45585.633999999998</v>
      </c>
      <c r="D527" s="11" t="str">
        <f t="shared" si="51"/>
        <v>vis</v>
      </c>
      <c r="E527" s="77" t="e">
        <f>VLOOKUP(C527,Active!C$21:E$972,3,FALSE)</f>
        <v>#N/A</v>
      </c>
      <c r="F527" s="15" t="s">
        <v>588</v>
      </c>
      <c r="G527" s="11" t="str">
        <f t="shared" si="52"/>
        <v>45585.634</v>
      </c>
      <c r="H527" s="69">
        <f t="shared" si="53"/>
        <v>-12437</v>
      </c>
      <c r="I527" s="78" t="s">
        <v>1548</v>
      </c>
      <c r="J527" s="79" t="s">
        <v>1549</v>
      </c>
      <c r="K527" s="78">
        <v>-12437</v>
      </c>
      <c r="L527" s="78" t="s">
        <v>1297</v>
      </c>
      <c r="M527" s="79" t="s">
        <v>647</v>
      </c>
      <c r="N527" s="79"/>
      <c r="O527" s="80" t="s">
        <v>1088</v>
      </c>
      <c r="P527" s="80" t="s">
        <v>1550</v>
      </c>
    </row>
    <row r="528" spans="1:16" ht="13.5" thickBot="1" x14ac:dyDescent="0.25">
      <c r="A528" s="69" t="str">
        <f t="shared" si="48"/>
        <v> BBS 68 </v>
      </c>
      <c r="B528" s="15" t="str">
        <f t="shared" si="49"/>
        <v>I</v>
      </c>
      <c r="C528" s="69">
        <f t="shared" si="50"/>
        <v>45592.3</v>
      </c>
      <c r="D528" s="11" t="str">
        <f t="shared" si="51"/>
        <v>vis</v>
      </c>
      <c r="E528" s="77" t="e">
        <f>VLOOKUP(C528,Active!C$21:E$972,3,FALSE)</f>
        <v>#N/A</v>
      </c>
      <c r="F528" s="15" t="s">
        <v>588</v>
      </c>
      <c r="G528" s="11" t="str">
        <f t="shared" si="52"/>
        <v>45592.300</v>
      </c>
      <c r="H528" s="69">
        <f t="shared" si="53"/>
        <v>-12425</v>
      </c>
      <c r="I528" s="78" t="s">
        <v>1551</v>
      </c>
      <c r="J528" s="79" t="s">
        <v>1552</v>
      </c>
      <c r="K528" s="78">
        <v>-12425</v>
      </c>
      <c r="L528" s="78" t="s">
        <v>1466</v>
      </c>
      <c r="M528" s="79" t="s">
        <v>647</v>
      </c>
      <c r="N528" s="79"/>
      <c r="O528" s="80" t="s">
        <v>1553</v>
      </c>
      <c r="P528" s="80" t="s">
        <v>1547</v>
      </c>
    </row>
    <row r="529" spans="1:16" ht="13.5" thickBot="1" x14ac:dyDescent="0.25">
      <c r="A529" s="69" t="str">
        <f t="shared" si="48"/>
        <v> BBS 68 </v>
      </c>
      <c r="B529" s="15" t="str">
        <f t="shared" si="49"/>
        <v>I</v>
      </c>
      <c r="C529" s="69">
        <f t="shared" si="50"/>
        <v>45602.309000000001</v>
      </c>
      <c r="D529" s="11" t="str">
        <f t="shared" si="51"/>
        <v>vis</v>
      </c>
      <c r="E529" s="77" t="e">
        <f>VLOOKUP(C529,Active!C$21:E$972,3,FALSE)</f>
        <v>#N/A</v>
      </c>
      <c r="F529" s="15" t="s">
        <v>588</v>
      </c>
      <c r="G529" s="11" t="str">
        <f t="shared" si="52"/>
        <v>45602.309</v>
      </c>
      <c r="H529" s="69">
        <f t="shared" si="53"/>
        <v>-12407</v>
      </c>
      <c r="I529" s="78" t="s">
        <v>1554</v>
      </c>
      <c r="J529" s="79" t="s">
        <v>1555</v>
      </c>
      <c r="K529" s="78">
        <v>-12407</v>
      </c>
      <c r="L529" s="78" t="s">
        <v>1370</v>
      </c>
      <c r="M529" s="79" t="s">
        <v>647</v>
      </c>
      <c r="N529" s="79"/>
      <c r="O529" s="80" t="s">
        <v>914</v>
      </c>
      <c r="P529" s="80" t="s">
        <v>1547</v>
      </c>
    </row>
    <row r="530" spans="1:16" ht="13.5" thickBot="1" x14ac:dyDescent="0.25">
      <c r="A530" s="69" t="str">
        <f t="shared" si="48"/>
        <v> BBS 68 </v>
      </c>
      <c r="B530" s="15" t="str">
        <f t="shared" si="49"/>
        <v>I</v>
      </c>
      <c r="C530" s="69">
        <f t="shared" si="50"/>
        <v>45602.311000000002</v>
      </c>
      <c r="D530" s="11" t="str">
        <f t="shared" si="51"/>
        <v>vis</v>
      </c>
      <c r="E530" s="77" t="e">
        <f>VLOOKUP(C530,Active!C$21:E$972,3,FALSE)</f>
        <v>#N/A</v>
      </c>
      <c r="F530" s="15" t="s">
        <v>588</v>
      </c>
      <c r="G530" s="11" t="str">
        <f t="shared" si="52"/>
        <v>45602.311</v>
      </c>
      <c r="H530" s="69">
        <f t="shared" si="53"/>
        <v>-12407</v>
      </c>
      <c r="I530" s="78" t="s">
        <v>1556</v>
      </c>
      <c r="J530" s="79" t="s">
        <v>1557</v>
      </c>
      <c r="K530" s="78">
        <v>-12407</v>
      </c>
      <c r="L530" s="78" t="s">
        <v>1453</v>
      </c>
      <c r="M530" s="79" t="s">
        <v>647</v>
      </c>
      <c r="N530" s="79"/>
      <c r="O530" s="80" t="s">
        <v>883</v>
      </c>
      <c r="P530" s="80" t="s">
        <v>1547</v>
      </c>
    </row>
    <row r="531" spans="1:16" ht="13.5" thickBot="1" x14ac:dyDescent="0.25">
      <c r="A531" s="69" t="str">
        <f t="shared" si="48"/>
        <v> BBS 69 </v>
      </c>
      <c r="B531" s="15" t="str">
        <f t="shared" si="49"/>
        <v>I</v>
      </c>
      <c r="C531" s="69">
        <f t="shared" si="50"/>
        <v>45603.423999999999</v>
      </c>
      <c r="D531" s="11" t="str">
        <f t="shared" si="51"/>
        <v>vis</v>
      </c>
      <c r="E531" s="77" t="e">
        <f>VLOOKUP(C531,Active!C$21:E$972,3,FALSE)</f>
        <v>#N/A</v>
      </c>
      <c r="F531" s="15" t="s">
        <v>588</v>
      </c>
      <c r="G531" s="11" t="str">
        <f t="shared" si="52"/>
        <v>45603.424</v>
      </c>
      <c r="H531" s="69">
        <f t="shared" si="53"/>
        <v>-12405</v>
      </c>
      <c r="I531" s="78" t="s">
        <v>1558</v>
      </c>
      <c r="J531" s="79" t="s">
        <v>1559</v>
      </c>
      <c r="K531" s="78">
        <v>-12405</v>
      </c>
      <c r="L531" s="78" t="s">
        <v>1294</v>
      </c>
      <c r="M531" s="79" t="s">
        <v>647</v>
      </c>
      <c r="N531" s="79"/>
      <c r="O531" s="80" t="s">
        <v>1560</v>
      </c>
      <c r="P531" s="80" t="s">
        <v>1550</v>
      </c>
    </row>
    <row r="532" spans="1:16" ht="13.5" thickBot="1" x14ac:dyDescent="0.25">
      <c r="A532" s="69" t="str">
        <f t="shared" si="48"/>
        <v> BBS 68 </v>
      </c>
      <c r="B532" s="15" t="str">
        <f t="shared" si="49"/>
        <v>I</v>
      </c>
      <c r="C532" s="69">
        <f t="shared" si="50"/>
        <v>45607.317000000003</v>
      </c>
      <c r="D532" s="11" t="str">
        <f t="shared" si="51"/>
        <v>vis</v>
      </c>
      <c r="E532" s="77" t="e">
        <f>VLOOKUP(C532,Active!C$21:E$972,3,FALSE)</f>
        <v>#N/A</v>
      </c>
      <c r="F532" s="15" t="s">
        <v>588</v>
      </c>
      <c r="G532" s="11" t="str">
        <f t="shared" si="52"/>
        <v>45607.317</v>
      </c>
      <c r="H532" s="69">
        <f t="shared" si="53"/>
        <v>-12398</v>
      </c>
      <c r="I532" s="78" t="s">
        <v>1561</v>
      </c>
      <c r="J532" s="79" t="s">
        <v>1562</v>
      </c>
      <c r="K532" s="78">
        <v>-12398</v>
      </c>
      <c r="L532" s="78" t="s">
        <v>1428</v>
      </c>
      <c r="M532" s="79" t="s">
        <v>647</v>
      </c>
      <c r="N532" s="79"/>
      <c r="O532" s="80" t="s">
        <v>914</v>
      </c>
      <c r="P532" s="80" t="s">
        <v>1547</v>
      </c>
    </row>
    <row r="533" spans="1:16" ht="13.5" thickBot="1" x14ac:dyDescent="0.25">
      <c r="A533" s="69" t="str">
        <f t="shared" si="48"/>
        <v> BBS 68 </v>
      </c>
      <c r="B533" s="15" t="str">
        <f t="shared" si="49"/>
        <v>I</v>
      </c>
      <c r="C533" s="69">
        <f t="shared" si="50"/>
        <v>45607.317000000003</v>
      </c>
      <c r="D533" s="11" t="str">
        <f t="shared" si="51"/>
        <v>vis</v>
      </c>
      <c r="E533" s="77" t="e">
        <f>VLOOKUP(C533,Active!C$21:E$972,3,FALSE)</f>
        <v>#N/A</v>
      </c>
      <c r="F533" s="15" t="s">
        <v>588</v>
      </c>
      <c r="G533" s="11" t="str">
        <f t="shared" si="52"/>
        <v>45607.317</v>
      </c>
      <c r="H533" s="69">
        <f t="shared" si="53"/>
        <v>-12398</v>
      </c>
      <c r="I533" s="78" t="s">
        <v>1561</v>
      </c>
      <c r="J533" s="79" t="s">
        <v>1562</v>
      </c>
      <c r="K533" s="78">
        <v>-12398</v>
      </c>
      <c r="L533" s="78" t="s">
        <v>1428</v>
      </c>
      <c r="M533" s="79" t="s">
        <v>647</v>
      </c>
      <c r="N533" s="79"/>
      <c r="O533" s="80" t="s">
        <v>862</v>
      </c>
      <c r="P533" s="80" t="s">
        <v>1547</v>
      </c>
    </row>
    <row r="534" spans="1:16" ht="13.5" thickBot="1" x14ac:dyDescent="0.25">
      <c r="A534" s="69" t="str">
        <f t="shared" si="48"/>
        <v> BBS 69 </v>
      </c>
      <c r="B534" s="15" t="str">
        <f t="shared" si="49"/>
        <v>I</v>
      </c>
      <c r="C534" s="69">
        <f t="shared" si="50"/>
        <v>45612.315000000002</v>
      </c>
      <c r="D534" s="11" t="str">
        <f t="shared" si="51"/>
        <v>vis</v>
      </c>
      <c r="E534" s="77" t="e">
        <f>VLOOKUP(C534,Active!C$21:E$972,3,FALSE)</f>
        <v>#N/A</v>
      </c>
      <c r="F534" s="15" t="s">
        <v>588</v>
      </c>
      <c r="G534" s="11" t="str">
        <f t="shared" si="52"/>
        <v>45612.315</v>
      </c>
      <c r="H534" s="69">
        <f t="shared" si="53"/>
        <v>-12389</v>
      </c>
      <c r="I534" s="78" t="s">
        <v>1563</v>
      </c>
      <c r="J534" s="79" t="s">
        <v>1564</v>
      </c>
      <c r="K534" s="78">
        <v>-12389</v>
      </c>
      <c r="L534" s="78" t="s">
        <v>1529</v>
      </c>
      <c r="M534" s="79" t="s">
        <v>647</v>
      </c>
      <c r="N534" s="79"/>
      <c r="O534" s="80" t="s">
        <v>1553</v>
      </c>
      <c r="P534" s="80" t="s">
        <v>1550</v>
      </c>
    </row>
    <row r="535" spans="1:16" ht="13.5" thickBot="1" x14ac:dyDescent="0.25">
      <c r="A535" s="69" t="str">
        <f t="shared" si="48"/>
        <v> BBS 69 </v>
      </c>
      <c r="B535" s="15" t="str">
        <f t="shared" si="49"/>
        <v>I</v>
      </c>
      <c r="C535" s="69">
        <f t="shared" si="50"/>
        <v>45612.319000000003</v>
      </c>
      <c r="D535" s="11" t="str">
        <f t="shared" si="51"/>
        <v>vis</v>
      </c>
      <c r="E535" s="77" t="e">
        <f>VLOOKUP(C535,Active!C$21:E$972,3,FALSE)</f>
        <v>#N/A</v>
      </c>
      <c r="F535" s="15" t="s">
        <v>588</v>
      </c>
      <c r="G535" s="11" t="str">
        <f t="shared" si="52"/>
        <v>45612.319</v>
      </c>
      <c r="H535" s="69">
        <f t="shared" si="53"/>
        <v>-12389</v>
      </c>
      <c r="I535" s="78" t="s">
        <v>1565</v>
      </c>
      <c r="J535" s="79" t="s">
        <v>1566</v>
      </c>
      <c r="K535" s="78">
        <v>-12389</v>
      </c>
      <c r="L535" s="78" t="s">
        <v>1453</v>
      </c>
      <c r="M535" s="79" t="s">
        <v>647</v>
      </c>
      <c r="N535" s="79"/>
      <c r="O535" s="80" t="s">
        <v>914</v>
      </c>
      <c r="P535" s="80" t="s">
        <v>1550</v>
      </c>
    </row>
    <row r="536" spans="1:16" ht="13.5" thickBot="1" x14ac:dyDescent="0.25">
      <c r="A536" s="69" t="str">
        <f t="shared" si="48"/>
        <v> BBS 69 </v>
      </c>
      <c r="B536" s="15" t="str">
        <f t="shared" si="49"/>
        <v>I</v>
      </c>
      <c r="C536" s="69">
        <f t="shared" si="50"/>
        <v>45613.428999999996</v>
      </c>
      <c r="D536" s="11" t="str">
        <f t="shared" si="51"/>
        <v>vis</v>
      </c>
      <c r="E536" s="77" t="e">
        <f>VLOOKUP(C536,Active!C$21:E$972,3,FALSE)</f>
        <v>#N/A</v>
      </c>
      <c r="F536" s="15" t="s">
        <v>588</v>
      </c>
      <c r="G536" s="11" t="str">
        <f t="shared" si="52"/>
        <v>45613.429</v>
      </c>
      <c r="H536" s="69">
        <f t="shared" si="53"/>
        <v>-12387</v>
      </c>
      <c r="I536" s="78" t="s">
        <v>1567</v>
      </c>
      <c r="J536" s="79" t="s">
        <v>1568</v>
      </c>
      <c r="K536" s="78">
        <v>-12387</v>
      </c>
      <c r="L536" s="78" t="s">
        <v>1370</v>
      </c>
      <c r="M536" s="79" t="s">
        <v>647</v>
      </c>
      <c r="N536" s="79"/>
      <c r="O536" s="80" t="s">
        <v>883</v>
      </c>
      <c r="P536" s="80" t="s">
        <v>1550</v>
      </c>
    </row>
    <row r="537" spans="1:16" ht="13.5" thickBot="1" x14ac:dyDescent="0.25">
      <c r="A537" s="69" t="str">
        <f t="shared" si="48"/>
        <v> BRNO 26 </v>
      </c>
      <c r="B537" s="15" t="str">
        <f t="shared" si="49"/>
        <v>I</v>
      </c>
      <c r="C537" s="69">
        <f t="shared" si="50"/>
        <v>45617.32</v>
      </c>
      <c r="D537" s="11" t="str">
        <f t="shared" si="51"/>
        <v>vis</v>
      </c>
      <c r="E537" s="77" t="e">
        <f>VLOOKUP(C537,Active!C$21:E$972,3,FALSE)</f>
        <v>#N/A</v>
      </c>
      <c r="F537" s="15" t="s">
        <v>588</v>
      </c>
      <c r="G537" s="11" t="str">
        <f t="shared" si="52"/>
        <v>45617.320</v>
      </c>
      <c r="H537" s="69">
        <f t="shared" si="53"/>
        <v>-12380</v>
      </c>
      <c r="I537" s="78" t="s">
        <v>1569</v>
      </c>
      <c r="J537" s="79" t="s">
        <v>1570</v>
      </c>
      <c r="K537" s="78">
        <v>-12380</v>
      </c>
      <c r="L537" s="78" t="s">
        <v>1466</v>
      </c>
      <c r="M537" s="79" t="s">
        <v>647</v>
      </c>
      <c r="N537" s="79"/>
      <c r="O537" s="80" t="s">
        <v>1507</v>
      </c>
      <c r="P537" s="80" t="s">
        <v>1458</v>
      </c>
    </row>
    <row r="538" spans="1:16" ht="13.5" thickBot="1" x14ac:dyDescent="0.25">
      <c r="A538" s="69" t="str">
        <f t="shared" si="48"/>
        <v> BBS 69 </v>
      </c>
      <c r="B538" s="15" t="str">
        <f t="shared" si="49"/>
        <v>I</v>
      </c>
      <c r="C538" s="69">
        <f t="shared" si="50"/>
        <v>45622.319000000003</v>
      </c>
      <c r="D538" s="11" t="str">
        <f t="shared" si="51"/>
        <v>vis</v>
      </c>
      <c r="E538" s="77" t="e">
        <f>VLOOKUP(C538,Active!C$21:E$972,3,FALSE)</f>
        <v>#N/A</v>
      </c>
      <c r="F538" s="15" t="s">
        <v>588</v>
      </c>
      <c r="G538" s="11" t="str">
        <f t="shared" si="52"/>
        <v>45622.319</v>
      </c>
      <c r="H538" s="69">
        <f t="shared" si="53"/>
        <v>-12371</v>
      </c>
      <c r="I538" s="78" t="s">
        <v>1571</v>
      </c>
      <c r="J538" s="79" t="s">
        <v>1572</v>
      </c>
      <c r="K538" s="78">
        <v>-12371</v>
      </c>
      <c r="L538" s="78" t="s">
        <v>1546</v>
      </c>
      <c r="M538" s="79" t="s">
        <v>647</v>
      </c>
      <c r="N538" s="79"/>
      <c r="O538" s="80" t="s">
        <v>1553</v>
      </c>
      <c r="P538" s="80" t="s">
        <v>1550</v>
      </c>
    </row>
    <row r="539" spans="1:16" ht="13.5" thickBot="1" x14ac:dyDescent="0.25">
      <c r="A539" s="69" t="str">
        <f t="shared" si="48"/>
        <v> BBS 69 </v>
      </c>
      <c r="B539" s="15" t="str">
        <f t="shared" si="49"/>
        <v>I</v>
      </c>
      <c r="C539" s="69">
        <f t="shared" si="50"/>
        <v>45622.330999999998</v>
      </c>
      <c r="D539" s="11" t="str">
        <f t="shared" si="51"/>
        <v>vis</v>
      </c>
      <c r="E539" s="77" t="e">
        <f>VLOOKUP(C539,Active!C$21:E$972,3,FALSE)</f>
        <v>#N/A</v>
      </c>
      <c r="F539" s="15" t="s">
        <v>588</v>
      </c>
      <c r="G539" s="11" t="str">
        <f t="shared" si="52"/>
        <v>45622.331</v>
      </c>
      <c r="H539" s="69">
        <f t="shared" si="53"/>
        <v>-12371</v>
      </c>
      <c r="I539" s="78" t="s">
        <v>1573</v>
      </c>
      <c r="J539" s="79" t="s">
        <v>1574</v>
      </c>
      <c r="K539" s="78">
        <v>-12371</v>
      </c>
      <c r="L539" s="78" t="s">
        <v>1305</v>
      </c>
      <c r="M539" s="79" t="s">
        <v>647</v>
      </c>
      <c r="N539" s="79"/>
      <c r="O539" s="80" t="s">
        <v>1503</v>
      </c>
      <c r="P539" s="80" t="s">
        <v>1550</v>
      </c>
    </row>
    <row r="540" spans="1:16" ht="13.5" thickBot="1" x14ac:dyDescent="0.25">
      <c r="A540" s="69" t="str">
        <f t="shared" si="48"/>
        <v> BBS 69 </v>
      </c>
      <c r="B540" s="15" t="str">
        <f t="shared" si="49"/>
        <v>I</v>
      </c>
      <c r="C540" s="69">
        <f t="shared" si="50"/>
        <v>45632.334000000003</v>
      </c>
      <c r="D540" s="11" t="str">
        <f t="shared" si="51"/>
        <v>vis</v>
      </c>
      <c r="E540" s="77" t="e">
        <f>VLOOKUP(C540,Active!C$21:E$972,3,FALSE)</f>
        <v>#N/A</v>
      </c>
      <c r="F540" s="15" t="s">
        <v>588</v>
      </c>
      <c r="G540" s="11" t="str">
        <f t="shared" si="52"/>
        <v>45632.334</v>
      </c>
      <c r="H540" s="69">
        <f t="shared" si="53"/>
        <v>-12353</v>
      </c>
      <c r="I540" s="78" t="s">
        <v>1575</v>
      </c>
      <c r="J540" s="79" t="s">
        <v>1576</v>
      </c>
      <c r="K540" s="78">
        <v>-12353</v>
      </c>
      <c r="L540" s="78" t="s">
        <v>1453</v>
      </c>
      <c r="M540" s="79" t="s">
        <v>647</v>
      </c>
      <c r="N540" s="79"/>
      <c r="O540" s="80" t="s">
        <v>862</v>
      </c>
      <c r="P540" s="80" t="s">
        <v>1550</v>
      </c>
    </row>
    <row r="541" spans="1:16" ht="13.5" thickBot="1" x14ac:dyDescent="0.25">
      <c r="A541" s="69" t="str">
        <f t="shared" si="48"/>
        <v> BBS 69 </v>
      </c>
      <c r="B541" s="15" t="str">
        <f t="shared" si="49"/>
        <v>I</v>
      </c>
      <c r="C541" s="69">
        <f t="shared" si="50"/>
        <v>45637.34</v>
      </c>
      <c r="D541" s="11" t="str">
        <f t="shared" si="51"/>
        <v>vis</v>
      </c>
      <c r="E541" s="77" t="e">
        <f>VLOOKUP(C541,Active!C$21:E$972,3,FALSE)</f>
        <v>#N/A</v>
      </c>
      <c r="F541" s="15" t="s">
        <v>588</v>
      </c>
      <c r="G541" s="11" t="str">
        <f t="shared" si="52"/>
        <v>45637.340</v>
      </c>
      <c r="H541" s="69">
        <f t="shared" si="53"/>
        <v>-12344</v>
      </c>
      <c r="I541" s="78" t="s">
        <v>1577</v>
      </c>
      <c r="J541" s="79" t="s">
        <v>1578</v>
      </c>
      <c r="K541" s="78">
        <v>-12344</v>
      </c>
      <c r="L541" s="78" t="s">
        <v>1428</v>
      </c>
      <c r="M541" s="79" t="s">
        <v>647</v>
      </c>
      <c r="N541" s="79"/>
      <c r="O541" s="80" t="s">
        <v>1553</v>
      </c>
      <c r="P541" s="80" t="s">
        <v>1550</v>
      </c>
    </row>
    <row r="542" spans="1:16" ht="13.5" thickBot="1" x14ac:dyDescent="0.25">
      <c r="A542" s="69" t="str">
        <f t="shared" si="48"/>
        <v> BBS 71 </v>
      </c>
      <c r="B542" s="15" t="str">
        <f t="shared" si="49"/>
        <v>I</v>
      </c>
      <c r="C542" s="69">
        <f t="shared" si="50"/>
        <v>45646.235999999997</v>
      </c>
      <c r="D542" s="11" t="str">
        <f t="shared" si="51"/>
        <v>vis</v>
      </c>
      <c r="E542" s="77" t="e">
        <f>VLOOKUP(C542,Active!C$21:E$972,3,FALSE)</f>
        <v>#N/A</v>
      </c>
      <c r="F542" s="15" t="s">
        <v>588</v>
      </c>
      <c r="G542" s="11" t="str">
        <f t="shared" si="52"/>
        <v>45646.236</v>
      </c>
      <c r="H542" s="69">
        <f t="shared" si="53"/>
        <v>-12328</v>
      </c>
      <c r="I542" s="78" t="s">
        <v>1582</v>
      </c>
      <c r="J542" s="79" t="s">
        <v>1583</v>
      </c>
      <c r="K542" s="78">
        <v>-12328</v>
      </c>
      <c r="L542" s="78" t="s">
        <v>1428</v>
      </c>
      <c r="M542" s="79" t="s">
        <v>647</v>
      </c>
      <c r="N542" s="79"/>
      <c r="O542" s="80" t="s">
        <v>1553</v>
      </c>
      <c r="P542" s="80" t="s">
        <v>1584</v>
      </c>
    </row>
    <row r="543" spans="1:16" ht="13.5" thickBot="1" x14ac:dyDescent="0.25">
      <c r="A543" s="69" t="str">
        <f t="shared" si="48"/>
        <v> BRNO 26 </v>
      </c>
      <c r="B543" s="15" t="str">
        <f t="shared" si="49"/>
        <v>I</v>
      </c>
      <c r="C543" s="69">
        <f t="shared" si="50"/>
        <v>45647.332000000002</v>
      </c>
      <c r="D543" s="11" t="str">
        <f t="shared" si="51"/>
        <v>vis</v>
      </c>
      <c r="E543" s="77" t="e">
        <f>VLOOKUP(C543,Active!C$21:E$972,3,FALSE)</f>
        <v>#N/A</v>
      </c>
      <c r="F543" s="15" t="s">
        <v>588</v>
      </c>
      <c r="G543" s="11" t="str">
        <f t="shared" si="52"/>
        <v>45647.332</v>
      </c>
      <c r="H543" s="69">
        <f t="shared" si="53"/>
        <v>-12326</v>
      </c>
      <c r="I543" s="78" t="s">
        <v>1585</v>
      </c>
      <c r="J543" s="79" t="s">
        <v>1586</v>
      </c>
      <c r="K543" s="78">
        <v>-12326</v>
      </c>
      <c r="L543" s="78" t="s">
        <v>1587</v>
      </c>
      <c r="M543" s="79" t="s">
        <v>647</v>
      </c>
      <c r="N543" s="79"/>
      <c r="O543" s="80" t="s">
        <v>1507</v>
      </c>
      <c r="P543" s="80" t="s">
        <v>1458</v>
      </c>
    </row>
    <row r="544" spans="1:16" ht="13.5" thickBot="1" x14ac:dyDescent="0.25">
      <c r="A544" s="69" t="str">
        <f t="shared" si="48"/>
        <v> BBS 70 </v>
      </c>
      <c r="B544" s="15" t="str">
        <f t="shared" si="49"/>
        <v>I</v>
      </c>
      <c r="C544" s="69">
        <f t="shared" si="50"/>
        <v>45691.269</v>
      </c>
      <c r="D544" s="11" t="str">
        <f t="shared" si="51"/>
        <v>vis</v>
      </c>
      <c r="E544" s="77" t="e">
        <f>VLOOKUP(C544,Active!C$21:E$972,3,FALSE)</f>
        <v>#N/A</v>
      </c>
      <c r="F544" s="15" t="s">
        <v>588</v>
      </c>
      <c r="G544" s="11" t="str">
        <f t="shared" si="52"/>
        <v>45691.269</v>
      </c>
      <c r="H544" s="69">
        <f t="shared" si="53"/>
        <v>-12247</v>
      </c>
      <c r="I544" s="78" t="s">
        <v>1588</v>
      </c>
      <c r="J544" s="79" t="s">
        <v>1589</v>
      </c>
      <c r="K544" s="78">
        <v>-12247</v>
      </c>
      <c r="L544" s="78" t="s">
        <v>1453</v>
      </c>
      <c r="M544" s="79" t="s">
        <v>647</v>
      </c>
      <c r="N544" s="79"/>
      <c r="O544" s="80" t="s">
        <v>914</v>
      </c>
      <c r="P544" s="80" t="s">
        <v>1590</v>
      </c>
    </row>
    <row r="545" spans="1:16" ht="13.5" thickBot="1" x14ac:dyDescent="0.25">
      <c r="A545" s="69" t="str">
        <f t="shared" si="48"/>
        <v> BBS 73 </v>
      </c>
      <c r="B545" s="15" t="str">
        <f t="shared" si="49"/>
        <v>I</v>
      </c>
      <c r="C545" s="69">
        <f t="shared" si="50"/>
        <v>45902.542000000001</v>
      </c>
      <c r="D545" s="11" t="str">
        <f t="shared" si="51"/>
        <v>vis</v>
      </c>
      <c r="E545" s="77" t="e">
        <f>VLOOKUP(C545,Active!C$21:E$972,3,FALSE)</f>
        <v>#N/A</v>
      </c>
      <c r="F545" s="15" t="s">
        <v>588</v>
      </c>
      <c r="G545" s="11" t="str">
        <f t="shared" si="52"/>
        <v>45902.542</v>
      </c>
      <c r="H545" s="69">
        <f t="shared" si="53"/>
        <v>-11867</v>
      </c>
      <c r="I545" s="78" t="s">
        <v>1591</v>
      </c>
      <c r="J545" s="79" t="s">
        <v>1592</v>
      </c>
      <c r="K545" s="78">
        <v>-11867</v>
      </c>
      <c r="L545" s="78" t="s">
        <v>1466</v>
      </c>
      <c r="M545" s="79" t="s">
        <v>647</v>
      </c>
      <c r="N545" s="79"/>
      <c r="O545" s="80" t="s">
        <v>862</v>
      </c>
      <c r="P545" s="80" t="s">
        <v>1593</v>
      </c>
    </row>
    <row r="546" spans="1:16" ht="13.5" thickBot="1" x14ac:dyDescent="0.25">
      <c r="A546" s="69" t="str">
        <f t="shared" si="48"/>
        <v> BBS 73 </v>
      </c>
      <c r="B546" s="15" t="str">
        <f t="shared" si="49"/>
        <v>I</v>
      </c>
      <c r="C546" s="69">
        <f t="shared" si="50"/>
        <v>45911.436999999998</v>
      </c>
      <c r="D546" s="11" t="str">
        <f t="shared" si="51"/>
        <v>vis</v>
      </c>
      <c r="E546" s="77" t="e">
        <f>VLOOKUP(C546,Active!C$21:E$972,3,FALSE)</f>
        <v>#N/A</v>
      </c>
      <c r="F546" s="15" t="s">
        <v>588</v>
      </c>
      <c r="G546" s="11" t="str">
        <f t="shared" si="52"/>
        <v>45911.437</v>
      </c>
      <c r="H546" s="69">
        <f t="shared" si="53"/>
        <v>-11851</v>
      </c>
      <c r="I546" s="78" t="s">
        <v>1594</v>
      </c>
      <c r="J546" s="79" t="s">
        <v>1595</v>
      </c>
      <c r="K546" s="78">
        <v>-11851</v>
      </c>
      <c r="L546" s="78" t="s">
        <v>1529</v>
      </c>
      <c r="M546" s="79" t="s">
        <v>647</v>
      </c>
      <c r="N546" s="79"/>
      <c r="O546" s="80" t="s">
        <v>1596</v>
      </c>
      <c r="P546" s="80" t="s">
        <v>1593</v>
      </c>
    </row>
    <row r="547" spans="1:16" ht="13.5" thickBot="1" x14ac:dyDescent="0.25">
      <c r="A547" s="69" t="str">
        <f t="shared" si="48"/>
        <v> BBS 73 </v>
      </c>
      <c r="B547" s="15" t="str">
        <f t="shared" si="49"/>
        <v>I</v>
      </c>
      <c r="C547" s="69">
        <f t="shared" si="50"/>
        <v>45916.447999999997</v>
      </c>
      <c r="D547" s="11" t="str">
        <f t="shared" si="51"/>
        <v>vis</v>
      </c>
      <c r="E547" s="77" t="e">
        <f>VLOOKUP(C547,Active!C$21:E$972,3,FALSE)</f>
        <v>#N/A</v>
      </c>
      <c r="F547" s="15" t="s">
        <v>588</v>
      </c>
      <c r="G547" s="11" t="str">
        <f t="shared" si="52"/>
        <v>45916.448</v>
      </c>
      <c r="H547" s="69">
        <f t="shared" si="53"/>
        <v>-11842</v>
      </c>
      <c r="I547" s="78" t="s">
        <v>1597</v>
      </c>
      <c r="J547" s="79" t="s">
        <v>1598</v>
      </c>
      <c r="K547" s="78">
        <v>-11842</v>
      </c>
      <c r="L547" s="78" t="s">
        <v>1297</v>
      </c>
      <c r="M547" s="79" t="s">
        <v>647</v>
      </c>
      <c r="N547" s="79"/>
      <c r="O547" s="80" t="s">
        <v>862</v>
      </c>
      <c r="P547" s="80" t="s">
        <v>1593</v>
      </c>
    </row>
    <row r="548" spans="1:16" ht="13.5" thickBot="1" x14ac:dyDescent="0.25">
      <c r="A548" s="69" t="str">
        <f t="shared" si="48"/>
        <v> BBS 73 </v>
      </c>
      <c r="B548" s="15" t="str">
        <f t="shared" si="49"/>
        <v>I</v>
      </c>
      <c r="C548" s="69">
        <f t="shared" si="50"/>
        <v>45917.555999999997</v>
      </c>
      <c r="D548" s="11" t="str">
        <f t="shared" si="51"/>
        <v>vis</v>
      </c>
      <c r="E548" s="77" t="e">
        <f>VLOOKUP(C548,Active!C$21:E$972,3,FALSE)</f>
        <v>#N/A</v>
      </c>
      <c r="F548" s="15" t="s">
        <v>588</v>
      </c>
      <c r="G548" s="11" t="str">
        <f t="shared" si="52"/>
        <v>45917.556</v>
      </c>
      <c r="H548" s="69">
        <f t="shared" si="53"/>
        <v>-11840</v>
      </c>
      <c r="I548" s="78" t="s">
        <v>1599</v>
      </c>
      <c r="J548" s="79" t="s">
        <v>1600</v>
      </c>
      <c r="K548" s="78">
        <v>-11840</v>
      </c>
      <c r="L548" s="78" t="s">
        <v>1233</v>
      </c>
      <c r="M548" s="79" t="s">
        <v>647</v>
      </c>
      <c r="N548" s="79"/>
      <c r="O548" s="80" t="s">
        <v>862</v>
      </c>
      <c r="P548" s="80" t="s">
        <v>1593</v>
      </c>
    </row>
    <row r="549" spans="1:16" ht="13.5" thickBot="1" x14ac:dyDescent="0.25">
      <c r="A549" s="69" t="str">
        <f t="shared" si="48"/>
        <v> BBS 73 </v>
      </c>
      <c r="B549" s="15" t="str">
        <f t="shared" si="49"/>
        <v>I</v>
      </c>
      <c r="C549" s="69">
        <f t="shared" si="50"/>
        <v>45932.56</v>
      </c>
      <c r="D549" s="11" t="str">
        <f t="shared" si="51"/>
        <v>vis</v>
      </c>
      <c r="E549" s="77" t="e">
        <f>VLOOKUP(C549,Active!C$21:E$972,3,FALSE)</f>
        <v>#N/A</v>
      </c>
      <c r="F549" s="15" t="s">
        <v>588</v>
      </c>
      <c r="G549" s="11" t="str">
        <f t="shared" si="52"/>
        <v>45932.560</v>
      </c>
      <c r="H549" s="69">
        <f t="shared" si="53"/>
        <v>-11813</v>
      </c>
      <c r="I549" s="78" t="s">
        <v>1601</v>
      </c>
      <c r="J549" s="79" t="s">
        <v>1602</v>
      </c>
      <c r="K549" s="78">
        <v>-11813</v>
      </c>
      <c r="L549" s="78" t="s">
        <v>1457</v>
      </c>
      <c r="M549" s="79" t="s">
        <v>647</v>
      </c>
      <c r="N549" s="79"/>
      <c r="O549" s="80" t="s">
        <v>1596</v>
      </c>
      <c r="P549" s="80" t="s">
        <v>1593</v>
      </c>
    </row>
    <row r="550" spans="1:16" ht="13.5" thickBot="1" x14ac:dyDescent="0.25">
      <c r="A550" s="69" t="str">
        <f t="shared" si="48"/>
        <v> BRNO 27 </v>
      </c>
      <c r="B550" s="15" t="str">
        <f t="shared" si="49"/>
        <v>I</v>
      </c>
      <c r="C550" s="69">
        <f t="shared" si="50"/>
        <v>45941.455999999998</v>
      </c>
      <c r="D550" s="11" t="str">
        <f t="shared" si="51"/>
        <v>vis</v>
      </c>
      <c r="E550" s="77" t="e">
        <f>VLOOKUP(C550,Active!C$21:E$972,3,FALSE)</f>
        <v>#N/A</v>
      </c>
      <c r="F550" s="15" t="s">
        <v>588</v>
      </c>
      <c r="G550" s="11" t="str">
        <f t="shared" si="52"/>
        <v>45941.456</v>
      </c>
      <c r="H550" s="69">
        <f t="shared" si="53"/>
        <v>-11797</v>
      </c>
      <c r="I550" s="78" t="s">
        <v>1603</v>
      </c>
      <c r="J550" s="79" t="s">
        <v>1604</v>
      </c>
      <c r="K550" s="78">
        <v>-11797</v>
      </c>
      <c r="L550" s="78" t="s">
        <v>1605</v>
      </c>
      <c r="M550" s="79" t="s">
        <v>647</v>
      </c>
      <c r="N550" s="79"/>
      <c r="O550" s="80" t="s">
        <v>1606</v>
      </c>
      <c r="P550" s="80" t="s">
        <v>1607</v>
      </c>
    </row>
    <row r="551" spans="1:16" ht="13.5" thickBot="1" x14ac:dyDescent="0.25">
      <c r="A551" s="69" t="str">
        <f t="shared" si="48"/>
        <v> BRNO 27 </v>
      </c>
      <c r="B551" s="15" t="str">
        <f t="shared" si="49"/>
        <v>I</v>
      </c>
      <c r="C551" s="69">
        <f t="shared" si="50"/>
        <v>45941.457000000002</v>
      </c>
      <c r="D551" s="11" t="str">
        <f t="shared" si="51"/>
        <v>vis</v>
      </c>
      <c r="E551" s="77" t="e">
        <f>VLOOKUP(C551,Active!C$21:E$972,3,FALSE)</f>
        <v>#N/A</v>
      </c>
      <c r="F551" s="15" t="s">
        <v>588</v>
      </c>
      <c r="G551" s="11" t="str">
        <f t="shared" si="52"/>
        <v>45941.457</v>
      </c>
      <c r="H551" s="69">
        <f t="shared" si="53"/>
        <v>-11797</v>
      </c>
      <c r="I551" s="78" t="s">
        <v>1608</v>
      </c>
      <c r="J551" s="79" t="s">
        <v>1609</v>
      </c>
      <c r="K551" s="78">
        <v>-11797</v>
      </c>
      <c r="L551" s="78" t="s">
        <v>1546</v>
      </c>
      <c r="M551" s="79" t="s">
        <v>647</v>
      </c>
      <c r="N551" s="79"/>
      <c r="O551" s="80" t="s">
        <v>1610</v>
      </c>
      <c r="P551" s="80" t="s">
        <v>1607</v>
      </c>
    </row>
    <row r="552" spans="1:16" ht="13.5" thickBot="1" x14ac:dyDescent="0.25">
      <c r="A552" s="69" t="str">
        <f t="shared" si="48"/>
        <v> BRNO 27 </v>
      </c>
      <c r="B552" s="15" t="str">
        <f t="shared" si="49"/>
        <v>I</v>
      </c>
      <c r="C552" s="69">
        <f t="shared" si="50"/>
        <v>45941.462</v>
      </c>
      <c r="D552" s="11" t="str">
        <f t="shared" si="51"/>
        <v>vis</v>
      </c>
      <c r="E552" s="77" t="e">
        <f>VLOOKUP(C552,Active!C$21:E$972,3,FALSE)</f>
        <v>#N/A</v>
      </c>
      <c r="F552" s="15" t="s">
        <v>588</v>
      </c>
      <c r="G552" s="11" t="str">
        <f t="shared" si="52"/>
        <v>45941.462</v>
      </c>
      <c r="H552" s="69">
        <f t="shared" si="53"/>
        <v>-11797</v>
      </c>
      <c r="I552" s="78" t="s">
        <v>1611</v>
      </c>
      <c r="J552" s="79" t="s">
        <v>1612</v>
      </c>
      <c r="K552" s="78">
        <v>-11797</v>
      </c>
      <c r="L552" s="78" t="s">
        <v>1370</v>
      </c>
      <c r="M552" s="79" t="s">
        <v>647</v>
      </c>
      <c r="N552" s="79"/>
      <c r="O552" s="80" t="s">
        <v>1613</v>
      </c>
      <c r="P552" s="80" t="s">
        <v>1607</v>
      </c>
    </row>
    <row r="553" spans="1:16" ht="13.5" thickBot="1" x14ac:dyDescent="0.25">
      <c r="A553" s="69" t="str">
        <f t="shared" si="48"/>
        <v> BRNO 27 </v>
      </c>
      <c r="B553" s="15" t="str">
        <f t="shared" si="49"/>
        <v>I</v>
      </c>
      <c r="C553" s="69">
        <f t="shared" si="50"/>
        <v>45941.462</v>
      </c>
      <c r="D553" s="11" t="str">
        <f t="shared" si="51"/>
        <v>vis</v>
      </c>
      <c r="E553" s="77" t="e">
        <f>VLOOKUP(C553,Active!C$21:E$972,3,FALSE)</f>
        <v>#N/A</v>
      </c>
      <c r="F553" s="15" t="s">
        <v>588</v>
      </c>
      <c r="G553" s="11" t="str">
        <f t="shared" si="52"/>
        <v>45941.462</v>
      </c>
      <c r="H553" s="69">
        <f t="shared" si="53"/>
        <v>-11797</v>
      </c>
      <c r="I553" s="78" t="s">
        <v>1611</v>
      </c>
      <c r="J553" s="79" t="s">
        <v>1612</v>
      </c>
      <c r="K553" s="78">
        <v>-11797</v>
      </c>
      <c r="L553" s="78" t="s">
        <v>1370</v>
      </c>
      <c r="M553" s="79" t="s">
        <v>647</v>
      </c>
      <c r="N553" s="79"/>
      <c r="O553" s="80" t="s">
        <v>1614</v>
      </c>
      <c r="P553" s="80" t="s">
        <v>1607</v>
      </c>
    </row>
    <row r="554" spans="1:16" ht="13.5" thickBot="1" x14ac:dyDescent="0.25">
      <c r="A554" s="69" t="str">
        <f t="shared" si="48"/>
        <v> BRNO 27 </v>
      </c>
      <c r="B554" s="15" t="str">
        <f t="shared" si="49"/>
        <v>I</v>
      </c>
      <c r="C554" s="69">
        <f t="shared" si="50"/>
        <v>45941.464</v>
      </c>
      <c r="D554" s="11" t="str">
        <f t="shared" si="51"/>
        <v>vis</v>
      </c>
      <c r="E554" s="77" t="e">
        <f>VLOOKUP(C554,Active!C$21:E$972,3,FALSE)</f>
        <v>#N/A</v>
      </c>
      <c r="F554" s="15" t="s">
        <v>588</v>
      </c>
      <c r="G554" s="11" t="str">
        <f t="shared" si="52"/>
        <v>45941.464</v>
      </c>
      <c r="H554" s="69">
        <f t="shared" si="53"/>
        <v>-11797</v>
      </c>
      <c r="I554" s="78" t="s">
        <v>1615</v>
      </c>
      <c r="J554" s="79" t="s">
        <v>1616</v>
      </c>
      <c r="K554" s="78">
        <v>-11797</v>
      </c>
      <c r="L554" s="78" t="s">
        <v>1453</v>
      </c>
      <c r="M554" s="79" t="s">
        <v>647</v>
      </c>
      <c r="N554" s="79"/>
      <c r="O554" s="80" t="s">
        <v>1617</v>
      </c>
      <c r="P554" s="80" t="s">
        <v>1607</v>
      </c>
    </row>
    <row r="555" spans="1:16" ht="13.5" thickBot="1" x14ac:dyDescent="0.25">
      <c r="A555" s="69" t="str">
        <f t="shared" si="48"/>
        <v> BRNO 27 </v>
      </c>
      <c r="B555" s="15" t="str">
        <f t="shared" si="49"/>
        <v>I</v>
      </c>
      <c r="C555" s="69">
        <f t="shared" si="50"/>
        <v>45941.464999999997</v>
      </c>
      <c r="D555" s="11" t="str">
        <f t="shared" si="51"/>
        <v>vis</v>
      </c>
      <c r="E555" s="77" t="e">
        <f>VLOOKUP(C555,Active!C$21:E$972,3,FALSE)</f>
        <v>#N/A</v>
      </c>
      <c r="F555" s="15" t="s">
        <v>588</v>
      </c>
      <c r="G555" s="11" t="str">
        <f t="shared" si="52"/>
        <v>45941.465</v>
      </c>
      <c r="H555" s="69">
        <f t="shared" si="53"/>
        <v>-11797</v>
      </c>
      <c r="I555" s="78" t="s">
        <v>1618</v>
      </c>
      <c r="J555" s="79" t="s">
        <v>1619</v>
      </c>
      <c r="K555" s="78">
        <v>-11797</v>
      </c>
      <c r="L555" s="78" t="s">
        <v>1294</v>
      </c>
      <c r="M555" s="79" t="s">
        <v>647</v>
      </c>
      <c r="N555" s="79"/>
      <c r="O555" s="80" t="s">
        <v>1620</v>
      </c>
      <c r="P555" s="80" t="s">
        <v>1607</v>
      </c>
    </row>
    <row r="556" spans="1:16" ht="13.5" thickBot="1" x14ac:dyDescent="0.25">
      <c r="A556" s="69" t="str">
        <f t="shared" si="48"/>
        <v> BBS 73 </v>
      </c>
      <c r="B556" s="15" t="str">
        <f t="shared" si="49"/>
        <v>I</v>
      </c>
      <c r="C556" s="69">
        <f t="shared" si="50"/>
        <v>45941.466</v>
      </c>
      <c r="D556" s="11" t="str">
        <f t="shared" si="51"/>
        <v>vis</v>
      </c>
      <c r="E556" s="77" t="e">
        <f>VLOOKUP(C556,Active!C$21:E$972,3,FALSE)</f>
        <v>#N/A</v>
      </c>
      <c r="F556" s="15" t="s">
        <v>588</v>
      </c>
      <c r="G556" s="11" t="str">
        <f t="shared" si="52"/>
        <v>45941.466</v>
      </c>
      <c r="H556" s="69">
        <f t="shared" si="53"/>
        <v>-11797</v>
      </c>
      <c r="I556" s="78" t="s">
        <v>1621</v>
      </c>
      <c r="J556" s="79" t="s">
        <v>1622</v>
      </c>
      <c r="K556" s="78">
        <v>-11797</v>
      </c>
      <c r="L556" s="78" t="s">
        <v>1428</v>
      </c>
      <c r="M556" s="79" t="s">
        <v>647</v>
      </c>
      <c r="N556" s="79"/>
      <c r="O556" s="80" t="s">
        <v>883</v>
      </c>
      <c r="P556" s="80" t="s">
        <v>1593</v>
      </c>
    </row>
    <row r="557" spans="1:16" ht="13.5" thickBot="1" x14ac:dyDescent="0.25">
      <c r="A557" s="69" t="str">
        <f t="shared" si="48"/>
        <v> BRNO 27 </v>
      </c>
      <c r="B557" s="15" t="str">
        <f t="shared" si="49"/>
        <v>I</v>
      </c>
      <c r="C557" s="69">
        <f t="shared" si="50"/>
        <v>45941.468000000001</v>
      </c>
      <c r="D557" s="11" t="str">
        <f t="shared" si="51"/>
        <v>vis</v>
      </c>
      <c r="E557" s="77" t="e">
        <f>VLOOKUP(C557,Active!C$21:E$972,3,FALSE)</f>
        <v>#N/A</v>
      </c>
      <c r="F557" s="15" t="s">
        <v>588</v>
      </c>
      <c r="G557" s="11" t="str">
        <f t="shared" si="52"/>
        <v>45941.468</v>
      </c>
      <c r="H557" s="69">
        <f t="shared" si="53"/>
        <v>-11797</v>
      </c>
      <c r="I557" s="78" t="s">
        <v>1623</v>
      </c>
      <c r="J557" s="79" t="s">
        <v>1624</v>
      </c>
      <c r="K557" s="78">
        <v>-11797</v>
      </c>
      <c r="L557" s="78" t="s">
        <v>1243</v>
      </c>
      <c r="M557" s="79" t="s">
        <v>647</v>
      </c>
      <c r="N557" s="79"/>
      <c r="O557" s="80" t="s">
        <v>1625</v>
      </c>
      <c r="P557" s="80" t="s">
        <v>1607</v>
      </c>
    </row>
    <row r="558" spans="1:16" ht="13.5" thickBot="1" x14ac:dyDescent="0.25">
      <c r="A558" s="69" t="str">
        <f t="shared" si="48"/>
        <v> BBS 73 </v>
      </c>
      <c r="B558" s="15" t="str">
        <f t="shared" si="49"/>
        <v>I</v>
      </c>
      <c r="C558" s="69">
        <f t="shared" si="50"/>
        <v>45945.35</v>
      </c>
      <c r="D558" s="11" t="str">
        <f t="shared" si="51"/>
        <v>vis</v>
      </c>
      <c r="E558" s="77" t="e">
        <f>VLOOKUP(C558,Active!C$21:E$972,3,FALSE)</f>
        <v>#N/A</v>
      </c>
      <c r="F558" s="15" t="s">
        <v>588</v>
      </c>
      <c r="G558" s="11" t="str">
        <f t="shared" si="52"/>
        <v>45945.350</v>
      </c>
      <c r="H558" s="69">
        <f t="shared" si="53"/>
        <v>-11790</v>
      </c>
      <c r="I558" s="78" t="s">
        <v>1629</v>
      </c>
      <c r="J558" s="79" t="s">
        <v>1630</v>
      </c>
      <c r="K558" s="78">
        <v>-11790</v>
      </c>
      <c r="L558" s="78" t="s">
        <v>1461</v>
      </c>
      <c r="M558" s="79" t="s">
        <v>647</v>
      </c>
      <c r="N558" s="79"/>
      <c r="O558" s="80" t="s">
        <v>914</v>
      </c>
      <c r="P558" s="80" t="s">
        <v>1593</v>
      </c>
    </row>
    <row r="559" spans="1:16" ht="13.5" thickBot="1" x14ac:dyDescent="0.25">
      <c r="A559" s="69" t="str">
        <f t="shared" si="48"/>
        <v>BAVM 39 </v>
      </c>
      <c r="B559" s="15" t="str">
        <f t="shared" si="49"/>
        <v>I</v>
      </c>
      <c r="C559" s="69">
        <f t="shared" si="50"/>
        <v>45945.364999999998</v>
      </c>
      <c r="D559" s="11" t="str">
        <f t="shared" si="51"/>
        <v>vis</v>
      </c>
      <c r="E559" s="77" t="e">
        <f>VLOOKUP(C559,Active!C$21:E$972,3,FALSE)</f>
        <v>#N/A</v>
      </c>
      <c r="F559" s="15" t="s">
        <v>588</v>
      </c>
      <c r="G559" s="11" t="str">
        <f t="shared" si="52"/>
        <v>45945.365</v>
      </c>
      <c r="H559" s="69">
        <f t="shared" si="53"/>
        <v>-11790</v>
      </c>
      <c r="I559" s="78" t="s">
        <v>1631</v>
      </c>
      <c r="J559" s="79" t="s">
        <v>1632</v>
      </c>
      <c r="K559" s="78">
        <v>-11790</v>
      </c>
      <c r="L559" s="78" t="s">
        <v>1073</v>
      </c>
      <c r="M559" s="79" t="s">
        <v>590</v>
      </c>
      <c r="N559" s="79"/>
      <c r="O559" s="80" t="s">
        <v>1633</v>
      </c>
      <c r="P559" s="81" t="s">
        <v>1634</v>
      </c>
    </row>
    <row r="560" spans="1:16" ht="13.5" thickBot="1" x14ac:dyDescent="0.25">
      <c r="A560" s="69" t="str">
        <f t="shared" si="48"/>
        <v> BBS 74 </v>
      </c>
      <c r="B560" s="15" t="str">
        <f t="shared" si="49"/>
        <v>I</v>
      </c>
      <c r="C560" s="69">
        <f t="shared" si="50"/>
        <v>45946.463000000003</v>
      </c>
      <c r="D560" s="11" t="str">
        <f t="shared" si="51"/>
        <v>vis</v>
      </c>
      <c r="E560" s="77" t="e">
        <f>VLOOKUP(C560,Active!C$21:E$972,3,FALSE)</f>
        <v>#N/A</v>
      </c>
      <c r="F560" s="15" t="s">
        <v>588</v>
      </c>
      <c r="G560" s="11" t="str">
        <f t="shared" si="52"/>
        <v>45946.463</v>
      </c>
      <c r="H560" s="69">
        <f t="shared" si="53"/>
        <v>-11788</v>
      </c>
      <c r="I560" s="78" t="s">
        <v>1635</v>
      </c>
      <c r="J560" s="79" t="s">
        <v>1636</v>
      </c>
      <c r="K560" s="78">
        <v>-11788</v>
      </c>
      <c r="L560" s="78" t="s">
        <v>1581</v>
      </c>
      <c r="M560" s="79" t="s">
        <v>647</v>
      </c>
      <c r="N560" s="79"/>
      <c r="O560" s="80" t="s">
        <v>1596</v>
      </c>
      <c r="P560" s="80" t="s">
        <v>1637</v>
      </c>
    </row>
    <row r="561" spans="1:16" ht="13.5" thickBot="1" x14ac:dyDescent="0.25">
      <c r="A561" s="69" t="str">
        <f t="shared" si="48"/>
        <v> BBS 74 </v>
      </c>
      <c r="B561" s="15" t="str">
        <f t="shared" si="49"/>
        <v>I</v>
      </c>
      <c r="C561" s="69">
        <f t="shared" si="50"/>
        <v>45969.260999999999</v>
      </c>
      <c r="D561" s="11" t="str">
        <f t="shared" si="51"/>
        <v>vis</v>
      </c>
      <c r="E561" s="77" t="e">
        <f>VLOOKUP(C561,Active!C$21:E$972,3,FALSE)</f>
        <v>#N/A</v>
      </c>
      <c r="F561" s="15" t="s">
        <v>588</v>
      </c>
      <c r="G561" s="11" t="str">
        <f t="shared" si="52"/>
        <v>45969.261</v>
      </c>
      <c r="H561" s="69">
        <f t="shared" si="53"/>
        <v>-11747</v>
      </c>
      <c r="I561" s="78" t="s">
        <v>1638</v>
      </c>
      <c r="J561" s="79" t="s">
        <v>1639</v>
      </c>
      <c r="K561" s="78">
        <v>-11747</v>
      </c>
      <c r="L561" s="78" t="s">
        <v>1466</v>
      </c>
      <c r="M561" s="79" t="s">
        <v>647</v>
      </c>
      <c r="N561" s="79"/>
      <c r="O561" s="80" t="s">
        <v>1553</v>
      </c>
      <c r="P561" s="80" t="s">
        <v>1637</v>
      </c>
    </row>
    <row r="562" spans="1:16" ht="13.5" thickBot="1" x14ac:dyDescent="0.25">
      <c r="A562" s="69" t="str">
        <f t="shared" si="48"/>
        <v> MN 223.610 </v>
      </c>
      <c r="B562" s="15" t="str">
        <f t="shared" si="49"/>
        <v>I</v>
      </c>
      <c r="C562" s="69">
        <f t="shared" si="50"/>
        <v>45994.279399999999</v>
      </c>
      <c r="D562" s="11" t="str">
        <f t="shared" si="51"/>
        <v>vis</v>
      </c>
      <c r="E562" s="77" t="e">
        <f>VLOOKUP(C562,Active!C$21:E$972,3,FALSE)</f>
        <v>#N/A</v>
      </c>
      <c r="F562" s="15" t="s">
        <v>588</v>
      </c>
      <c r="G562" s="11" t="str">
        <f t="shared" si="52"/>
        <v>45994.2794</v>
      </c>
      <c r="H562" s="69">
        <f t="shared" si="53"/>
        <v>-11702</v>
      </c>
      <c r="I562" s="78" t="s">
        <v>1640</v>
      </c>
      <c r="J562" s="79" t="s">
        <v>1641</v>
      </c>
      <c r="K562" s="78">
        <v>-11702</v>
      </c>
      <c r="L562" s="78" t="s">
        <v>1642</v>
      </c>
      <c r="M562" s="79" t="s">
        <v>1643</v>
      </c>
      <c r="N562" s="79" t="s">
        <v>1644</v>
      </c>
      <c r="O562" s="80" t="s">
        <v>1645</v>
      </c>
      <c r="P562" s="80" t="s">
        <v>1646</v>
      </c>
    </row>
    <row r="563" spans="1:16" ht="13.5" thickBot="1" x14ac:dyDescent="0.25">
      <c r="A563" s="69" t="str">
        <f t="shared" si="48"/>
        <v> MN 223.615 </v>
      </c>
      <c r="B563" s="15" t="str">
        <f t="shared" si="49"/>
        <v>I</v>
      </c>
      <c r="C563" s="69">
        <f t="shared" si="50"/>
        <v>45995.392399999997</v>
      </c>
      <c r="D563" s="11" t="str">
        <f t="shared" si="51"/>
        <v>vis</v>
      </c>
      <c r="E563" s="77" t="e">
        <f>VLOOKUP(C563,Active!C$21:E$972,3,FALSE)</f>
        <v>#N/A</v>
      </c>
      <c r="F563" s="15" t="s">
        <v>588</v>
      </c>
      <c r="G563" s="11" t="str">
        <f t="shared" si="52"/>
        <v>45995.3924</v>
      </c>
      <c r="H563" s="69">
        <f t="shared" si="53"/>
        <v>-11700</v>
      </c>
      <c r="I563" s="78" t="s">
        <v>1647</v>
      </c>
      <c r="J563" s="79" t="s">
        <v>1648</v>
      </c>
      <c r="K563" s="78">
        <v>-11700</v>
      </c>
      <c r="L563" s="78" t="s">
        <v>1649</v>
      </c>
      <c r="M563" s="79" t="s">
        <v>1643</v>
      </c>
      <c r="N563" s="79" t="s">
        <v>1644</v>
      </c>
      <c r="O563" s="80" t="s">
        <v>1650</v>
      </c>
      <c r="P563" s="80" t="s">
        <v>1651</v>
      </c>
    </row>
    <row r="564" spans="1:16" ht="13.5" thickBot="1" x14ac:dyDescent="0.25">
      <c r="A564" s="69" t="str">
        <f t="shared" si="48"/>
        <v> BBS 74 </v>
      </c>
      <c r="B564" s="15" t="str">
        <f t="shared" si="49"/>
        <v>I</v>
      </c>
      <c r="C564" s="69">
        <f t="shared" si="50"/>
        <v>45999.284</v>
      </c>
      <c r="D564" s="11" t="str">
        <f t="shared" si="51"/>
        <v>vis</v>
      </c>
      <c r="E564" s="77" t="e">
        <f>VLOOKUP(C564,Active!C$21:E$972,3,FALSE)</f>
        <v>#N/A</v>
      </c>
      <c r="F564" s="15" t="s">
        <v>588</v>
      </c>
      <c r="G564" s="11" t="str">
        <f t="shared" si="52"/>
        <v>45999.284</v>
      </c>
      <c r="H564" s="69">
        <f t="shared" si="53"/>
        <v>-11693</v>
      </c>
      <c r="I564" s="78" t="s">
        <v>1652</v>
      </c>
      <c r="J564" s="79" t="s">
        <v>1653</v>
      </c>
      <c r="K564" s="78">
        <v>-11693</v>
      </c>
      <c r="L564" s="78" t="s">
        <v>1466</v>
      </c>
      <c r="M564" s="79" t="s">
        <v>647</v>
      </c>
      <c r="N564" s="79"/>
      <c r="O564" s="80" t="s">
        <v>1553</v>
      </c>
      <c r="P564" s="80" t="s">
        <v>1637</v>
      </c>
    </row>
    <row r="565" spans="1:16" ht="13.5" thickBot="1" x14ac:dyDescent="0.25">
      <c r="A565" s="69" t="str">
        <f t="shared" si="48"/>
        <v> BBS 74 </v>
      </c>
      <c r="B565" s="15" t="str">
        <f t="shared" si="49"/>
        <v>I</v>
      </c>
      <c r="C565" s="69">
        <f t="shared" si="50"/>
        <v>46004.290999999997</v>
      </c>
      <c r="D565" s="11" t="str">
        <f t="shared" si="51"/>
        <v>vis</v>
      </c>
      <c r="E565" s="77" t="e">
        <f>VLOOKUP(C565,Active!C$21:E$972,3,FALSE)</f>
        <v>#N/A</v>
      </c>
      <c r="F565" s="15" t="s">
        <v>588</v>
      </c>
      <c r="G565" s="11" t="str">
        <f t="shared" si="52"/>
        <v>46004.291</v>
      </c>
      <c r="H565" s="69">
        <f t="shared" si="53"/>
        <v>-11684</v>
      </c>
      <c r="I565" s="78" t="s">
        <v>1657</v>
      </c>
      <c r="J565" s="79" t="s">
        <v>1658</v>
      </c>
      <c r="K565" s="78">
        <v>-11684</v>
      </c>
      <c r="L565" s="78" t="s">
        <v>1453</v>
      </c>
      <c r="M565" s="79" t="s">
        <v>647</v>
      </c>
      <c r="N565" s="79"/>
      <c r="O565" s="80" t="s">
        <v>883</v>
      </c>
      <c r="P565" s="80" t="s">
        <v>1637</v>
      </c>
    </row>
    <row r="566" spans="1:16" ht="13.5" thickBot="1" x14ac:dyDescent="0.25">
      <c r="A566" s="69" t="str">
        <f t="shared" si="48"/>
        <v> BBS 74 </v>
      </c>
      <c r="B566" s="15" t="str">
        <f t="shared" si="49"/>
        <v>I</v>
      </c>
      <c r="C566" s="69">
        <f t="shared" si="50"/>
        <v>46029.305999999997</v>
      </c>
      <c r="D566" s="11" t="str">
        <f t="shared" si="51"/>
        <v>vis</v>
      </c>
      <c r="E566" s="77" t="e">
        <f>VLOOKUP(C566,Active!C$21:E$972,3,FALSE)</f>
        <v>#N/A</v>
      </c>
      <c r="F566" s="15" t="s">
        <v>588</v>
      </c>
      <c r="G566" s="11" t="str">
        <f t="shared" si="52"/>
        <v>46029.306</v>
      </c>
      <c r="H566" s="69">
        <f t="shared" si="53"/>
        <v>-11639</v>
      </c>
      <c r="I566" s="78" t="s">
        <v>1669</v>
      </c>
      <c r="J566" s="79" t="s">
        <v>1670</v>
      </c>
      <c r="K566" s="78">
        <v>-11639</v>
      </c>
      <c r="L566" s="78" t="s">
        <v>1581</v>
      </c>
      <c r="M566" s="79" t="s">
        <v>647</v>
      </c>
      <c r="N566" s="79"/>
      <c r="O566" s="80" t="s">
        <v>1503</v>
      </c>
      <c r="P566" s="80" t="s">
        <v>1637</v>
      </c>
    </row>
    <row r="567" spans="1:16" ht="13.5" thickBot="1" x14ac:dyDescent="0.25">
      <c r="A567" s="69" t="str">
        <f t="shared" si="48"/>
        <v> BBS 77 </v>
      </c>
      <c r="B567" s="15" t="str">
        <f t="shared" si="49"/>
        <v>I</v>
      </c>
      <c r="C567" s="69">
        <f t="shared" si="50"/>
        <v>46264.491999999998</v>
      </c>
      <c r="D567" s="11" t="str">
        <f t="shared" si="51"/>
        <v>vis</v>
      </c>
      <c r="E567" s="77" t="e">
        <f>VLOOKUP(C567,Active!C$21:E$972,3,FALSE)</f>
        <v>#N/A</v>
      </c>
      <c r="F567" s="15" t="s">
        <v>588</v>
      </c>
      <c r="G567" s="11" t="str">
        <f t="shared" si="52"/>
        <v>46264.492</v>
      </c>
      <c r="H567" s="69">
        <f t="shared" si="53"/>
        <v>-11216</v>
      </c>
      <c r="I567" s="78" t="s">
        <v>1671</v>
      </c>
      <c r="J567" s="79" t="s">
        <v>1672</v>
      </c>
      <c r="K567" s="78">
        <v>-11216</v>
      </c>
      <c r="L567" s="78" t="s">
        <v>1370</v>
      </c>
      <c r="M567" s="79" t="s">
        <v>647</v>
      </c>
      <c r="N567" s="79"/>
      <c r="O567" s="80" t="s">
        <v>914</v>
      </c>
      <c r="P567" s="80" t="s">
        <v>1673</v>
      </c>
    </row>
    <row r="568" spans="1:16" ht="13.5" thickBot="1" x14ac:dyDescent="0.25">
      <c r="A568" s="69" t="str">
        <f t="shared" si="48"/>
        <v> BBS 77 </v>
      </c>
      <c r="B568" s="15" t="str">
        <f t="shared" si="49"/>
        <v>I</v>
      </c>
      <c r="C568" s="69">
        <f t="shared" si="50"/>
        <v>46269.499000000003</v>
      </c>
      <c r="D568" s="11" t="str">
        <f t="shared" si="51"/>
        <v>vis</v>
      </c>
      <c r="E568" s="77" t="e">
        <f>VLOOKUP(C568,Active!C$21:E$972,3,FALSE)</f>
        <v>#N/A</v>
      </c>
      <c r="F568" s="15" t="s">
        <v>588</v>
      </c>
      <c r="G568" s="11" t="str">
        <f t="shared" si="52"/>
        <v>46269.499</v>
      </c>
      <c r="H568" s="69">
        <f t="shared" si="53"/>
        <v>-11207</v>
      </c>
      <c r="I568" s="78" t="s">
        <v>1676</v>
      </c>
      <c r="J568" s="79" t="s">
        <v>1677</v>
      </c>
      <c r="K568" s="78">
        <v>-11207</v>
      </c>
      <c r="L568" s="78" t="s">
        <v>1294</v>
      </c>
      <c r="M568" s="79" t="s">
        <v>647</v>
      </c>
      <c r="N568" s="79"/>
      <c r="O568" s="80" t="s">
        <v>883</v>
      </c>
      <c r="P568" s="80" t="s">
        <v>1673</v>
      </c>
    </row>
    <row r="569" spans="1:16" ht="13.5" thickBot="1" x14ac:dyDescent="0.25">
      <c r="A569" s="69" t="str">
        <f t="shared" si="48"/>
        <v> BBS 78 </v>
      </c>
      <c r="B569" s="15" t="str">
        <f t="shared" si="49"/>
        <v>I</v>
      </c>
      <c r="C569" s="69">
        <f t="shared" si="50"/>
        <v>46290.612999999998</v>
      </c>
      <c r="D569" s="11" t="str">
        <f t="shared" si="51"/>
        <v>vis</v>
      </c>
      <c r="E569" s="77" t="e">
        <f>VLOOKUP(C569,Active!C$21:E$972,3,FALSE)</f>
        <v>#N/A</v>
      </c>
      <c r="F569" s="15" t="s">
        <v>588</v>
      </c>
      <c r="G569" s="11" t="str">
        <f t="shared" si="52"/>
        <v>46290.613</v>
      </c>
      <c r="H569" s="69">
        <f t="shared" si="53"/>
        <v>-11169</v>
      </c>
      <c r="I569" s="78" t="s">
        <v>1678</v>
      </c>
      <c r="J569" s="79" t="s">
        <v>1679</v>
      </c>
      <c r="K569" s="78">
        <v>-11169</v>
      </c>
      <c r="L569" s="78" t="s">
        <v>1680</v>
      </c>
      <c r="M569" s="79" t="s">
        <v>647</v>
      </c>
      <c r="N569" s="79"/>
      <c r="O569" s="80" t="s">
        <v>914</v>
      </c>
      <c r="P569" s="80" t="s">
        <v>1681</v>
      </c>
    </row>
    <row r="570" spans="1:16" ht="13.5" thickBot="1" x14ac:dyDescent="0.25">
      <c r="A570" s="69" t="str">
        <f t="shared" si="48"/>
        <v> BBS 79 </v>
      </c>
      <c r="B570" s="15" t="str">
        <f t="shared" si="49"/>
        <v>I</v>
      </c>
      <c r="C570" s="69">
        <f t="shared" si="50"/>
        <v>46298.406999999999</v>
      </c>
      <c r="D570" s="11" t="str">
        <f t="shared" si="51"/>
        <v>vis</v>
      </c>
      <c r="E570" s="77" t="e">
        <f>VLOOKUP(C570,Active!C$21:E$972,3,FALSE)</f>
        <v>#N/A</v>
      </c>
      <c r="F570" s="15" t="s">
        <v>588</v>
      </c>
      <c r="G570" s="11" t="str">
        <f t="shared" si="52"/>
        <v>46298.407</v>
      </c>
      <c r="H570" s="69">
        <f t="shared" si="53"/>
        <v>-11155</v>
      </c>
      <c r="I570" s="78" t="s">
        <v>1682</v>
      </c>
      <c r="J570" s="79" t="s">
        <v>1683</v>
      </c>
      <c r="K570" s="78">
        <v>-11155</v>
      </c>
      <c r="L570" s="78" t="s">
        <v>1466</v>
      </c>
      <c r="M570" s="79" t="s">
        <v>647</v>
      </c>
      <c r="N570" s="79"/>
      <c r="O570" s="80" t="s">
        <v>1684</v>
      </c>
      <c r="P570" s="80" t="s">
        <v>1685</v>
      </c>
    </row>
    <row r="571" spans="1:16" ht="13.5" thickBot="1" x14ac:dyDescent="0.25">
      <c r="A571" s="69" t="str">
        <f t="shared" si="48"/>
        <v> BBS 78 </v>
      </c>
      <c r="B571" s="15" t="str">
        <f t="shared" si="49"/>
        <v>I</v>
      </c>
      <c r="C571" s="69">
        <f t="shared" si="50"/>
        <v>46298.411</v>
      </c>
      <c r="D571" s="11" t="str">
        <f t="shared" si="51"/>
        <v>vis</v>
      </c>
      <c r="E571" s="77" t="e">
        <f>VLOOKUP(C571,Active!C$21:E$972,3,FALSE)</f>
        <v>#N/A</v>
      </c>
      <c r="F571" s="15" t="s">
        <v>588</v>
      </c>
      <c r="G571" s="11" t="str">
        <f t="shared" si="52"/>
        <v>46298.411</v>
      </c>
      <c r="H571" s="69">
        <f t="shared" si="53"/>
        <v>-11155</v>
      </c>
      <c r="I571" s="78" t="s">
        <v>1686</v>
      </c>
      <c r="J571" s="79" t="s">
        <v>1687</v>
      </c>
      <c r="K571" s="78">
        <v>-11155</v>
      </c>
      <c r="L571" s="78" t="s">
        <v>1294</v>
      </c>
      <c r="M571" s="79" t="s">
        <v>647</v>
      </c>
      <c r="N571" s="79"/>
      <c r="O571" s="80" t="s">
        <v>914</v>
      </c>
      <c r="P571" s="80" t="s">
        <v>1681</v>
      </c>
    </row>
    <row r="572" spans="1:16" ht="13.5" thickBot="1" x14ac:dyDescent="0.25">
      <c r="A572" s="69" t="str">
        <f t="shared" si="48"/>
        <v> BBS 78 </v>
      </c>
      <c r="B572" s="15" t="str">
        <f t="shared" si="49"/>
        <v>I</v>
      </c>
      <c r="C572" s="69">
        <f t="shared" si="50"/>
        <v>46298.415000000001</v>
      </c>
      <c r="D572" s="11" t="str">
        <f t="shared" si="51"/>
        <v>vis</v>
      </c>
      <c r="E572" s="77" t="e">
        <f>VLOOKUP(C572,Active!C$21:E$972,3,FALSE)</f>
        <v>#N/A</v>
      </c>
      <c r="F572" s="15" t="s">
        <v>588</v>
      </c>
      <c r="G572" s="11" t="str">
        <f t="shared" si="52"/>
        <v>46298.415</v>
      </c>
      <c r="H572" s="69">
        <f t="shared" si="53"/>
        <v>-11155</v>
      </c>
      <c r="I572" s="78" t="s">
        <v>1688</v>
      </c>
      <c r="J572" s="79" t="s">
        <v>1689</v>
      </c>
      <c r="K572" s="78">
        <v>-11155</v>
      </c>
      <c r="L572" s="78" t="s">
        <v>1305</v>
      </c>
      <c r="M572" s="79" t="s">
        <v>647</v>
      </c>
      <c r="N572" s="79"/>
      <c r="O572" s="80" t="s">
        <v>883</v>
      </c>
      <c r="P572" s="80" t="s">
        <v>1681</v>
      </c>
    </row>
    <row r="573" spans="1:16" ht="13.5" thickBot="1" x14ac:dyDescent="0.25">
      <c r="A573" s="69" t="str">
        <f t="shared" si="48"/>
        <v> BBS 78 </v>
      </c>
      <c r="B573" s="15" t="str">
        <f t="shared" si="49"/>
        <v>I</v>
      </c>
      <c r="C573" s="69">
        <f t="shared" si="50"/>
        <v>46327.315999999999</v>
      </c>
      <c r="D573" s="11" t="str">
        <f t="shared" si="51"/>
        <v>vis</v>
      </c>
      <c r="E573" s="77" t="e">
        <f>VLOOKUP(C573,Active!C$21:E$972,3,FALSE)</f>
        <v>#N/A</v>
      </c>
      <c r="F573" s="15" t="s">
        <v>588</v>
      </c>
      <c r="G573" s="11" t="str">
        <f t="shared" si="52"/>
        <v>46327.316</v>
      </c>
      <c r="H573" s="69">
        <f t="shared" si="53"/>
        <v>-11103</v>
      </c>
      <c r="I573" s="78" t="s">
        <v>1692</v>
      </c>
      <c r="J573" s="79" t="s">
        <v>1693</v>
      </c>
      <c r="K573" s="78">
        <v>-11103</v>
      </c>
      <c r="L573" s="78" t="s">
        <v>1581</v>
      </c>
      <c r="M573" s="79" t="s">
        <v>647</v>
      </c>
      <c r="N573" s="79"/>
      <c r="O573" s="80" t="s">
        <v>914</v>
      </c>
      <c r="P573" s="80" t="s">
        <v>1681</v>
      </c>
    </row>
    <row r="574" spans="1:16" ht="13.5" thickBot="1" x14ac:dyDescent="0.25">
      <c r="A574" s="69" t="str">
        <f t="shared" si="48"/>
        <v> BBS 78 </v>
      </c>
      <c r="B574" s="15" t="str">
        <f t="shared" si="49"/>
        <v>I</v>
      </c>
      <c r="C574" s="69">
        <f t="shared" si="50"/>
        <v>46328.434999999998</v>
      </c>
      <c r="D574" s="11" t="str">
        <f t="shared" si="51"/>
        <v>vis</v>
      </c>
      <c r="E574" s="77" t="e">
        <f>VLOOKUP(C574,Active!C$21:E$972,3,FALSE)</f>
        <v>#N/A</v>
      </c>
      <c r="F574" s="15" t="s">
        <v>588</v>
      </c>
      <c r="G574" s="11" t="str">
        <f t="shared" si="52"/>
        <v>46328.435</v>
      </c>
      <c r="H574" s="69">
        <f t="shared" si="53"/>
        <v>-11101</v>
      </c>
      <c r="I574" s="78" t="s">
        <v>1694</v>
      </c>
      <c r="J574" s="79" t="s">
        <v>1695</v>
      </c>
      <c r="K574" s="78">
        <v>-11101</v>
      </c>
      <c r="L574" s="78" t="s">
        <v>1428</v>
      </c>
      <c r="M574" s="79" t="s">
        <v>647</v>
      </c>
      <c r="N574" s="79"/>
      <c r="O574" s="80" t="s">
        <v>883</v>
      </c>
      <c r="P574" s="80" t="s">
        <v>1681</v>
      </c>
    </row>
    <row r="575" spans="1:16" ht="13.5" thickBot="1" x14ac:dyDescent="0.25">
      <c r="A575" s="69" t="str">
        <f t="shared" si="48"/>
        <v> BRNO 27 </v>
      </c>
      <c r="B575" s="15" t="str">
        <f t="shared" si="49"/>
        <v>I</v>
      </c>
      <c r="C575" s="69">
        <f t="shared" si="50"/>
        <v>46342.332999999999</v>
      </c>
      <c r="D575" s="11" t="str">
        <f t="shared" si="51"/>
        <v>vis</v>
      </c>
      <c r="E575" s="77" t="e">
        <f>VLOOKUP(C575,Active!C$21:E$972,3,FALSE)</f>
        <v>#N/A</v>
      </c>
      <c r="F575" s="15" t="s">
        <v>588</v>
      </c>
      <c r="G575" s="11" t="str">
        <f t="shared" si="52"/>
        <v>46342.333</v>
      </c>
      <c r="H575" s="69">
        <f t="shared" si="53"/>
        <v>-11076</v>
      </c>
      <c r="I575" s="78" t="s">
        <v>1698</v>
      </c>
      <c r="J575" s="79" t="s">
        <v>1699</v>
      </c>
      <c r="K575" s="78">
        <v>-11076</v>
      </c>
      <c r="L575" s="78" t="s">
        <v>1453</v>
      </c>
      <c r="M575" s="79" t="s">
        <v>647</v>
      </c>
      <c r="N575" s="79"/>
      <c r="O575" s="80" t="s">
        <v>1613</v>
      </c>
      <c r="P575" s="80" t="s">
        <v>1607</v>
      </c>
    </row>
    <row r="576" spans="1:16" ht="13.5" thickBot="1" x14ac:dyDescent="0.25">
      <c r="A576" s="69" t="str">
        <f t="shared" si="48"/>
        <v> BRNO 27 </v>
      </c>
      <c r="B576" s="15" t="str">
        <f t="shared" si="49"/>
        <v>I</v>
      </c>
      <c r="C576" s="69">
        <f t="shared" si="50"/>
        <v>46343.432000000001</v>
      </c>
      <c r="D576" s="11" t="str">
        <f t="shared" si="51"/>
        <v>vis</v>
      </c>
      <c r="E576" s="77" t="e">
        <f>VLOOKUP(C576,Active!C$21:E$972,3,FALSE)</f>
        <v>#N/A</v>
      </c>
      <c r="F576" s="15" t="s">
        <v>588</v>
      </c>
      <c r="G576" s="11" t="str">
        <f t="shared" si="52"/>
        <v>46343.432</v>
      </c>
      <c r="H576" s="69">
        <f t="shared" si="53"/>
        <v>-11074</v>
      </c>
      <c r="I576" s="78" t="s">
        <v>1700</v>
      </c>
      <c r="J576" s="79" t="s">
        <v>1701</v>
      </c>
      <c r="K576" s="78">
        <v>-11074</v>
      </c>
      <c r="L576" s="78" t="s">
        <v>1680</v>
      </c>
      <c r="M576" s="79" t="s">
        <v>647</v>
      </c>
      <c r="N576" s="79"/>
      <c r="O576" s="80" t="s">
        <v>1702</v>
      </c>
      <c r="P576" s="80" t="s">
        <v>1607</v>
      </c>
    </row>
    <row r="577" spans="1:16" ht="13.5" thickBot="1" x14ac:dyDescent="0.25">
      <c r="A577" s="69" t="str">
        <f t="shared" si="48"/>
        <v> BRNO 27 </v>
      </c>
      <c r="B577" s="15" t="str">
        <f t="shared" si="49"/>
        <v>I</v>
      </c>
      <c r="C577" s="69">
        <f t="shared" si="50"/>
        <v>46343.438000000002</v>
      </c>
      <c r="D577" s="11" t="str">
        <f t="shared" si="51"/>
        <v>vis</v>
      </c>
      <c r="E577" s="77" t="e">
        <f>VLOOKUP(C577,Active!C$21:E$972,3,FALSE)</f>
        <v>#N/A</v>
      </c>
      <c r="F577" s="15" t="s">
        <v>588</v>
      </c>
      <c r="G577" s="11" t="str">
        <f t="shared" si="52"/>
        <v>46343.438</v>
      </c>
      <c r="H577" s="69">
        <f t="shared" si="53"/>
        <v>-11074</v>
      </c>
      <c r="I577" s="78" t="s">
        <v>1703</v>
      </c>
      <c r="J577" s="79" t="s">
        <v>1704</v>
      </c>
      <c r="K577" s="78">
        <v>-11074</v>
      </c>
      <c r="L577" s="78" t="s">
        <v>1546</v>
      </c>
      <c r="M577" s="79" t="s">
        <v>647</v>
      </c>
      <c r="N577" s="79"/>
      <c r="O577" s="80" t="s">
        <v>1705</v>
      </c>
      <c r="P577" s="80" t="s">
        <v>1607</v>
      </c>
    </row>
    <row r="578" spans="1:16" ht="13.5" thickBot="1" x14ac:dyDescent="0.25">
      <c r="A578" s="69" t="str">
        <f t="shared" si="48"/>
        <v> BRNO 27 </v>
      </c>
      <c r="B578" s="15" t="str">
        <f t="shared" si="49"/>
        <v>I</v>
      </c>
      <c r="C578" s="69">
        <f t="shared" si="50"/>
        <v>46343.440999999999</v>
      </c>
      <c r="D578" s="11" t="str">
        <f t="shared" si="51"/>
        <v>vis</v>
      </c>
      <c r="E578" s="77" t="e">
        <f>VLOOKUP(C578,Active!C$21:E$972,3,FALSE)</f>
        <v>#N/A</v>
      </c>
      <c r="F578" s="15" t="s">
        <v>588</v>
      </c>
      <c r="G578" s="11" t="str">
        <f t="shared" si="52"/>
        <v>46343.441</v>
      </c>
      <c r="H578" s="69">
        <f t="shared" si="53"/>
        <v>-11074</v>
      </c>
      <c r="I578" s="78" t="s">
        <v>1706</v>
      </c>
      <c r="J578" s="79" t="s">
        <v>1707</v>
      </c>
      <c r="K578" s="78">
        <v>-11074</v>
      </c>
      <c r="L578" s="78" t="s">
        <v>1529</v>
      </c>
      <c r="M578" s="79" t="s">
        <v>647</v>
      </c>
      <c r="N578" s="79"/>
      <c r="O578" s="80" t="s">
        <v>1708</v>
      </c>
      <c r="P578" s="80" t="s">
        <v>1607</v>
      </c>
    </row>
    <row r="579" spans="1:16" ht="13.5" thickBot="1" x14ac:dyDescent="0.25">
      <c r="A579" s="69" t="str">
        <f t="shared" si="48"/>
        <v> BRNO 27 </v>
      </c>
      <c r="B579" s="15" t="str">
        <f t="shared" si="49"/>
        <v>I</v>
      </c>
      <c r="C579" s="69">
        <f t="shared" si="50"/>
        <v>46343.440999999999</v>
      </c>
      <c r="D579" s="11" t="str">
        <f t="shared" si="51"/>
        <v>vis</v>
      </c>
      <c r="E579" s="77" t="e">
        <f>VLOOKUP(C579,Active!C$21:E$972,3,FALSE)</f>
        <v>#N/A</v>
      </c>
      <c r="F579" s="15" t="s">
        <v>588</v>
      </c>
      <c r="G579" s="11" t="str">
        <f t="shared" si="52"/>
        <v>46343.441</v>
      </c>
      <c r="H579" s="69">
        <f t="shared" si="53"/>
        <v>-11074</v>
      </c>
      <c r="I579" s="78" t="s">
        <v>1706</v>
      </c>
      <c r="J579" s="79" t="s">
        <v>1707</v>
      </c>
      <c r="K579" s="78">
        <v>-11074</v>
      </c>
      <c r="L579" s="78" t="s">
        <v>1529</v>
      </c>
      <c r="M579" s="79" t="s">
        <v>647</v>
      </c>
      <c r="N579" s="79"/>
      <c r="O579" s="80" t="s">
        <v>1709</v>
      </c>
      <c r="P579" s="80" t="s">
        <v>1607</v>
      </c>
    </row>
    <row r="580" spans="1:16" ht="13.5" thickBot="1" x14ac:dyDescent="0.25">
      <c r="A580" s="69" t="str">
        <f t="shared" si="48"/>
        <v> BRNO 27 </v>
      </c>
      <c r="B580" s="15" t="str">
        <f t="shared" si="49"/>
        <v>I</v>
      </c>
      <c r="C580" s="69">
        <f t="shared" si="50"/>
        <v>46343.442000000003</v>
      </c>
      <c r="D580" s="11" t="str">
        <f t="shared" si="51"/>
        <v>vis</v>
      </c>
      <c r="E580" s="77" t="e">
        <f>VLOOKUP(C580,Active!C$21:E$972,3,FALSE)</f>
        <v>#N/A</v>
      </c>
      <c r="F580" s="15" t="s">
        <v>588</v>
      </c>
      <c r="G580" s="11" t="str">
        <f t="shared" si="52"/>
        <v>46343.442</v>
      </c>
      <c r="H580" s="69">
        <f t="shared" si="53"/>
        <v>-11074</v>
      </c>
      <c r="I580" s="78" t="s">
        <v>1710</v>
      </c>
      <c r="J580" s="79" t="s">
        <v>1711</v>
      </c>
      <c r="K580" s="78">
        <v>-11074</v>
      </c>
      <c r="L580" s="78" t="s">
        <v>1466</v>
      </c>
      <c r="M580" s="79" t="s">
        <v>647</v>
      </c>
      <c r="N580" s="79"/>
      <c r="O580" s="80" t="s">
        <v>1712</v>
      </c>
      <c r="P580" s="80" t="s">
        <v>1607</v>
      </c>
    </row>
    <row r="581" spans="1:16" ht="13.5" thickBot="1" x14ac:dyDescent="0.25">
      <c r="A581" s="69" t="str">
        <f t="shared" si="48"/>
        <v> BRNO 27 </v>
      </c>
      <c r="B581" s="15" t="str">
        <f t="shared" si="49"/>
        <v>I</v>
      </c>
      <c r="C581" s="69">
        <f t="shared" si="50"/>
        <v>46343.444000000003</v>
      </c>
      <c r="D581" s="11" t="str">
        <f t="shared" si="51"/>
        <v>vis</v>
      </c>
      <c r="E581" s="77" t="e">
        <f>VLOOKUP(C581,Active!C$21:E$972,3,FALSE)</f>
        <v>#N/A</v>
      </c>
      <c r="F581" s="15" t="s">
        <v>588</v>
      </c>
      <c r="G581" s="11" t="str">
        <f t="shared" si="52"/>
        <v>46343.444</v>
      </c>
      <c r="H581" s="69">
        <f t="shared" si="53"/>
        <v>-11074</v>
      </c>
      <c r="I581" s="78" t="s">
        <v>1713</v>
      </c>
      <c r="J581" s="79" t="s">
        <v>1714</v>
      </c>
      <c r="K581" s="78">
        <v>-11074</v>
      </c>
      <c r="L581" s="78" t="s">
        <v>1233</v>
      </c>
      <c r="M581" s="79" t="s">
        <v>647</v>
      </c>
      <c r="N581" s="79"/>
      <c r="O581" s="80" t="s">
        <v>1715</v>
      </c>
      <c r="P581" s="80" t="s">
        <v>1607</v>
      </c>
    </row>
    <row r="582" spans="1:16" ht="13.5" thickBot="1" x14ac:dyDescent="0.25">
      <c r="A582" s="69" t="str">
        <f t="shared" si="48"/>
        <v> BRNO 27 </v>
      </c>
      <c r="B582" s="15" t="str">
        <f t="shared" si="49"/>
        <v>I</v>
      </c>
      <c r="C582" s="69">
        <f t="shared" si="50"/>
        <v>46343.446000000004</v>
      </c>
      <c r="D582" s="11" t="str">
        <f t="shared" si="51"/>
        <v>vis</v>
      </c>
      <c r="E582" s="77" t="e">
        <f>VLOOKUP(C582,Active!C$21:E$972,3,FALSE)</f>
        <v>#N/A</v>
      </c>
      <c r="F582" s="15" t="s">
        <v>588</v>
      </c>
      <c r="G582" s="11" t="str">
        <f t="shared" si="52"/>
        <v>46343.446</v>
      </c>
      <c r="H582" s="69">
        <f t="shared" si="53"/>
        <v>-11074</v>
      </c>
      <c r="I582" s="78" t="s">
        <v>1716</v>
      </c>
      <c r="J582" s="79" t="s">
        <v>1717</v>
      </c>
      <c r="K582" s="78">
        <v>-11074</v>
      </c>
      <c r="L582" s="78" t="s">
        <v>1294</v>
      </c>
      <c r="M582" s="79" t="s">
        <v>647</v>
      </c>
      <c r="N582" s="79"/>
      <c r="O582" s="80" t="s">
        <v>1718</v>
      </c>
      <c r="P582" s="80" t="s">
        <v>1607</v>
      </c>
    </row>
    <row r="583" spans="1:16" ht="13.5" thickBot="1" x14ac:dyDescent="0.25">
      <c r="A583" s="69" t="str">
        <f t="shared" si="48"/>
        <v> BBS 79 </v>
      </c>
      <c r="B583" s="15" t="str">
        <f t="shared" si="49"/>
        <v>I</v>
      </c>
      <c r="C583" s="69">
        <f t="shared" si="50"/>
        <v>46352.334000000003</v>
      </c>
      <c r="D583" s="11" t="str">
        <f t="shared" si="51"/>
        <v>vis</v>
      </c>
      <c r="E583" s="77" t="e">
        <f>VLOOKUP(C583,Active!C$21:E$972,3,FALSE)</f>
        <v>#N/A</v>
      </c>
      <c r="F583" s="15" t="s">
        <v>588</v>
      </c>
      <c r="G583" s="11" t="str">
        <f t="shared" si="52"/>
        <v>46352.334</v>
      </c>
      <c r="H583" s="69">
        <f t="shared" si="53"/>
        <v>-11058</v>
      </c>
      <c r="I583" s="78" t="s">
        <v>1719</v>
      </c>
      <c r="J583" s="79" t="s">
        <v>1720</v>
      </c>
      <c r="K583" s="78">
        <v>-11058</v>
      </c>
      <c r="L583" s="78" t="s">
        <v>1546</v>
      </c>
      <c r="M583" s="79" t="s">
        <v>647</v>
      </c>
      <c r="N583" s="79"/>
      <c r="O583" s="80" t="s">
        <v>883</v>
      </c>
      <c r="P583" s="80" t="s">
        <v>1685</v>
      </c>
    </row>
    <row r="584" spans="1:16" ht="13.5" thickBot="1" x14ac:dyDescent="0.25">
      <c r="A584" s="69" t="str">
        <f t="shared" si="48"/>
        <v> BBS 79 </v>
      </c>
      <c r="B584" s="15" t="str">
        <f t="shared" si="49"/>
        <v>I</v>
      </c>
      <c r="C584" s="69">
        <f t="shared" si="50"/>
        <v>46352.336000000003</v>
      </c>
      <c r="D584" s="11" t="str">
        <f t="shared" si="51"/>
        <v>vis</v>
      </c>
      <c r="E584" s="77" t="e">
        <f>VLOOKUP(C584,Active!C$21:E$972,3,FALSE)</f>
        <v>#N/A</v>
      </c>
      <c r="F584" s="15" t="s">
        <v>588</v>
      </c>
      <c r="G584" s="11" t="str">
        <f t="shared" si="52"/>
        <v>46352.336</v>
      </c>
      <c r="H584" s="69">
        <f t="shared" si="53"/>
        <v>-11058</v>
      </c>
      <c r="I584" s="78" t="s">
        <v>1721</v>
      </c>
      <c r="J584" s="79" t="s">
        <v>1722</v>
      </c>
      <c r="K584" s="78">
        <v>-11058</v>
      </c>
      <c r="L584" s="78" t="s">
        <v>1581</v>
      </c>
      <c r="M584" s="79" t="s">
        <v>647</v>
      </c>
      <c r="N584" s="79"/>
      <c r="O584" s="80" t="s">
        <v>1684</v>
      </c>
      <c r="P584" s="80" t="s">
        <v>1685</v>
      </c>
    </row>
    <row r="585" spans="1:16" ht="13.5" thickBot="1" x14ac:dyDescent="0.25">
      <c r="A585" s="69" t="str">
        <f t="shared" si="48"/>
        <v> BBS 79 </v>
      </c>
      <c r="B585" s="15" t="str">
        <f t="shared" si="49"/>
        <v>I</v>
      </c>
      <c r="C585" s="69">
        <f t="shared" si="50"/>
        <v>46372.343999999997</v>
      </c>
      <c r="D585" s="11" t="str">
        <f t="shared" si="51"/>
        <v>vis</v>
      </c>
      <c r="E585" s="77" t="e">
        <f>VLOOKUP(C585,Active!C$21:E$972,3,FALSE)</f>
        <v>#N/A</v>
      </c>
      <c r="F585" s="15" t="s">
        <v>588</v>
      </c>
      <c r="G585" s="11" t="str">
        <f t="shared" si="52"/>
        <v>46372.344</v>
      </c>
      <c r="H585" s="69">
        <f t="shared" si="53"/>
        <v>-11022</v>
      </c>
      <c r="I585" s="78" t="s">
        <v>1727</v>
      </c>
      <c r="J585" s="79" t="s">
        <v>1728</v>
      </c>
      <c r="K585" s="78">
        <v>-11022</v>
      </c>
      <c r="L585" s="78" t="s">
        <v>1729</v>
      </c>
      <c r="M585" s="79" t="s">
        <v>647</v>
      </c>
      <c r="N585" s="79"/>
      <c r="O585" s="80" t="s">
        <v>1684</v>
      </c>
      <c r="P585" s="80" t="s">
        <v>1685</v>
      </c>
    </row>
    <row r="586" spans="1:16" ht="13.5" thickBot="1" x14ac:dyDescent="0.25">
      <c r="A586" s="69" t="str">
        <f t="shared" si="48"/>
        <v> BBS 79 </v>
      </c>
      <c r="B586" s="15" t="str">
        <f t="shared" si="49"/>
        <v>I</v>
      </c>
      <c r="C586" s="69">
        <f t="shared" si="50"/>
        <v>46377.353000000003</v>
      </c>
      <c r="D586" s="11" t="str">
        <f t="shared" si="51"/>
        <v>vis</v>
      </c>
      <c r="E586" s="77" t="e">
        <f>VLOOKUP(C586,Active!C$21:E$972,3,FALSE)</f>
        <v>#N/A</v>
      </c>
      <c r="F586" s="15" t="s">
        <v>588</v>
      </c>
      <c r="G586" s="11" t="str">
        <f t="shared" si="52"/>
        <v>46377.353</v>
      </c>
      <c r="H586" s="69">
        <f t="shared" si="53"/>
        <v>-11013</v>
      </c>
      <c r="I586" s="78" t="s">
        <v>1732</v>
      </c>
      <c r="J586" s="79" t="s">
        <v>1733</v>
      </c>
      <c r="K586" s="78">
        <v>-11013</v>
      </c>
      <c r="L586" s="78" t="s">
        <v>1546</v>
      </c>
      <c r="M586" s="79" t="s">
        <v>647</v>
      </c>
      <c r="N586" s="79"/>
      <c r="O586" s="80" t="s">
        <v>1596</v>
      </c>
      <c r="P586" s="80" t="s">
        <v>1685</v>
      </c>
    </row>
    <row r="587" spans="1:16" ht="13.5" thickBot="1" x14ac:dyDescent="0.25">
      <c r="A587" s="69" t="str">
        <f t="shared" ref="A587:A650" si="54">P587</f>
        <v> BBS 79 </v>
      </c>
      <c r="B587" s="15" t="str">
        <f t="shared" ref="B587:B650" si="55">IF(H587=INT(H587),"I","II")</f>
        <v>I</v>
      </c>
      <c r="C587" s="69">
        <f t="shared" ref="C587:C650" si="56">1*G587</f>
        <v>46381.254999999997</v>
      </c>
      <c r="D587" s="11" t="str">
        <f t="shared" ref="D587:D650" si="57">VLOOKUP(F587,I$1:J$5,2,FALSE)</f>
        <v>vis</v>
      </c>
      <c r="E587" s="77" t="e">
        <f>VLOOKUP(C587,Active!C$21:E$972,3,FALSE)</f>
        <v>#N/A</v>
      </c>
      <c r="F587" s="15" t="s">
        <v>588</v>
      </c>
      <c r="G587" s="11" t="str">
        <f t="shared" ref="G587:G650" si="58">MID(I587,3,LEN(I587)-3)</f>
        <v>46381.255</v>
      </c>
      <c r="H587" s="69">
        <f t="shared" ref="H587:H650" si="59">1*K587</f>
        <v>-11006</v>
      </c>
      <c r="I587" s="78" t="s">
        <v>1734</v>
      </c>
      <c r="J587" s="79" t="s">
        <v>1735</v>
      </c>
      <c r="K587" s="78">
        <v>-11006</v>
      </c>
      <c r="L587" s="78" t="s">
        <v>1297</v>
      </c>
      <c r="M587" s="79" t="s">
        <v>647</v>
      </c>
      <c r="N587" s="79"/>
      <c r="O587" s="80" t="s">
        <v>883</v>
      </c>
      <c r="P587" s="80" t="s">
        <v>1685</v>
      </c>
    </row>
    <row r="588" spans="1:16" ht="13.5" thickBot="1" x14ac:dyDescent="0.25">
      <c r="A588" s="69" t="str">
        <f t="shared" si="54"/>
        <v> BBS 79 </v>
      </c>
      <c r="B588" s="15" t="str">
        <f t="shared" si="55"/>
        <v>I</v>
      </c>
      <c r="C588" s="69">
        <f t="shared" si="56"/>
        <v>46401.258999999998</v>
      </c>
      <c r="D588" s="11" t="str">
        <f t="shared" si="57"/>
        <v>vis</v>
      </c>
      <c r="E588" s="77" t="e">
        <f>VLOOKUP(C588,Active!C$21:E$972,3,FALSE)</f>
        <v>#N/A</v>
      </c>
      <c r="F588" s="15" t="s">
        <v>588</v>
      </c>
      <c r="G588" s="11" t="str">
        <f t="shared" si="58"/>
        <v>46401.259</v>
      </c>
      <c r="H588" s="69">
        <f t="shared" si="59"/>
        <v>-10970</v>
      </c>
      <c r="I588" s="78" t="s">
        <v>1736</v>
      </c>
      <c r="J588" s="79" t="s">
        <v>1737</v>
      </c>
      <c r="K588" s="78">
        <v>-10970</v>
      </c>
      <c r="L588" s="78" t="s">
        <v>1457</v>
      </c>
      <c r="M588" s="79" t="s">
        <v>647</v>
      </c>
      <c r="N588" s="79"/>
      <c r="O588" s="80" t="s">
        <v>914</v>
      </c>
      <c r="P588" s="80" t="s">
        <v>1685</v>
      </c>
    </row>
    <row r="589" spans="1:16" ht="13.5" thickBot="1" x14ac:dyDescent="0.25">
      <c r="A589" s="69" t="str">
        <f t="shared" si="54"/>
        <v> BBS 79 </v>
      </c>
      <c r="B589" s="15" t="str">
        <f t="shared" si="55"/>
        <v>I</v>
      </c>
      <c r="C589" s="69">
        <f t="shared" si="56"/>
        <v>46421.279999999999</v>
      </c>
      <c r="D589" s="11" t="str">
        <f t="shared" si="57"/>
        <v>vis</v>
      </c>
      <c r="E589" s="77" t="e">
        <f>VLOOKUP(C589,Active!C$21:E$972,3,FALSE)</f>
        <v>#N/A</v>
      </c>
      <c r="F589" s="15" t="s">
        <v>588</v>
      </c>
      <c r="G589" s="11" t="str">
        <f t="shared" si="58"/>
        <v>46421.280</v>
      </c>
      <c r="H589" s="69">
        <f t="shared" si="59"/>
        <v>-10934</v>
      </c>
      <c r="I589" s="78" t="s">
        <v>1738</v>
      </c>
      <c r="J589" s="79" t="s">
        <v>1739</v>
      </c>
      <c r="K589" s="78">
        <v>-10934</v>
      </c>
      <c r="L589" s="78" t="s">
        <v>1466</v>
      </c>
      <c r="M589" s="79" t="s">
        <v>647</v>
      </c>
      <c r="N589" s="79"/>
      <c r="O589" s="80" t="s">
        <v>914</v>
      </c>
      <c r="P589" s="80" t="s">
        <v>1685</v>
      </c>
    </row>
    <row r="590" spans="1:16" ht="13.5" thickBot="1" x14ac:dyDescent="0.25">
      <c r="A590" s="69" t="str">
        <f t="shared" si="54"/>
        <v> BBS 80 </v>
      </c>
      <c r="B590" s="15" t="str">
        <f t="shared" si="55"/>
        <v>I</v>
      </c>
      <c r="C590" s="69">
        <f t="shared" si="56"/>
        <v>46627.538999999997</v>
      </c>
      <c r="D590" s="11" t="str">
        <f t="shared" si="57"/>
        <v>vis</v>
      </c>
      <c r="E590" s="77" t="e">
        <f>VLOOKUP(C590,Active!C$21:E$972,3,FALSE)</f>
        <v>#N/A</v>
      </c>
      <c r="F590" s="15" t="s">
        <v>588</v>
      </c>
      <c r="G590" s="11" t="str">
        <f t="shared" si="58"/>
        <v>46627.539</v>
      </c>
      <c r="H590" s="69">
        <f t="shared" si="59"/>
        <v>-10563</v>
      </c>
      <c r="I590" s="78" t="s">
        <v>1740</v>
      </c>
      <c r="J590" s="79" t="s">
        <v>1741</v>
      </c>
      <c r="K590" s="78">
        <v>-10563</v>
      </c>
      <c r="L590" s="78" t="s">
        <v>1742</v>
      </c>
      <c r="M590" s="79" t="s">
        <v>647</v>
      </c>
      <c r="N590" s="79"/>
      <c r="O590" s="80" t="s">
        <v>862</v>
      </c>
      <c r="P590" s="80" t="s">
        <v>1743</v>
      </c>
    </row>
    <row r="591" spans="1:16" ht="13.5" thickBot="1" x14ac:dyDescent="0.25">
      <c r="A591" s="69" t="str">
        <f t="shared" si="54"/>
        <v> BRNO 28 </v>
      </c>
      <c r="B591" s="15" t="str">
        <f t="shared" si="55"/>
        <v>I</v>
      </c>
      <c r="C591" s="69">
        <f t="shared" si="56"/>
        <v>46676.474000000002</v>
      </c>
      <c r="D591" s="11" t="str">
        <f t="shared" si="57"/>
        <v>vis</v>
      </c>
      <c r="E591" s="77" t="e">
        <f>VLOOKUP(C591,Active!C$21:E$972,3,FALSE)</f>
        <v>#N/A</v>
      </c>
      <c r="F591" s="15" t="s">
        <v>588</v>
      </c>
      <c r="G591" s="11" t="str">
        <f t="shared" si="58"/>
        <v>46676.474</v>
      </c>
      <c r="H591" s="69">
        <f t="shared" si="59"/>
        <v>-10475</v>
      </c>
      <c r="I591" s="78" t="s">
        <v>1744</v>
      </c>
      <c r="J591" s="79" t="s">
        <v>1745</v>
      </c>
      <c r="K591" s="78">
        <v>-10475</v>
      </c>
      <c r="L591" s="78" t="s">
        <v>1605</v>
      </c>
      <c r="M591" s="79" t="s">
        <v>647</v>
      </c>
      <c r="N591" s="79"/>
      <c r="O591" s="80" t="s">
        <v>1610</v>
      </c>
      <c r="P591" s="80" t="s">
        <v>1746</v>
      </c>
    </row>
    <row r="592" spans="1:16" ht="13.5" thickBot="1" x14ac:dyDescent="0.25">
      <c r="A592" s="69" t="str">
        <f t="shared" si="54"/>
        <v> BRNO 28 </v>
      </c>
      <c r="B592" s="15" t="str">
        <f t="shared" si="55"/>
        <v>I</v>
      </c>
      <c r="C592" s="69">
        <f t="shared" si="56"/>
        <v>46676.476999999999</v>
      </c>
      <c r="D592" s="11" t="str">
        <f t="shared" si="57"/>
        <v>vis</v>
      </c>
      <c r="E592" s="77" t="e">
        <f>VLOOKUP(C592,Active!C$21:E$972,3,FALSE)</f>
        <v>#N/A</v>
      </c>
      <c r="F592" s="15" t="s">
        <v>588</v>
      </c>
      <c r="G592" s="11" t="str">
        <f t="shared" si="58"/>
        <v>46676.477</v>
      </c>
      <c r="H592" s="69">
        <f t="shared" si="59"/>
        <v>-10475</v>
      </c>
      <c r="I592" s="78" t="s">
        <v>1747</v>
      </c>
      <c r="J592" s="79" t="s">
        <v>1748</v>
      </c>
      <c r="K592" s="78">
        <v>-10475</v>
      </c>
      <c r="L592" s="78" t="s">
        <v>1581</v>
      </c>
      <c r="M592" s="79" t="s">
        <v>647</v>
      </c>
      <c r="N592" s="79"/>
      <c r="O592" s="80" t="s">
        <v>1613</v>
      </c>
      <c r="P592" s="80" t="s">
        <v>1746</v>
      </c>
    </row>
    <row r="593" spans="1:16" ht="13.5" thickBot="1" x14ac:dyDescent="0.25">
      <c r="A593" s="69" t="str">
        <f t="shared" si="54"/>
        <v> BBS 81 </v>
      </c>
      <c r="B593" s="15" t="str">
        <f t="shared" si="55"/>
        <v>I</v>
      </c>
      <c r="C593" s="69">
        <f t="shared" si="56"/>
        <v>46687.591999999997</v>
      </c>
      <c r="D593" s="11" t="str">
        <f t="shared" si="57"/>
        <v>vis</v>
      </c>
      <c r="E593" s="77" t="e">
        <f>VLOOKUP(C593,Active!C$21:E$972,3,FALSE)</f>
        <v>#N/A</v>
      </c>
      <c r="F593" s="15" t="s">
        <v>588</v>
      </c>
      <c r="G593" s="11" t="str">
        <f t="shared" si="58"/>
        <v>46687.592</v>
      </c>
      <c r="H593" s="69">
        <f t="shared" si="59"/>
        <v>-10455</v>
      </c>
      <c r="I593" s="78" t="s">
        <v>1753</v>
      </c>
      <c r="J593" s="79" t="s">
        <v>1754</v>
      </c>
      <c r="K593" s="78">
        <v>-10455</v>
      </c>
      <c r="L593" s="78" t="s">
        <v>1755</v>
      </c>
      <c r="M593" s="79" t="s">
        <v>647</v>
      </c>
      <c r="N593" s="79"/>
      <c r="O593" s="80" t="s">
        <v>914</v>
      </c>
      <c r="P593" s="80" t="s">
        <v>1756</v>
      </c>
    </row>
    <row r="594" spans="1:16" ht="13.5" thickBot="1" x14ac:dyDescent="0.25">
      <c r="A594" s="69" t="str">
        <f t="shared" si="54"/>
        <v> BBS 81 </v>
      </c>
      <c r="B594" s="15" t="str">
        <f t="shared" si="55"/>
        <v>I</v>
      </c>
      <c r="C594" s="69">
        <f t="shared" si="56"/>
        <v>46714.284</v>
      </c>
      <c r="D594" s="11" t="str">
        <f t="shared" si="57"/>
        <v>vis</v>
      </c>
      <c r="E594" s="77" t="e">
        <f>VLOOKUP(C594,Active!C$21:E$972,3,FALSE)</f>
        <v>#N/A</v>
      </c>
      <c r="F594" s="15" t="s">
        <v>588</v>
      </c>
      <c r="G594" s="11" t="str">
        <f t="shared" si="58"/>
        <v>46714.284</v>
      </c>
      <c r="H594" s="69">
        <f t="shared" si="59"/>
        <v>-10407</v>
      </c>
      <c r="I594" s="78" t="s">
        <v>1763</v>
      </c>
      <c r="J594" s="79" t="s">
        <v>1764</v>
      </c>
      <c r="K594" s="78">
        <v>-10407</v>
      </c>
      <c r="L594" s="78" t="s">
        <v>1461</v>
      </c>
      <c r="M594" s="79" t="s">
        <v>647</v>
      </c>
      <c r="N594" s="79"/>
      <c r="O594" s="80" t="s">
        <v>862</v>
      </c>
      <c r="P594" s="80" t="s">
        <v>1756</v>
      </c>
    </row>
    <row r="595" spans="1:16" ht="13.5" thickBot="1" x14ac:dyDescent="0.25">
      <c r="A595" s="69" t="str">
        <f t="shared" si="54"/>
        <v> BBS 82 </v>
      </c>
      <c r="B595" s="15" t="str">
        <f t="shared" si="55"/>
        <v>I</v>
      </c>
      <c r="C595" s="69">
        <f t="shared" si="56"/>
        <v>46764.322999999997</v>
      </c>
      <c r="D595" s="11" t="str">
        <f t="shared" si="57"/>
        <v>vis</v>
      </c>
      <c r="E595" s="77" t="e">
        <f>VLOOKUP(C595,Active!C$21:E$972,3,FALSE)</f>
        <v>#N/A</v>
      </c>
      <c r="F595" s="15" t="s">
        <v>588</v>
      </c>
      <c r="G595" s="11" t="str">
        <f t="shared" si="58"/>
        <v>46764.323</v>
      </c>
      <c r="H595" s="69">
        <f t="shared" si="59"/>
        <v>-10317</v>
      </c>
      <c r="I595" s="78" t="s">
        <v>1767</v>
      </c>
      <c r="J595" s="79" t="s">
        <v>1768</v>
      </c>
      <c r="K595" s="78">
        <v>-10317</v>
      </c>
      <c r="L595" s="78" t="s">
        <v>1461</v>
      </c>
      <c r="M595" s="79" t="s">
        <v>647</v>
      </c>
      <c r="N595" s="79"/>
      <c r="O595" s="80" t="s">
        <v>883</v>
      </c>
      <c r="P595" s="80" t="s">
        <v>1769</v>
      </c>
    </row>
    <row r="596" spans="1:16" ht="13.5" thickBot="1" x14ac:dyDescent="0.25">
      <c r="A596" s="69" t="str">
        <f t="shared" si="54"/>
        <v> BBS 82 </v>
      </c>
      <c r="B596" s="15" t="str">
        <f t="shared" si="55"/>
        <v>I</v>
      </c>
      <c r="C596" s="69">
        <f t="shared" si="56"/>
        <v>46798.228000000003</v>
      </c>
      <c r="D596" s="11" t="str">
        <f t="shared" si="57"/>
        <v>vis</v>
      </c>
      <c r="E596" s="77" t="e">
        <f>VLOOKUP(C596,Active!C$21:E$972,3,FALSE)</f>
        <v>#N/A</v>
      </c>
      <c r="F596" s="15" t="s">
        <v>588</v>
      </c>
      <c r="G596" s="11" t="str">
        <f t="shared" si="58"/>
        <v>46798.228</v>
      </c>
      <c r="H596" s="69">
        <f t="shared" si="59"/>
        <v>-10256</v>
      </c>
      <c r="I596" s="78" t="s">
        <v>1770</v>
      </c>
      <c r="J596" s="79" t="s">
        <v>1771</v>
      </c>
      <c r="K596" s="78">
        <v>-10256</v>
      </c>
      <c r="L596" s="78" t="s">
        <v>1742</v>
      </c>
      <c r="M596" s="79" t="s">
        <v>647</v>
      </c>
      <c r="N596" s="79"/>
      <c r="O596" s="80" t="s">
        <v>862</v>
      </c>
      <c r="P596" s="80" t="s">
        <v>1769</v>
      </c>
    </row>
    <row r="597" spans="1:16" ht="13.5" thickBot="1" x14ac:dyDescent="0.25">
      <c r="A597" s="69" t="str">
        <f t="shared" si="54"/>
        <v> BBS 84 </v>
      </c>
      <c r="B597" s="15" t="str">
        <f t="shared" si="55"/>
        <v>I</v>
      </c>
      <c r="C597" s="69">
        <f t="shared" si="56"/>
        <v>46999.506000000001</v>
      </c>
      <c r="D597" s="11" t="str">
        <f t="shared" si="57"/>
        <v>vis</v>
      </c>
      <c r="E597" s="77" t="e">
        <f>VLOOKUP(C597,Active!C$21:E$972,3,FALSE)</f>
        <v>#N/A</v>
      </c>
      <c r="F597" s="15" t="s">
        <v>588</v>
      </c>
      <c r="G597" s="11" t="str">
        <f t="shared" si="58"/>
        <v>46999.506</v>
      </c>
      <c r="H597" s="69">
        <f t="shared" si="59"/>
        <v>-9894</v>
      </c>
      <c r="I597" s="78" t="s">
        <v>1774</v>
      </c>
      <c r="J597" s="79" t="s">
        <v>1775</v>
      </c>
      <c r="K597" s="78">
        <v>-9894</v>
      </c>
      <c r="L597" s="78" t="s">
        <v>1461</v>
      </c>
      <c r="M597" s="79" t="s">
        <v>647</v>
      </c>
      <c r="N597" s="79"/>
      <c r="O597" s="80" t="s">
        <v>862</v>
      </c>
      <c r="P597" s="80" t="s">
        <v>1776</v>
      </c>
    </row>
    <row r="598" spans="1:16" ht="13.5" thickBot="1" x14ac:dyDescent="0.25">
      <c r="A598" s="69" t="str">
        <f t="shared" si="54"/>
        <v> BBS 86 </v>
      </c>
      <c r="B598" s="15" t="str">
        <f t="shared" si="55"/>
        <v>I</v>
      </c>
      <c r="C598" s="69">
        <f t="shared" si="56"/>
        <v>46999.508000000002</v>
      </c>
      <c r="D598" s="11" t="str">
        <f t="shared" si="57"/>
        <v>vis</v>
      </c>
      <c r="E598" s="77" t="e">
        <f>VLOOKUP(C598,Active!C$21:E$972,3,FALSE)</f>
        <v>#N/A</v>
      </c>
      <c r="F598" s="15" t="s">
        <v>588</v>
      </c>
      <c r="G598" s="11" t="str">
        <f t="shared" si="58"/>
        <v>46999.508</v>
      </c>
      <c r="H598" s="69">
        <f t="shared" si="59"/>
        <v>-9894</v>
      </c>
      <c r="I598" s="78" t="s">
        <v>1777</v>
      </c>
      <c r="J598" s="79" t="s">
        <v>1778</v>
      </c>
      <c r="K598" s="78">
        <v>-9894</v>
      </c>
      <c r="L598" s="78" t="s">
        <v>1529</v>
      </c>
      <c r="M598" s="79" t="s">
        <v>647</v>
      </c>
      <c r="N598" s="79"/>
      <c r="O598" s="80" t="s">
        <v>1503</v>
      </c>
      <c r="P598" s="80" t="s">
        <v>1779</v>
      </c>
    </row>
    <row r="599" spans="1:16" ht="13.5" thickBot="1" x14ac:dyDescent="0.25">
      <c r="A599" s="69" t="str">
        <f t="shared" si="54"/>
        <v> BBS 86 </v>
      </c>
      <c r="B599" s="15" t="str">
        <f t="shared" si="55"/>
        <v>I</v>
      </c>
      <c r="C599" s="69">
        <f t="shared" si="56"/>
        <v>47003.402000000002</v>
      </c>
      <c r="D599" s="11" t="str">
        <f t="shared" si="57"/>
        <v>vis</v>
      </c>
      <c r="E599" s="77" t="e">
        <f>VLOOKUP(C599,Active!C$21:E$972,3,FALSE)</f>
        <v>#N/A</v>
      </c>
      <c r="F599" s="15" t="s">
        <v>588</v>
      </c>
      <c r="G599" s="11" t="str">
        <f t="shared" si="58"/>
        <v>47003.402</v>
      </c>
      <c r="H599" s="69">
        <f t="shared" si="59"/>
        <v>-9887</v>
      </c>
      <c r="I599" s="78" t="s">
        <v>1782</v>
      </c>
      <c r="J599" s="79" t="s">
        <v>1783</v>
      </c>
      <c r="K599" s="78">
        <v>-9887</v>
      </c>
      <c r="L599" s="78" t="s">
        <v>1370</v>
      </c>
      <c r="M599" s="79" t="s">
        <v>647</v>
      </c>
      <c r="N599" s="79"/>
      <c r="O599" s="80" t="s">
        <v>1503</v>
      </c>
      <c r="P599" s="80" t="s">
        <v>1779</v>
      </c>
    </row>
    <row r="600" spans="1:16" ht="13.5" thickBot="1" x14ac:dyDescent="0.25">
      <c r="A600" s="69" t="str">
        <f t="shared" si="54"/>
        <v> BBS 86 </v>
      </c>
      <c r="B600" s="15" t="str">
        <f t="shared" si="55"/>
        <v>I</v>
      </c>
      <c r="C600" s="69">
        <f t="shared" si="56"/>
        <v>47004.512000000002</v>
      </c>
      <c r="D600" s="11" t="str">
        <f t="shared" si="57"/>
        <v>vis</v>
      </c>
      <c r="E600" s="77" t="e">
        <f>VLOOKUP(C600,Active!C$21:E$972,3,FALSE)</f>
        <v>#N/A</v>
      </c>
      <c r="F600" s="15" t="s">
        <v>588</v>
      </c>
      <c r="G600" s="11" t="str">
        <f t="shared" si="58"/>
        <v>47004.512</v>
      </c>
      <c r="H600" s="69">
        <f t="shared" si="59"/>
        <v>-9885</v>
      </c>
      <c r="I600" s="78" t="s">
        <v>1784</v>
      </c>
      <c r="J600" s="79" t="s">
        <v>1785</v>
      </c>
      <c r="K600" s="78">
        <v>-9885</v>
      </c>
      <c r="L600" s="78" t="s">
        <v>1529</v>
      </c>
      <c r="M600" s="79" t="s">
        <v>647</v>
      </c>
      <c r="N600" s="79"/>
      <c r="O600" s="80" t="s">
        <v>1503</v>
      </c>
      <c r="P600" s="80" t="s">
        <v>1779</v>
      </c>
    </row>
    <row r="601" spans="1:16" ht="13.5" thickBot="1" x14ac:dyDescent="0.25">
      <c r="A601" s="69" t="str">
        <f t="shared" si="54"/>
        <v> BBS 86 </v>
      </c>
      <c r="B601" s="15" t="str">
        <f t="shared" si="55"/>
        <v>I</v>
      </c>
      <c r="C601" s="69">
        <f t="shared" si="56"/>
        <v>47008.406000000003</v>
      </c>
      <c r="D601" s="11" t="str">
        <f t="shared" si="57"/>
        <v>vis</v>
      </c>
      <c r="E601" s="77" t="e">
        <f>VLOOKUP(C601,Active!C$21:E$972,3,FALSE)</f>
        <v>#N/A</v>
      </c>
      <c r="F601" s="15" t="s">
        <v>588</v>
      </c>
      <c r="G601" s="11" t="str">
        <f t="shared" si="58"/>
        <v>47008.406</v>
      </c>
      <c r="H601" s="69">
        <f t="shared" si="59"/>
        <v>-9878</v>
      </c>
      <c r="I601" s="78" t="s">
        <v>1786</v>
      </c>
      <c r="J601" s="79" t="s">
        <v>1787</v>
      </c>
      <c r="K601" s="78">
        <v>-9878</v>
      </c>
      <c r="L601" s="78" t="s">
        <v>1370</v>
      </c>
      <c r="M601" s="79" t="s">
        <v>647</v>
      </c>
      <c r="N601" s="79"/>
      <c r="O601" s="80" t="s">
        <v>1503</v>
      </c>
      <c r="P601" s="80" t="s">
        <v>1779</v>
      </c>
    </row>
    <row r="602" spans="1:16" ht="13.5" thickBot="1" x14ac:dyDescent="0.25">
      <c r="A602" s="69" t="str">
        <f t="shared" si="54"/>
        <v> BBS 86 </v>
      </c>
      <c r="B602" s="15" t="str">
        <f t="shared" si="55"/>
        <v>I</v>
      </c>
      <c r="C602" s="69">
        <f t="shared" si="56"/>
        <v>47023.413999999997</v>
      </c>
      <c r="D602" s="11" t="str">
        <f t="shared" si="57"/>
        <v>vis</v>
      </c>
      <c r="E602" s="77" t="e">
        <f>VLOOKUP(C602,Active!C$21:E$972,3,FALSE)</f>
        <v>#N/A</v>
      </c>
      <c r="F602" s="15" t="s">
        <v>588</v>
      </c>
      <c r="G602" s="11" t="str">
        <f t="shared" si="58"/>
        <v>47023.414</v>
      </c>
      <c r="H602" s="69">
        <f t="shared" si="59"/>
        <v>-9851</v>
      </c>
      <c r="I602" s="78" t="s">
        <v>1788</v>
      </c>
      <c r="J602" s="79" t="s">
        <v>1789</v>
      </c>
      <c r="K602" s="78">
        <v>-9851</v>
      </c>
      <c r="L602" s="78" t="s">
        <v>1461</v>
      </c>
      <c r="M602" s="79" t="s">
        <v>647</v>
      </c>
      <c r="N602" s="79"/>
      <c r="O602" s="80" t="s">
        <v>1790</v>
      </c>
      <c r="P602" s="80" t="s">
        <v>1779</v>
      </c>
    </row>
    <row r="603" spans="1:16" ht="13.5" thickBot="1" x14ac:dyDescent="0.25">
      <c r="A603" s="69" t="str">
        <f t="shared" si="54"/>
        <v> BRNO 30 </v>
      </c>
      <c r="B603" s="15" t="str">
        <f t="shared" si="55"/>
        <v>I</v>
      </c>
      <c r="C603" s="69">
        <f t="shared" si="56"/>
        <v>47029.525999999998</v>
      </c>
      <c r="D603" s="11" t="str">
        <f t="shared" si="57"/>
        <v>vis</v>
      </c>
      <c r="E603" s="77" t="e">
        <f>VLOOKUP(C603,Active!C$21:E$972,3,FALSE)</f>
        <v>#N/A</v>
      </c>
      <c r="F603" s="15" t="s">
        <v>588</v>
      </c>
      <c r="G603" s="11" t="str">
        <f t="shared" si="58"/>
        <v>47029.526</v>
      </c>
      <c r="H603" s="69">
        <f t="shared" si="59"/>
        <v>-9840</v>
      </c>
      <c r="I603" s="78" t="s">
        <v>1791</v>
      </c>
      <c r="J603" s="79" t="s">
        <v>1792</v>
      </c>
      <c r="K603" s="78">
        <v>-9840</v>
      </c>
      <c r="L603" s="78" t="s">
        <v>1755</v>
      </c>
      <c r="M603" s="79" t="s">
        <v>647</v>
      </c>
      <c r="N603" s="79"/>
      <c r="O603" s="80" t="s">
        <v>1793</v>
      </c>
      <c r="P603" s="80" t="s">
        <v>1794</v>
      </c>
    </row>
    <row r="604" spans="1:16" ht="13.5" thickBot="1" x14ac:dyDescent="0.25">
      <c r="A604" s="69" t="str">
        <f t="shared" si="54"/>
        <v> BRNO 30 </v>
      </c>
      <c r="B604" s="15" t="str">
        <f t="shared" si="55"/>
        <v>I</v>
      </c>
      <c r="C604" s="69">
        <f t="shared" si="56"/>
        <v>47034.536</v>
      </c>
      <c r="D604" s="11" t="str">
        <f t="shared" si="57"/>
        <v>vis</v>
      </c>
      <c r="E604" s="77" t="e">
        <f>VLOOKUP(C604,Active!C$21:E$972,3,FALSE)</f>
        <v>#N/A</v>
      </c>
      <c r="F604" s="15" t="s">
        <v>588</v>
      </c>
      <c r="G604" s="11" t="str">
        <f t="shared" si="58"/>
        <v>47034.536</v>
      </c>
      <c r="H604" s="69">
        <f t="shared" si="59"/>
        <v>-9831</v>
      </c>
      <c r="I604" s="78" t="s">
        <v>1795</v>
      </c>
      <c r="J604" s="79" t="s">
        <v>1796</v>
      </c>
      <c r="K604" s="78">
        <v>-9831</v>
      </c>
      <c r="L604" s="78" t="s">
        <v>1529</v>
      </c>
      <c r="M604" s="79" t="s">
        <v>647</v>
      </c>
      <c r="N604" s="79"/>
      <c r="O604" s="80" t="s">
        <v>1617</v>
      </c>
      <c r="P604" s="80" t="s">
        <v>1794</v>
      </c>
    </row>
    <row r="605" spans="1:16" ht="13.5" thickBot="1" x14ac:dyDescent="0.25">
      <c r="A605" s="69" t="str">
        <f t="shared" si="54"/>
        <v> BBS 85 </v>
      </c>
      <c r="B605" s="15" t="str">
        <f t="shared" si="55"/>
        <v>I</v>
      </c>
      <c r="C605" s="69">
        <f t="shared" si="56"/>
        <v>47038.421000000002</v>
      </c>
      <c r="D605" s="11" t="str">
        <f t="shared" si="57"/>
        <v>vis</v>
      </c>
      <c r="E605" s="77" t="e">
        <f>VLOOKUP(C605,Active!C$21:E$972,3,FALSE)</f>
        <v>#N/A</v>
      </c>
      <c r="F605" s="15" t="s">
        <v>588</v>
      </c>
      <c r="G605" s="11" t="str">
        <f t="shared" si="58"/>
        <v>47038.421</v>
      </c>
      <c r="H605" s="69">
        <f t="shared" si="59"/>
        <v>-9824</v>
      </c>
      <c r="I605" s="78" t="s">
        <v>1797</v>
      </c>
      <c r="J605" s="79" t="s">
        <v>1800</v>
      </c>
      <c r="K605" s="78">
        <v>-9824</v>
      </c>
      <c r="L605" s="78" t="s">
        <v>1755</v>
      </c>
      <c r="M605" s="79" t="s">
        <v>647</v>
      </c>
      <c r="N605" s="79"/>
      <c r="O605" s="80" t="s">
        <v>883</v>
      </c>
      <c r="P605" s="80" t="s">
        <v>1801</v>
      </c>
    </row>
    <row r="606" spans="1:16" ht="13.5" thickBot="1" x14ac:dyDescent="0.25">
      <c r="A606" s="69" t="str">
        <f t="shared" si="54"/>
        <v> BBS 86 </v>
      </c>
      <c r="B606" s="15" t="str">
        <f t="shared" si="55"/>
        <v>I</v>
      </c>
      <c r="C606" s="69">
        <f t="shared" si="56"/>
        <v>47038.423999999999</v>
      </c>
      <c r="D606" s="11" t="str">
        <f t="shared" si="57"/>
        <v>vis</v>
      </c>
      <c r="E606" s="77" t="e">
        <f>VLOOKUP(C606,Active!C$21:E$972,3,FALSE)</f>
        <v>#N/A</v>
      </c>
      <c r="F606" s="15" t="s">
        <v>588</v>
      </c>
      <c r="G606" s="11" t="str">
        <f t="shared" si="58"/>
        <v>47038.424</v>
      </c>
      <c r="H606" s="69">
        <f t="shared" si="59"/>
        <v>-9824</v>
      </c>
      <c r="I606" s="78" t="s">
        <v>1802</v>
      </c>
      <c r="J606" s="79" t="s">
        <v>1803</v>
      </c>
      <c r="K606" s="78">
        <v>-9824</v>
      </c>
      <c r="L606" s="78" t="s">
        <v>1546</v>
      </c>
      <c r="M606" s="79" t="s">
        <v>647</v>
      </c>
      <c r="N606" s="79"/>
      <c r="O606" s="80" t="s">
        <v>1804</v>
      </c>
      <c r="P606" s="80" t="s">
        <v>1779</v>
      </c>
    </row>
    <row r="607" spans="1:16" ht="13.5" thickBot="1" x14ac:dyDescent="0.25">
      <c r="A607" s="69" t="str">
        <f t="shared" si="54"/>
        <v>VSB 47 </v>
      </c>
      <c r="B607" s="15" t="str">
        <f t="shared" si="55"/>
        <v>I</v>
      </c>
      <c r="C607" s="69">
        <f t="shared" si="56"/>
        <v>47040.093999999997</v>
      </c>
      <c r="D607" s="11" t="str">
        <f t="shared" si="57"/>
        <v>vis</v>
      </c>
      <c r="E607" s="77" t="e">
        <f>VLOOKUP(C607,Active!C$21:E$972,3,FALSE)</f>
        <v>#N/A</v>
      </c>
      <c r="F607" s="15" t="s">
        <v>588</v>
      </c>
      <c r="G607" s="11" t="str">
        <f t="shared" si="58"/>
        <v>47040.094</v>
      </c>
      <c r="H607" s="69">
        <f t="shared" si="59"/>
        <v>-9821</v>
      </c>
      <c r="I607" s="78" t="s">
        <v>1805</v>
      </c>
      <c r="J607" s="79" t="s">
        <v>1806</v>
      </c>
      <c r="K607" s="78">
        <v>-9821</v>
      </c>
      <c r="L607" s="78" t="s">
        <v>1581</v>
      </c>
      <c r="M607" s="79" t="s">
        <v>647</v>
      </c>
      <c r="N607" s="79"/>
      <c r="O607" s="80" t="s">
        <v>1807</v>
      </c>
      <c r="P607" s="81" t="s">
        <v>1808</v>
      </c>
    </row>
    <row r="608" spans="1:16" ht="13.5" thickBot="1" x14ac:dyDescent="0.25">
      <c r="A608" s="69" t="str">
        <f t="shared" si="54"/>
        <v> BBS 86 </v>
      </c>
      <c r="B608" s="15" t="str">
        <f t="shared" si="55"/>
        <v>I</v>
      </c>
      <c r="C608" s="69">
        <f t="shared" si="56"/>
        <v>47052.326000000001</v>
      </c>
      <c r="D608" s="11" t="str">
        <f t="shared" si="57"/>
        <v>vis</v>
      </c>
      <c r="E608" s="77" t="e">
        <f>VLOOKUP(C608,Active!C$21:E$972,3,FALSE)</f>
        <v>#N/A</v>
      </c>
      <c r="F608" s="15" t="s">
        <v>588</v>
      </c>
      <c r="G608" s="11" t="str">
        <f t="shared" si="58"/>
        <v>47052.326</v>
      </c>
      <c r="H608" s="69">
        <f t="shared" si="59"/>
        <v>-9799</v>
      </c>
      <c r="I608" s="78" t="s">
        <v>1811</v>
      </c>
      <c r="J608" s="79" t="s">
        <v>1812</v>
      </c>
      <c r="K608" s="78">
        <v>-9799</v>
      </c>
      <c r="L608" s="78" t="s">
        <v>1581</v>
      </c>
      <c r="M608" s="79" t="s">
        <v>647</v>
      </c>
      <c r="N608" s="79"/>
      <c r="O608" s="80" t="s">
        <v>1790</v>
      </c>
      <c r="P608" s="80" t="s">
        <v>1779</v>
      </c>
    </row>
    <row r="609" spans="1:16" ht="13.5" thickBot="1" x14ac:dyDescent="0.25">
      <c r="A609" s="69" t="str">
        <f t="shared" si="54"/>
        <v> BBS 86 </v>
      </c>
      <c r="B609" s="15" t="str">
        <f t="shared" si="55"/>
        <v>I</v>
      </c>
      <c r="C609" s="69">
        <f t="shared" si="56"/>
        <v>47057.326999999997</v>
      </c>
      <c r="D609" s="11" t="str">
        <f t="shared" si="57"/>
        <v>vis</v>
      </c>
      <c r="E609" s="77" t="e">
        <f>VLOOKUP(C609,Active!C$21:E$972,3,FALSE)</f>
        <v>#N/A</v>
      </c>
      <c r="F609" s="15" t="s">
        <v>588</v>
      </c>
      <c r="G609" s="11" t="str">
        <f t="shared" si="58"/>
        <v>47057.327</v>
      </c>
      <c r="H609" s="69">
        <f t="shared" si="59"/>
        <v>-9790</v>
      </c>
      <c r="I609" s="78" t="s">
        <v>1813</v>
      </c>
      <c r="J609" s="79" t="s">
        <v>1814</v>
      </c>
      <c r="K609" s="78">
        <v>-9790</v>
      </c>
      <c r="L609" s="78" t="s">
        <v>1605</v>
      </c>
      <c r="M609" s="79" t="s">
        <v>647</v>
      </c>
      <c r="N609" s="79"/>
      <c r="O609" s="80" t="s">
        <v>1790</v>
      </c>
      <c r="P609" s="80" t="s">
        <v>1779</v>
      </c>
    </row>
    <row r="610" spans="1:16" ht="13.5" thickBot="1" x14ac:dyDescent="0.25">
      <c r="A610" s="69" t="str">
        <f t="shared" si="54"/>
        <v> BBS 86 </v>
      </c>
      <c r="B610" s="15" t="str">
        <f t="shared" si="55"/>
        <v>I</v>
      </c>
      <c r="C610" s="69">
        <f t="shared" si="56"/>
        <v>47063.438999999998</v>
      </c>
      <c r="D610" s="11" t="str">
        <f t="shared" si="57"/>
        <v>vis</v>
      </c>
      <c r="E610" s="77" t="e">
        <f>VLOOKUP(C610,Active!C$21:E$972,3,FALSE)</f>
        <v>#N/A</v>
      </c>
      <c r="F610" s="15" t="s">
        <v>588</v>
      </c>
      <c r="G610" s="11" t="str">
        <f t="shared" si="58"/>
        <v>47063.439</v>
      </c>
      <c r="H610" s="69">
        <f t="shared" si="59"/>
        <v>-9779</v>
      </c>
      <c r="I610" s="78" t="s">
        <v>1815</v>
      </c>
      <c r="J610" s="79" t="s">
        <v>1816</v>
      </c>
      <c r="K610" s="78">
        <v>-9779</v>
      </c>
      <c r="L610" s="78" t="s">
        <v>1729</v>
      </c>
      <c r="M610" s="79" t="s">
        <v>647</v>
      </c>
      <c r="N610" s="79"/>
      <c r="O610" s="80" t="s">
        <v>883</v>
      </c>
      <c r="P610" s="80" t="s">
        <v>1779</v>
      </c>
    </row>
    <row r="611" spans="1:16" ht="13.5" thickBot="1" x14ac:dyDescent="0.25">
      <c r="A611" s="69" t="str">
        <f t="shared" si="54"/>
        <v> BBS 86 </v>
      </c>
      <c r="B611" s="15" t="str">
        <f t="shared" si="55"/>
        <v>I</v>
      </c>
      <c r="C611" s="69">
        <f t="shared" si="56"/>
        <v>47068.421999999999</v>
      </c>
      <c r="D611" s="11" t="str">
        <f t="shared" si="57"/>
        <v>vis</v>
      </c>
      <c r="E611" s="77" t="e">
        <f>VLOOKUP(C611,Active!C$21:E$972,3,FALSE)</f>
        <v>#N/A</v>
      </c>
      <c r="F611" s="15" t="s">
        <v>588</v>
      </c>
      <c r="G611" s="11" t="str">
        <f t="shared" si="58"/>
        <v>47068.422</v>
      </c>
      <c r="H611" s="69">
        <f t="shared" si="59"/>
        <v>-9770</v>
      </c>
      <c r="I611" s="78" t="s">
        <v>1819</v>
      </c>
      <c r="J611" s="79" t="s">
        <v>1820</v>
      </c>
      <c r="K611" s="78">
        <v>-9770</v>
      </c>
      <c r="L611" s="78" t="s">
        <v>1821</v>
      </c>
      <c r="M611" s="79" t="s">
        <v>647</v>
      </c>
      <c r="N611" s="79"/>
      <c r="O611" s="80" t="s">
        <v>1684</v>
      </c>
      <c r="P611" s="80" t="s">
        <v>1779</v>
      </c>
    </row>
    <row r="612" spans="1:16" ht="13.5" thickBot="1" x14ac:dyDescent="0.25">
      <c r="A612" s="69" t="str">
        <f t="shared" si="54"/>
        <v> BRNO 30 </v>
      </c>
      <c r="B612" s="15" t="str">
        <f t="shared" si="55"/>
        <v>I</v>
      </c>
      <c r="C612" s="69">
        <f t="shared" si="56"/>
        <v>47078.434999999998</v>
      </c>
      <c r="D612" s="11" t="str">
        <f t="shared" si="57"/>
        <v>vis</v>
      </c>
      <c r="E612" s="77" t="e">
        <f>VLOOKUP(C612,Active!C$21:E$972,3,FALSE)</f>
        <v>#N/A</v>
      </c>
      <c r="F612" s="15" t="s">
        <v>588</v>
      </c>
      <c r="G612" s="11" t="str">
        <f t="shared" si="58"/>
        <v>47078.435</v>
      </c>
      <c r="H612" s="69">
        <f t="shared" si="59"/>
        <v>-9752</v>
      </c>
      <c r="I612" s="78" t="s">
        <v>1822</v>
      </c>
      <c r="J612" s="79" t="s">
        <v>1823</v>
      </c>
      <c r="K612" s="78">
        <v>-9752</v>
      </c>
      <c r="L612" s="78" t="s">
        <v>1824</v>
      </c>
      <c r="M612" s="79" t="s">
        <v>647</v>
      </c>
      <c r="N612" s="79"/>
      <c r="O612" s="80" t="s">
        <v>1825</v>
      </c>
      <c r="P612" s="80" t="s">
        <v>1794</v>
      </c>
    </row>
    <row r="613" spans="1:16" ht="13.5" thickBot="1" x14ac:dyDescent="0.25">
      <c r="A613" s="69" t="str">
        <f t="shared" si="54"/>
        <v> BBS 86 </v>
      </c>
      <c r="B613" s="15" t="str">
        <f t="shared" si="55"/>
        <v>I</v>
      </c>
      <c r="C613" s="69">
        <f t="shared" si="56"/>
        <v>47082.347000000002</v>
      </c>
      <c r="D613" s="11" t="str">
        <f t="shared" si="57"/>
        <v>vis</v>
      </c>
      <c r="E613" s="77" t="e">
        <f>VLOOKUP(C613,Active!C$21:E$972,3,FALSE)</f>
        <v>#N/A</v>
      </c>
      <c r="F613" s="15" t="s">
        <v>588</v>
      </c>
      <c r="G613" s="11" t="str">
        <f t="shared" si="58"/>
        <v>47082.347</v>
      </c>
      <c r="H613" s="69">
        <f t="shared" si="59"/>
        <v>-9745</v>
      </c>
      <c r="I613" s="78" t="s">
        <v>1826</v>
      </c>
      <c r="J613" s="79" t="s">
        <v>1827</v>
      </c>
      <c r="K613" s="78">
        <v>-9745</v>
      </c>
      <c r="L613" s="78" t="s">
        <v>1605</v>
      </c>
      <c r="M613" s="79" t="s">
        <v>647</v>
      </c>
      <c r="N613" s="79"/>
      <c r="O613" s="80" t="s">
        <v>1503</v>
      </c>
      <c r="P613" s="80" t="s">
        <v>1779</v>
      </c>
    </row>
    <row r="614" spans="1:16" ht="13.5" thickBot="1" x14ac:dyDescent="0.25">
      <c r="A614" s="69" t="str">
        <f t="shared" si="54"/>
        <v> BBS 86 </v>
      </c>
      <c r="B614" s="15" t="str">
        <f t="shared" si="55"/>
        <v>I</v>
      </c>
      <c r="C614" s="69">
        <f t="shared" si="56"/>
        <v>47087.351999999999</v>
      </c>
      <c r="D614" s="11" t="str">
        <f t="shared" si="57"/>
        <v>vis</v>
      </c>
      <c r="E614" s="77" t="e">
        <f>VLOOKUP(C614,Active!C$21:E$972,3,FALSE)</f>
        <v>#N/A</v>
      </c>
      <c r="F614" s="15" t="s">
        <v>588</v>
      </c>
      <c r="G614" s="11" t="str">
        <f t="shared" si="58"/>
        <v>47087.352</v>
      </c>
      <c r="H614" s="69">
        <f t="shared" si="59"/>
        <v>-9736</v>
      </c>
      <c r="I614" s="78" t="s">
        <v>1833</v>
      </c>
      <c r="J614" s="79" t="s">
        <v>1834</v>
      </c>
      <c r="K614" s="78">
        <v>-9736</v>
      </c>
      <c r="L614" s="78" t="s">
        <v>1546</v>
      </c>
      <c r="M614" s="79" t="s">
        <v>647</v>
      </c>
      <c r="N614" s="79"/>
      <c r="O614" s="80" t="s">
        <v>1790</v>
      </c>
      <c r="P614" s="80" t="s">
        <v>1779</v>
      </c>
    </row>
    <row r="615" spans="1:16" ht="13.5" thickBot="1" x14ac:dyDescent="0.25">
      <c r="A615" s="69" t="str">
        <f t="shared" si="54"/>
        <v> BBS 86 </v>
      </c>
      <c r="B615" s="15" t="str">
        <f t="shared" si="55"/>
        <v>I</v>
      </c>
      <c r="C615" s="69">
        <f t="shared" si="56"/>
        <v>47092.355000000003</v>
      </c>
      <c r="D615" s="11" t="str">
        <f t="shared" si="57"/>
        <v>vis</v>
      </c>
      <c r="E615" s="77" t="e">
        <f>VLOOKUP(C615,Active!C$21:E$972,3,FALSE)</f>
        <v>#N/A</v>
      </c>
      <c r="F615" s="15" t="s">
        <v>588</v>
      </c>
      <c r="G615" s="11" t="str">
        <f t="shared" si="58"/>
        <v>47092.355</v>
      </c>
      <c r="H615" s="69">
        <f t="shared" si="59"/>
        <v>-9727</v>
      </c>
      <c r="I615" s="78" t="s">
        <v>1835</v>
      </c>
      <c r="J615" s="79" t="s">
        <v>1836</v>
      </c>
      <c r="K615" s="78">
        <v>-9727</v>
      </c>
      <c r="L615" s="78" t="s">
        <v>1546</v>
      </c>
      <c r="M615" s="79" t="s">
        <v>647</v>
      </c>
      <c r="N615" s="79"/>
      <c r="O615" s="80" t="s">
        <v>1503</v>
      </c>
      <c r="P615" s="80" t="s">
        <v>1779</v>
      </c>
    </row>
    <row r="616" spans="1:16" ht="13.5" thickBot="1" x14ac:dyDescent="0.25">
      <c r="A616" s="69" t="str">
        <f t="shared" si="54"/>
        <v> BBS 89 </v>
      </c>
      <c r="B616" s="15" t="str">
        <f t="shared" si="55"/>
        <v>I</v>
      </c>
      <c r="C616" s="69">
        <f t="shared" si="56"/>
        <v>47367.567999999999</v>
      </c>
      <c r="D616" s="11" t="str">
        <f t="shared" si="57"/>
        <v>vis</v>
      </c>
      <c r="E616" s="77" t="e">
        <f>VLOOKUP(C616,Active!C$21:E$972,3,FALSE)</f>
        <v>#N/A</v>
      </c>
      <c r="F616" s="15" t="s">
        <v>588</v>
      </c>
      <c r="G616" s="11" t="str">
        <f t="shared" si="58"/>
        <v>47367.568</v>
      </c>
      <c r="H616" s="69">
        <f t="shared" si="59"/>
        <v>-9232</v>
      </c>
      <c r="I616" s="78" t="s">
        <v>1841</v>
      </c>
      <c r="J616" s="79" t="s">
        <v>1842</v>
      </c>
      <c r="K616" s="78">
        <v>-9232</v>
      </c>
      <c r="L616" s="78" t="s">
        <v>1457</v>
      </c>
      <c r="M616" s="79" t="s">
        <v>647</v>
      </c>
      <c r="N616" s="79"/>
      <c r="O616" s="80" t="s">
        <v>862</v>
      </c>
      <c r="P616" s="80" t="s">
        <v>1843</v>
      </c>
    </row>
    <row r="617" spans="1:16" ht="13.5" thickBot="1" x14ac:dyDescent="0.25">
      <c r="A617" s="69" t="str">
        <f t="shared" si="54"/>
        <v> BRNO 30 </v>
      </c>
      <c r="B617" s="15" t="str">
        <f t="shared" si="55"/>
        <v>I</v>
      </c>
      <c r="C617" s="69">
        <f t="shared" si="56"/>
        <v>47391.474000000002</v>
      </c>
      <c r="D617" s="11" t="str">
        <f t="shared" si="57"/>
        <v>vis</v>
      </c>
      <c r="E617" s="77" t="e">
        <f>VLOOKUP(C617,Active!C$21:E$972,3,FALSE)</f>
        <v>#N/A</v>
      </c>
      <c r="F617" s="15" t="s">
        <v>588</v>
      </c>
      <c r="G617" s="11" t="str">
        <f t="shared" si="58"/>
        <v>47391.474</v>
      </c>
      <c r="H617" s="69">
        <f t="shared" si="59"/>
        <v>-9189</v>
      </c>
      <c r="I617" s="78" t="s">
        <v>1846</v>
      </c>
      <c r="J617" s="79" t="s">
        <v>1847</v>
      </c>
      <c r="K617" s="78">
        <v>-9189</v>
      </c>
      <c r="L617" s="78" t="s">
        <v>1848</v>
      </c>
      <c r="M617" s="79" t="s">
        <v>647</v>
      </c>
      <c r="N617" s="79"/>
      <c r="O617" s="80" t="s">
        <v>1421</v>
      </c>
      <c r="P617" s="80" t="s">
        <v>1794</v>
      </c>
    </row>
    <row r="618" spans="1:16" ht="13.5" thickBot="1" x14ac:dyDescent="0.25">
      <c r="A618" s="69" t="str">
        <f t="shared" si="54"/>
        <v> BRNO 30 </v>
      </c>
      <c r="B618" s="15" t="str">
        <f t="shared" si="55"/>
        <v>I</v>
      </c>
      <c r="C618" s="69">
        <f t="shared" si="56"/>
        <v>47415.379000000001</v>
      </c>
      <c r="D618" s="11" t="str">
        <f t="shared" si="57"/>
        <v>vis</v>
      </c>
      <c r="E618" s="77" t="e">
        <f>VLOOKUP(C618,Active!C$21:E$972,3,FALSE)</f>
        <v>#N/A</v>
      </c>
      <c r="F618" s="15" t="s">
        <v>588</v>
      </c>
      <c r="G618" s="11" t="str">
        <f t="shared" si="58"/>
        <v>47415.379</v>
      </c>
      <c r="H618" s="69">
        <f t="shared" si="59"/>
        <v>-9146</v>
      </c>
      <c r="I618" s="78" t="s">
        <v>1851</v>
      </c>
      <c r="J618" s="79" t="s">
        <v>1852</v>
      </c>
      <c r="K618" s="78">
        <v>-9146</v>
      </c>
      <c r="L618" s="78" t="s">
        <v>1680</v>
      </c>
      <c r="M618" s="79" t="s">
        <v>647</v>
      </c>
      <c r="N618" s="79"/>
      <c r="O618" s="80" t="s">
        <v>1853</v>
      </c>
      <c r="P618" s="80" t="s">
        <v>1794</v>
      </c>
    </row>
    <row r="619" spans="1:16" ht="13.5" thickBot="1" x14ac:dyDescent="0.25">
      <c r="A619" s="69" t="str">
        <f t="shared" si="54"/>
        <v> BBS 90 </v>
      </c>
      <c r="B619" s="15" t="str">
        <f t="shared" si="55"/>
        <v>I</v>
      </c>
      <c r="C619" s="69">
        <f t="shared" si="56"/>
        <v>47474.315000000002</v>
      </c>
      <c r="D619" s="11" t="str">
        <f t="shared" si="57"/>
        <v>vis</v>
      </c>
      <c r="E619" s="77" t="e">
        <f>VLOOKUP(C619,Active!C$21:E$972,3,FALSE)</f>
        <v>#N/A</v>
      </c>
      <c r="F619" s="15" t="s">
        <v>588</v>
      </c>
      <c r="G619" s="11" t="str">
        <f t="shared" si="58"/>
        <v>47474.315</v>
      </c>
      <c r="H619" s="69">
        <f t="shared" si="59"/>
        <v>-9040</v>
      </c>
      <c r="I619" s="78" t="s">
        <v>1877</v>
      </c>
      <c r="J619" s="79" t="s">
        <v>1878</v>
      </c>
      <c r="K619" s="78">
        <v>-9040</v>
      </c>
      <c r="L619" s="78" t="s">
        <v>1729</v>
      </c>
      <c r="M619" s="79" t="s">
        <v>647</v>
      </c>
      <c r="N619" s="79"/>
      <c r="O619" s="80" t="s">
        <v>862</v>
      </c>
      <c r="P619" s="80" t="s">
        <v>1879</v>
      </c>
    </row>
    <row r="620" spans="1:16" ht="13.5" thickBot="1" x14ac:dyDescent="0.25">
      <c r="A620" s="69" t="str">
        <f t="shared" si="54"/>
        <v> BBS 92 </v>
      </c>
      <c r="B620" s="15" t="str">
        <f t="shared" si="55"/>
        <v>I</v>
      </c>
      <c r="C620" s="69">
        <f t="shared" si="56"/>
        <v>47739.504000000001</v>
      </c>
      <c r="D620" s="11" t="str">
        <f t="shared" si="57"/>
        <v>vis</v>
      </c>
      <c r="E620" s="77" t="e">
        <f>VLOOKUP(C620,Active!C$21:E$972,3,FALSE)</f>
        <v>#N/A</v>
      </c>
      <c r="F620" s="15" t="s">
        <v>588</v>
      </c>
      <c r="G620" s="11" t="str">
        <f t="shared" si="58"/>
        <v>47739.504</v>
      </c>
      <c r="H620" s="69">
        <f t="shared" si="59"/>
        <v>-8563</v>
      </c>
      <c r="I620" s="78" t="s">
        <v>1892</v>
      </c>
      <c r="J620" s="79" t="s">
        <v>1893</v>
      </c>
      <c r="K620" s="78">
        <v>-8563</v>
      </c>
      <c r="L620" s="78" t="s">
        <v>1894</v>
      </c>
      <c r="M620" s="79" t="s">
        <v>647</v>
      </c>
      <c r="N620" s="79"/>
      <c r="O620" s="80" t="s">
        <v>862</v>
      </c>
      <c r="P620" s="80" t="s">
        <v>1895</v>
      </c>
    </row>
    <row r="621" spans="1:16" ht="13.5" thickBot="1" x14ac:dyDescent="0.25">
      <c r="A621" s="69" t="str">
        <f t="shared" si="54"/>
        <v> BBS 92 </v>
      </c>
      <c r="B621" s="15" t="str">
        <f t="shared" si="55"/>
        <v>I</v>
      </c>
      <c r="C621" s="69">
        <f t="shared" si="56"/>
        <v>47768.432000000001</v>
      </c>
      <c r="D621" s="11" t="str">
        <f t="shared" si="57"/>
        <v>vis</v>
      </c>
      <c r="E621" s="77" t="e">
        <f>VLOOKUP(C621,Active!C$21:E$972,3,FALSE)</f>
        <v>#N/A</v>
      </c>
      <c r="F621" s="15" t="s">
        <v>588</v>
      </c>
      <c r="G621" s="11" t="str">
        <f t="shared" si="58"/>
        <v>47768.432</v>
      </c>
      <c r="H621" s="69">
        <f t="shared" si="59"/>
        <v>-8511</v>
      </c>
      <c r="I621" s="78" t="s">
        <v>1896</v>
      </c>
      <c r="J621" s="79" t="s">
        <v>1897</v>
      </c>
      <c r="K621" s="78">
        <v>-8511</v>
      </c>
      <c r="L621" s="78" t="s">
        <v>1587</v>
      </c>
      <c r="M621" s="79" t="s">
        <v>647</v>
      </c>
      <c r="N621" s="79"/>
      <c r="O621" s="80" t="s">
        <v>883</v>
      </c>
      <c r="P621" s="80" t="s">
        <v>1895</v>
      </c>
    </row>
    <row r="622" spans="1:16" ht="13.5" thickBot="1" x14ac:dyDescent="0.25">
      <c r="A622" s="69" t="str">
        <f t="shared" si="54"/>
        <v> BBS 92 </v>
      </c>
      <c r="B622" s="15" t="str">
        <f t="shared" si="55"/>
        <v>I</v>
      </c>
      <c r="C622" s="69">
        <f t="shared" si="56"/>
        <v>47778.44</v>
      </c>
      <c r="D622" s="11" t="str">
        <f t="shared" si="57"/>
        <v>vis</v>
      </c>
      <c r="E622" s="77" t="e">
        <f>VLOOKUP(C622,Active!C$21:E$972,3,FALSE)</f>
        <v>#N/A</v>
      </c>
      <c r="F622" s="15" t="s">
        <v>588</v>
      </c>
      <c r="G622" s="11" t="str">
        <f t="shared" si="58"/>
        <v>47778.440</v>
      </c>
      <c r="H622" s="69">
        <f t="shared" si="59"/>
        <v>-8493</v>
      </c>
      <c r="I622" s="78" t="s">
        <v>1898</v>
      </c>
      <c r="J622" s="79" t="s">
        <v>1899</v>
      </c>
      <c r="K622" s="78">
        <v>-8493</v>
      </c>
      <c r="L622" s="78" t="s">
        <v>1680</v>
      </c>
      <c r="M622" s="79" t="s">
        <v>647</v>
      </c>
      <c r="N622" s="79"/>
      <c r="O622" s="80" t="s">
        <v>883</v>
      </c>
      <c r="P622" s="80" t="s">
        <v>1895</v>
      </c>
    </row>
    <row r="623" spans="1:16" ht="13.5" thickBot="1" x14ac:dyDescent="0.25">
      <c r="A623" s="69" t="str">
        <f t="shared" si="54"/>
        <v> BBS 96 </v>
      </c>
      <c r="B623" s="15" t="str">
        <f t="shared" si="55"/>
        <v>I</v>
      </c>
      <c r="C623" s="69">
        <f t="shared" si="56"/>
        <v>48101.466999999997</v>
      </c>
      <c r="D623" s="11" t="str">
        <f t="shared" si="57"/>
        <v>vis</v>
      </c>
      <c r="E623" s="77" t="e">
        <f>VLOOKUP(C623,Active!C$21:E$972,3,FALSE)</f>
        <v>#N/A</v>
      </c>
      <c r="F623" s="15" t="s">
        <v>588</v>
      </c>
      <c r="G623" s="11" t="str">
        <f t="shared" si="58"/>
        <v>48101.467</v>
      </c>
      <c r="H623" s="69">
        <f t="shared" si="59"/>
        <v>-7912</v>
      </c>
      <c r="I623" s="78" t="s">
        <v>1919</v>
      </c>
      <c r="J623" s="79" t="s">
        <v>1920</v>
      </c>
      <c r="K623" s="78">
        <v>-7912</v>
      </c>
      <c r="L623" s="78" t="s">
        <v>1742</v>
      </c>
      <c r="M623" s="79" t="s">
        <v>647</v>
      </c>
      <c r="N623" s="79"/>
      <c r="O623" s="80" t="s">
        <v>862</v>
      </c>
      <c r="P623" s="80" t="s">
        <v>1921</v>
      </c>
    </row>
    <row r="624" spans="1:16" ht="13.5" thickBot="1" x14ac:dyDescent="0.25">
      <c r="A624" s="69" t="str">
        <f t="shared" si="54"/>
        <v> BBS 98 </v>
      </c>
      <c r="B624" s="15" t="str">
        <f t="shared" si="55"/>
        <v>I</v>
      </c>
      <c r="C624" s="69">
        <f t="shared" si="56"/>
        <v>48145.391000000003</v>
      </c>
      <c r="D624" s="11" t="str">
        <f t="shared" si="57"/>
        <v>vis</v>
      </c>
      <c r="E624" s="77" t="e">
        <f>VLOOKUP(C624,Active!C$21:E$972,3,FALSE)</f>
        <v>#N/A</v>
      </c>
      <c r="F624" s="15" t="s">
        <v>588</v>
      </c>
      <c r="G624" s="11" t="str">
        <f t="shared" si="58"/>
        <v>48145.391</v>
      </c>
      <c r="H624" s="69">
        <f t="shared" si="59"/>
        <v>-7833</v>
      </c>
      <c r="I624" s="78" t="s">
        <v>1922</v>
      </c>
      <c r="J624" s="79" t="s">
        <v>1923</v>
      </c>
      <c r="K624" s="78">
        <v>-7833</v>
      </c>
      <c r="L624" s="78" t="s">
        <v>1871</v>
      </c>
      <c r="M624" s="79" t="s">
        <v>647</v>
      </c>
      <c r="N624" s="79"/>
      <c r="O624" s="80" t="s">
        <v>1924</v>
      </c>
      <c r="P624" s="80" t="s">
        <v>1925</v>
      </c>
    </row>
    <row r="625" spans="1:16" ht="13.5" thickBot="1" x14ac:dyDescent="0.25">
      <c r="A625" s="69" t="str">
        <f t="shared" si="54"/>
        <v> BBS 98 </v>
      </c>
      <c r="B625" s="15" t="str">
        <f t="shared" si="55"/>
        <v>I</v>
      </c>
      <c r="C625" s="69">
        <f t="shared" si="56"/>
        <v>48146.502</v>
      </c>
      <c r="D625" s="11" t="str">
        <f t="shared" si="57"/>
        <v>vis</v>
      </c>
      <c r="E625" s="77" t="e">
        <f>VLOOKUP(C625,Active!C$21:E$972,3,FALSE)</f>
        <v>#N/A</v>
      </c>
      <c r="F625" s="15" t="s">
        <v>588</v>
      </c>
      <c r="G625" s="11" t="str">
        <f t="shared" si="58"/>
        <v>48146.502</v>
      </c>
      <c r="H625" s="69">
        <f t="shared" si="59"/>
        <v>-7831</v>
      </c>
      <c r="I625" s="78" t="s">
        <v>1926</v>
      </c>
      <c r="J625" s="79" t="s">
        <v>1927</v>
      </c>
      <c r="K625" s="78">
        <v>-7831</v>
      </c>
      <c r="L625" s="78" t="s">
        <v>1742</v>
      </c>
      <c r="M625" s="79" t="s">
        <v>647</v>
      </c>
      <c r="N625" s="79"/>
      <c r="O625" s="80" t="s">
        <v>1924</v>
      </c>
      <c r="P625" s="80" t="s">
        <v>1925</v>
      </c>
    </row>
    <row r="626" spans="1:16" ht="13.5" thickBot="1" x14ac:dyDescent="0.25">
      <c r="A626" s="69" t="str">
        <f t="shared" si="54"/>
        <v> BBS 96 </v>
      </c>
      <c r="B626" s="15" t="str">
        <f t="shared" si="55"/>
        <v>I</v>
      </c>
      <c r="C626" s="69">
        <f t="shared" si="56"/>
        <v>48170.411999999997</v>
      </c>
      <c r="D626" s="11" t="str">
        <f t="shared" si="57"/>
        <v>vis</v>
      </c>
      <c r="E626" s="77" t="e">
        <f>VLOOKUP(C626,Active!C$21:E$972,3,FALSE)</f>
        <v>#N/A</v>
      </c>
      <c r="F626" s="15" t="s">
        <v>588</v>
      </c>
      <c r="G626" s="11" t="str">
        <f t="shared" si="58"/>
        <v>48170.412</v>
      </c>
      <c r="H626" s="69">
        <f t="shared" si="59"/>
        <v>-7788</v>
      </c>
      <c r="I626" s="78" t="s">
        <v>1930</v>
      </c>
      <c r="J626" s="79" t="s">
        <v>1931</v>
      </c>
      <c r="K626" s="78">
        <v>-7788</v>
      </c>
      <c r="L626" s="78" t="s">
        <v>1587</v>
      </c>
      <c r="M626" s="79" t="s">
        <v>647</v>
      </c>
      <c r="N626" s="79"/>
      <c r="O626" s="80" t="s">
        <v>883</v>
      </c>
      <c r="P626" s="80" t="s">
        <v>1921</v>
      </c>
    </row>
    <row r="627" spans="1:16" ht="13.5" thickBot="1" x14ac:dyDescent="0.25">
      <c r="A627" s="69" t="str">
        <f t="shared" si="54"/>
        <v> BBS 97 </v>
      </c>
      <c r="B627" s="15" t="str">
        <f t="shared" si="55"/>
        <v>I</v>
      </c>
      <c r="C627" s="69">
        <f t="shared" si="56"/>
        <v>48179.31</v>
      </c>
      <c r="D627" s="11" t="str">
        <f t="shared" si="57"/>
        <v>vis</v>
      </c>
      <c r="E627" s="77" t="e">
        <f>VLOOKUP(C627,Active!C$21:E$972,3,FALSE)</f>
        <v>#N/A</v>
      </c>
      <c r="F627" s="15" t="s">
        <v>588</v>
      </c>
      <c r="G627" s="11" t="str">
        <f t="shared" si="58"/>
        <v>48179.310</v>
      </c>
      <c r="H627" s="69">
        <f t="shared" si="59"/>
        <v>-7772</v>
      </c>
      <c r="I627" s="78" t="s">
        <v>1932</v>
      </c>
      <c r="J627" s="79" t="s">
        <v>1933</v>
      </c>
      <c r="K627" s="78">
        <v>-7772</v>
      </c>
      <c r="L627" s="78" t="s">
        <v>1729</v>
      </c>
      <c r="M627" s="79" t="s">
        <v>647</v>
      </c>
      <c r="N627" s="79"/>
      <c r="O627" s="80" t="s">
        <v>1790</v>
      </c>
      <c r="P627" s="80" t="s">
        <v>1934</v>
      </c>
    </row>
    <row r="628" spans="1:16" ht="13.5" thickBot="1" x14ac:dyDescent="0.25">
      <c r="A628" s="69" t="str">
        <f t="shared" si="54"/>
        <v> BBS 97 </v>
      </c>
      <c r="B628" s="15" t="str">
        <f t="shared" si="55"/>
        <v>I</v>
      </c>
      <c r="C628" s="69">
        <f t="shared" si="56"/>
        <v>48233.241999999998</v>
      </c>
      <c r="D628" s="11" t="str">
        <f t="shared" si="57"/>
        <v>vis</v>
      </c>
      <c r="E628" s="77" t="e">
        <f>VLOOKUP(C628,Active!C$21:E$972,3,FALSE)</f>
        <v>#N/A</v>
      </c>
      <c r="F628" s="15" t="s">
        <v>588</v>
      </c>
      <c r="G628" s="11" t="str">
        <f t="shared" si="58"/>
        <v>48233.242</v>
      </c>
      <c r="H628" s="69">
        <f t="shared" si="59"/>
        <v>-7675</v>
      </c>
      <c r="I628" s="78" t="s">
        <v>1941</v>
      </c>
      <c r="J628" s="79" t="s">
        <v>1942</v>
      </c>
      <c r="K628" s="78">
        <v>-7675</v>
      </c>
      <c r="L628" s="78" t="s">
        <v>1848</v>
      </c>
      <c r="M628" s="79" t="s">
        <v>647</v>
      </c>
      <c r="N628" s="79"/>
      <c r="O628" s="80" t="s">
        <v>862</v>
      </c>
      <c r="P628" s="80" t="s">
        <v>1934</v>
      </c>
    </row>
    <row r="629" spans="1:16" ht="13.5" thickBot="1" x14ac:dyDescent="0.25">
      <c r="A629" s="69" t="str">
        <f t="shared" si="54"/>
        <v> BBS 98 </v>
      </c>
      <c r="B629" s="15" t="str">
        <f t="shared" si="55"/>
        <v>I</v>
      </c>
      <c r="C629" s="69">
        <f t="shared" si="56"/>
        <v>48478.425000000003</v>
      </c>
      <c r="D629" s="11" t="str">
        <f t="shared" si="57"/>
        <v>vis</v>
      </c>
      <c r="E629" s="77" t="e">
        <f>VLOOKUP(C629,Active!C$21:E$972,3,FALSE)</f>
        <v>#N/A</v>
      </c>
      <c r="F629" s="15" t="s">
        <v>588</v>
      </c>
      <c r="G629" s="11" t="str">
        <f t="shared" si="58"/>
        <v>48478.425</v>
      </c>
      <c r="H629" s="69">
        <f t="shared" si="59"/>
        <v>-7234</v>
      </c>
      <c r="I629" s="78" t="s">
        <v>1947</v>
      </c>
      <c r="J629" s="79" t="s">
        <v>1948</v>
      </c>
      <c r="K629" s="78">
        <v>-7234</v>
      </c>
      <c r="L629" s="78" t="s">
        <v>1949</v>
      </c>
      <c r="M629" s="79" t="s">
        <v>647</v>
      </c>
      <c r="N629" s="79"/>
      <c r="O629" s="80" t="s">
        <v>862</v>
      </c>
      <c r="P629" s="80" t="s">
        <v>1925</v>
      </c>
    </row>
    <row r="630" spans="1:16" ht="13.5" thickBot="1" x14ac:dyDescent="0.25">
      <c r="A630" s="69" t="str">
        <f t="shared" si="54"/>
        <v> BBS 98 </v>
      </c>
      <c r="B630" s="15" t="str">
        <f t="shared" si="55"/>
        <v>I</v>
      </c>
      <c r="C630" s="69">
        <f t="shared" si="56"/>
        <v>48483.436999999998</v>
      </c>
      <c r="D630" s="11" t="str">
        <f t="shared" si="57"/>
        <v>vis</v>
      </c>
      <c r="E630" s="77" t="e">
        <f>VLOOKUP(C630,Active!C$21:E$972,3,FALSE)</f>
        <v>#N/A</v>
      </c>
      <c r="F630" s="15" t="s">
        <v>588</v>
      </c>
      <c r="G630" s="11" t="str">
        <f t="shared" si="58"/>
        <v>48483.437</v>
      </c>
      <c r="H630" s="69">
        <f t="shared" si="59"/>
        <v>-7225</v>
      </c>
      <c r="I630" s="78" t="s">
        <v>1950</v>
      </c>
      <c r="J630" s="79" t="s">
        <v>1951</v>
      </c>
      <c r="K630" s="78">
        <v>-7225</v>
      </c>
      <c r="L630" s="78" t="s">
        <v>1848</v>
      </c>
      <c r="M630" s="79" t="s">
        <v>647</v>
      </c>
      <c r="N630" s="79"/>
      <c r="O630" s="80" t="s">
        <v>883</v>
      </c>
      <c r="P630" s="80" t="s">
        <v>1925</v>
      </c>
    </row>
    <row r="631" spans="1:16" ht="13.5" thickBot="1" x14ac:dyDescent="0.25">
      <c r="A631" s="69" t="str">
        <f t="shared" si="54"/>
        <v> BRNO 31 </v>
      </c>
      <c r="B631" s="15" t="str">
        <f t="shared" si="55"/>
        <v>I</v>
      </c>
      <c r="C631" s="69">
        <f t="shared" si="56"/>
        <v>48484.544000000002</v>
      </c>
      <c r="D631" s="11" t="str">
        <f t="shared" si="57"/>
        <v>vis</v>
      </c>
      <c r="E631" s="77" t="e">
        <f>VLOOKUP(C631,Active!C$21:E$972,3,FALSE)</f>
        <v>#N/A</v>
      </c>
      <c r="F631" s="15" t="s">
        <v>588</v>
      </c>
      <c r="G631" s="11" t="str">
        <f t="shared" si="58"/>
        <v>48484.544</v>
      </c>
      <c r="H631" s="69">
        <f t="shared" si="59"/>
        <v>-7223</v>
      </c>
      <c r="I631" s="78" t="s">
        <v>1952</v>
      </c>
      <c r="J631" s="79" t="s">
        <v>1953</v>
      </c>
      <c r="K631" s="78">
        <v>-7223</v>
      </c>
      <c r="L631" s="78" t="s">
        <v>1742</v>
      </c>
      <c r="M631" s="79" t="s">
        <v>647</v>
      </c>
      <c r="N631" s="79"/>
      <c r="O631" s="80" t="s">
        <v>1606</v>
      </c>
      <c r="P631" s="80" t="s">
        <v>1954</v>
      </c>
    </row>
    <row r="632" spans="1:16" ht="13.5" thickBot="1" x14ac:dyDescent="0.25">
      <c r="A632" s="69" t="str">
        <f t="shared" si="54"/>
        <v> BBS 99 </v>
      </c>
      <c r="B632" s="15" t="str">
        <f t="shared" si="55"/>
        <v>I</v>
      </c>
      <c r="C632" s="69">
        <f t="shared" si="56"/>
        <v>48517.351000000002</v>
      </c>
      <c r="D632" s="11" t="str">
        <f t="shared" si="57"/>
        <v>vis</v>
      </c>
      <c r="E632" s="77" t="e">
        <f>VLOOKUP(C632,Active!C$21:E$972,3,FALSE)</f>
        <v>#N/A</v>
      </c>
      <c r="F632" s="15" t="s">
        <v>588</v>
      </c>
      <c r="G632" s="11" t="str">
        <f t="shared" si="58"/>
        <v>48517.351</v>
      </c>
      <c r="H632" s="69">
        <f t="shared" si="59"/>
        <v>-7164</v>
      </c>
      <c r="I632" s="78" t="s">
        <v>1959</v>
      </c>
      <c r="J632" s="79" t="s">
        <v>1960</v>
      </c>
      <c r="K632" s="78">
        <v>-7164</v>
      </c>
      <c r="L632" s="78" t="s">
        <v>1729</v>
      </c>
      <c r="M632" s="79" t="s">
        <v>647</v>
      </c>
      <c r="N632" s="79"/>
      <c r="O632" s="80" t="s">
        <v>883</v>
      </c>
      <c r="P632" s="80" t="s">
        <v>1961</v>
      </c>
    </row>
    <row r="633" spans="1:16" ht="13.5" thickBot="1" x14ac:dyDescent="0.25">
      <c r="A633" s="69" t="str">
        <f t="shared" si="54"/>
        <v> BBS 99 </v>
      </c>
      <c r="B633" s="15" t="str">
        <f t="shared" si="55"/>
        <v>I</v>
      </c>
      <c r="C633" s="69">
        <f t="shared" si="56"/>
        <v>48552.374000000003</v>
      </c>
      <c r="D633" s="11" t="str">
        <f t="shared" si="57"/>
        <v>vis</v>
      </c>
      <c r="E633" s="77" t="e">
        <f>VLOOKUP(C633,Active!C$21:E$972,3,FALSE)</f>
        <v>#N/A</v>
      </c>
      <c r="F633" s="15" t="s">
        <v>588</v>
      </c>
      <c r="G633" s="11" t="str">
        <f t="shared" si="58"/>
        <v>48552.374</v>
      </c>
      <c r="H633" s="69">
        <f t="shared" si="59"/>
        <v>-7101</v>
      </c>
      <c r="I633" s="78" t="s">
        <v>1962</v>
      </c>
      <c r="J633" s="79" t="s">
        <v>1963</v>
      </c>
      <c r="K633" s="78">
        <v>-7101</v>
      </c>
      <c r="L633" s="78" t="s">
        <v>1908</v>
      </c>
      <c r="M633" s="79" t="s">
        <v>647</v>
      </c>
      <c r="N633" s="79"/>
      <c r="O633" s="80" t="s">
        <v>862</v>
      </c>
      <c r="P633" s="80" t="s">
        <v>1961</v>
      </c>
    </row>
    <row r="634" spans="1:16" ht="13.5" thickBot="1" x14ac:dyDescent="0.25">
      <c r="A634" s="69" t="str">
        <f t="shared" si="54"/>
        <v> BBS 99 </v>
      </c>
      <c r="B634" s="15" t="str">
        <f t="shared" si="55"/>
        <v>I</v>
      </c>
      <c r="C634" s="69">
        <f t="shared" si="56"/>
        <v>48586.292000000001</v>
      </c>
      <c r="D634" s="11" t="str">
        <f t="shared" si="57"/>
        <v>vis</v>
      </c>
      <c r="E634" s="77" t="e">
        <f>VLOOKUP(C634,Active!C$21:E$972,3,FALSE)</f>
        <v>#N/A</v>
      </c>
      <c r="F634" s="15" t="s">
        <v>588</v>
      </c>
      <c r="G634" s="11" t="str">
        <f t="shared" si="58"/>
        <v>48586.292</v>
      </c>
      <c r="H634" s="69">
        <f t="shared" si="59"/>
        <v>-7040</v>
      </c>
      <c r="I634" s="78" t="s">
        <v>1964</v>
      </c>
      <c r="J634" s="79" t="s">
        <v>1965</v>
      </c>
      <c r="K634" s="78">
        <v>-7040</v>
      </c>
      <c r="L634" s="78" t="s">
        <v>1587</v>
      </c>
      <c r="M634" s="79" t="s">
        <v>647</v>
      </c>
      <c r="N634" s="79"/>
      <c r="O634" s="80" t="s">
        <v>883</v>
      </c>
      <c r="P634" s="80" t="s">
        <v>1961</v>
      </c>
    </row>
    <row r="635" spans="1:16" ht="13.5" thickBot="1" x14ac:dyDescent="0.25">
      <c r="A635" s="69" t="str">
        <f t="shared" si="54"/>
        <v> BBS 102 </v>
      </c>
      <c r="B635" s="15" t="str">
        <f t="shared" si="55"/>
        <v>I</v>
      </c>
      <c r="C635" s="69">
        <f t="shared" si="56"/>
        <v>48832.593999999997</v>
      </c>
      <c r="D635" s="11" t="str">
        <f t="shared" si="57"/>
        <v>vis</v>
      </c>
      <c r="E635" s="77" t="e">
        <f>VLOOKUP(C635,Active!C$21:E$972,3,FALSE)</f>
        <v>#N/A</v>
      </c>
      <c r="F635" s="15" t="s">
        <v>588</v>
      </c>
      <c r="G635" s="11" t="str">
        <f t="shared" si="58"/>
        <v>48832.594</v>
      </c>
      <c r="H635" s="69">
        <f t="shared" si="59"/>
        <v>-6597</v>
      </c>
      <c r="I635" s="78" t="s">
        <v>1966</v>
      </c>
      <c r="J635" s="79" t="s">
        <v>1967</v>
      </c>
      <c r="K635" s="78">
        <v>-6597</v>
      </c>
      <c r="L635" s="78" t="s">
        <v>1871</v>
      </c>
      <c r="M635" s="79" t="s">
        <v>647</v>
      </c>
      <c r="N635" s="79"/>
      <c r="O635" s="80" t="s">
        <v>862</v>
      </c>
      <c r="P635" s="80" t="s">
        <v>1968</v>
      </c>
    </row>
    <row r="636" spans="1:16" ht="13.5" thickBot="1" x14ac:dyDescent="0.25">
      <c r="A636" s="69" t="str">
        <f t="shared" si="54"/>
        <v> BBS 102 </v>
      </c>
      <c r="B636" s="15" t="str">
        <f t="shared" si="55"/>
        <v>I</v>
      </c>
      <c r="C636" s="69">
        <f t="shared" si="56"/>
        <v>48890.419000000002</v>
      </c>
      <c r="D636" s="11" t="str">
        <f t="shared" si="57"/>
        <v>vis</v>
      </c>
      <c r="E636" s="77" t="e">
        <f>VLOOKUP(C636,Active!C$21:E$972,3,FALSE)</f>
        <v>#N/A</v>
      </c>
      <c r="F636" s="15" t="s">
        <v>588</v>
      </c>
      <c r="G636" s="11" t="str">
        <f t="shared" si="58"/>
        <v>48890.419</v>
      </c>
      <c r="H636" s="69">
        <f t="shared" si="59"/>
        <v>-6493</v>
      </c>
      <c r="I636" s="78" t="s">
        <v>1976</v>
      </c>
      <c r="J636" s="79" t="s">
        <v>1977</v>
      </c>
      <c r="K636" s="78">
        <v>-6493</v>
      </c>
      <c r="L636" s="78" t="s">
        <v>1680</v>
      </c>
      <c r="M636" s="79" t="s">
        <v>647</v>
      </c>
      <c r="N636" s="79"/>
      <c r="O636" s="80" t="s">
        <v>883</v>
      </c>
      <c r="P636" s="80" t="s">
        <v>1968</v>
      </c>
    </row>
    <row r="637" spans="1:16" ht="13.5" thickBot="1" x14ac:dyDescent="0.25">
      <c r="A637" s="69" t="str">
        <f t="shared" si="54"/>
        <v> BBS 104 </v>
      </c>
      <c r="B637" s="15" t="str">
        <f t="shared" si="55"/>
        <v>I</v>
      </c>
      <c r="C637" s="69">
        <f t="shared" si="56"/>
        <v>49125.597000000002</v>
      </c>
      <c r="D637" s="11" t="str">
        <f t="shared" si="57"/>
        <v>vis</v>
      </c>
      <c r="E637" s="77" t="e">
        <f>VLOOKUP(C637,Active!C$21:E$972,3,FALSE)</f>
        <v>#N/A</v>
      </c>
      <c r="F637" s="15" t="s">
        <v>588</v>
      </c>
      <c r="G637" s="11" t="str">
        <f t="shared" si="58"/>
        <v>49125.597</v>
      </c>
      <c r="H637" s="69">
        <f t="shared" si="59"/>
        <v>-6070</v>
      </c>
      <c r="I637" s="78" t="s">
        <v>1983</v>
      </c>
      <c r="J637" s="79" t="s">
        <v>1984</v>
      </c>
      <c r="K637" s="78">
        <v>-6070</v>
      </c>
      <c r="L637" s="78" t="s">
        <v>1949</v>
      </c>
      <c r="M637" s="79" t="s">
        <v>647</v>
      </c>
      <c r="N637" s="79"/>
      <c r="O637" s="80" t="s">
        <v>862</v>
      </c>
      <c r="P637" s="80" t="s">
        <v>1985</v>
      </c>
    </row>
    <row r="638" spans="1:16" ht="13.5" thickBot="1" x14ac:dyDescent="0.25">
      <c r="A638" s="69" t="str">
        <f t="shared" si="54"/>
        <v> BRNO 31 </v>
      </c>
      <c r="B638" s="15" t="str">
        <f t="shared" si="55"/>
        <v>I</v>
      </c>
      <c r="C638" s="69">
        <f t="shared" si="56"/>
        <v>49213.440999999999</v>
      </c>
      <c r="D638" s="11" t="str">
        <f t="shared" si="57"/>
        <v>vis</v>
      </c>
      <c r="E638" s="77" t="e">
        <f>VLOOKUP(C638,Active!C$21:E$972,3,FALSE)</f>
        <v>#N/A</v>
      </c>
      <c r="F638" s="15" t="s">
        <v>588</v>
      </c>
      <c r="G638" s="11" t="str">
        <f t="shared" si="58"/>
        <v>49213.441</v>
      </c>
      <c r="H638" s="69">
        <f t="shared" si="59"/>
        <v>-5912</v>
      </c>
      <c r="I638" s="78" t="s">
        <v>1986</v>
      </c>
      <c r="J638" s="79" t="s">
        <v>1987</v>
      </c>
      <c r="K638" s="78">
        <v>-5912</v>
      </c>
      <c r="L638" s="78" t="s">
        <v>1988</v>
      </c>
      <c r="M638" s="79" t="s">
        <v>647</v>
      </c>
      <c r="N638" s="79"/>
      <c r="O638" s="80" t="s">
        <v>1989</v>
      </c>
      <c r="P638" s="80" t="s">
        <v>1954</v>
      </c>
    </row>
    <row r="639" spans="1:16" ht="13.5" thickBot="1" x14ac:dyDescent="0.25">
      <c r="A639" s="69" t="str">
        <f t="shared" si="54"/>
        <v>BAVM 68 </v>
      </c>
      <c r="B639" s="15" t="str">
        <f t="shared" si="55"/>
        <v>I</v>
      </c>
      <c r="C639" s="69">
        <f t="shared" si="56"/>
        <v>49272.375</v>
      </c>
      <c r="D639" s="11" t="str">
        <f t="shared" si="57"/>
        <v>vis</v>
      </c>
      <c r="E639" s="77" t="e">
        <f>VLOOKUP(C639,Active!C$21:E$972,3,FALSE)</f>
        <v>#N/A</v>
      </c>
      <c r="F639" s="15" t="s">
        <v>588</v>
      </c>
      <c r="G639" s="11" t="str">
        <f t="shared" si="58"/>
        <v>49272.375</v>
      </c>
      <c r="H639" s="69">
        <f t="shared" si="59"/>
        <v>-5806</v>
      </c>
      <c r="I639" s="78" t="s">
        <v>2007</v>
      </c>
      <c r="J639" s="79" t="s">
        <v>2008</v>
      </c>
      <c r="K639" s="78">
        <v>-5806</v>
      </c>
      <c r="L639" s="78" t="s">
        <v>2009</v>
      </c>
      <c r="M639" s="79" t="s">
        <v>647</v>
      </c>
      <c r="N639" s="79"/>
      <c r="O639" s="80" t="s">
        <v>2010</v>
      </c>
      <c r="P639" s="81" t="s">
        <v>2011</v>
      </c>
    </row>
    <row r="640" spans="1:16" ht="13.5" thickBot="1" x14ac:dyDescent="0.25">
      <c r="A640" s="69" t="str">
        <f t="shared" si="54"/>
        <v> BBS 105 </v>
      </c>
      <c r="B640" s="15" t="str">
        <f t="shared" si="55"/>
        <v>I</v>
      </c>
      <c r="C640" s="69">
        <f t="shared" si="56"/>
        <v>49321.296000000002</v>
      </c>
      <c r="D640" s="11" t="str">
        <f t="shared" si="57"/>
        <v>vis</v>
      </c>
      <c r="E640" s="77" t="e">
        <f>VLOOKUP(C640,Active!C$21:E$972,3,FALSE)</f>
        <v>#N/A</v>
      </c>
      <c r="F640" s="15" t="s">
        <v>588</v>
      </c>
      <c r="G640" s="11" t="str">
        <f t="shared" si="58"/>
        <v>49321.296</v>
      </c>
      <c r="H640" s="69">
        <f t="shared" si="59"/>
        <v>-5718</v>
      </c>
      <c r="I640" s="78" t="s">
        <v>2012</v>
      </c>
      <c r="J640" s="79" t="s">
        <v>2013</v>
      </c>
      <c r="K640" s="78">
        <v>-5718</v>
      </c>
      <c r="L640" s="78" t="s">
        <v>1824</v>
      </c>
      <c r="M640" s="79" t="s">
        <v>647</v>
      </c>
      <c r="N640" s="79"/>
      <c r="O640" s="80" t="s">
        <v>862</v>
      </c>
      <c r="P640" s="80" t="s">
        <v>2014</v>
      </c>
    </row>
    <row r="641" spans="1:16" ht="13.5" thickBot="1" x14ac:dyDescent="0.25">
      <c r="A641" s="69" t="str">
        <f t="shared" si="54"/>
        <v> BBS 105 </v>
      </c>
      <c r="B641" s="15" t="str">
        <f t="shared" si="55"/>
        <v>I</v>
      </c>
      <c r="C641" s="69">
        <f t="shared" si="56"/>
        <v>49331.313999999998</v>
      </c>
      <c r="D641" s="11" t="str">
        <f t="shared" si="57"/>
        <v>vis</v>
      </c>
      <c r="E641" s="77" t="e">
        <f>VLOOKUP(C641,Active!C$21:E$972,3,FALSE)</f>
        <v>#N/A</v>
      </c>
      <c r="F641" s="15" t="s">
        <v>588</v>
      </c>
      <c r="G641" s="11" t="str">
        <f t="shared" si="58"/>
        <v>49331.314</v>
      </c>
      <c r="H641" s="69">
        <f t="shared" si="59"/>
        <v>-5700</v>
      </c>
      <c r="I641" s="78" t="s">
        <v>2015</v>
      </c>
      <c r="J641" s="79" t="s">
        <v>2016</v>
      </c>
      <c r="K641" s="78">
        <v>-5700</v>
      </c>
      <c r="L641" s="78" t="s">
        <v>1874</v>
      </c>
      <c r="M641" s="79" t="s">
        <v>647</v>
      </c>
      <c r="N641" s="79"/>
      <c r="O641" s="80" t="s">
        <v>883</v>
      </c>
      <c r="P641" s="80" t="s">
        <v>2014</v>
      </c>
    </row>
    <row r="642" spans="1:16" ht="13.5" thickBot="1" x14ac:dyDescent="0.25">
      <c r="A642" s="69" t="str">
        <f t="shared" si="54"/>
        <v>VSB 47 </v>
      </c>
      <c r="B642" s="15" t="str">
        <f t="shared" si="55"/>
        <v>I</v>
      </c>
      <c r="C642" s="69">
        <f t="shared" si="56"/>
        <v>49569.275000000001</v>
      </c>
      <c r="D642" s="11" t="str">
        <f t="shared" si="57"/>
        <v>vis</v>
      </c>
      <c r="E642" s="77" t="e">
        <f>VLOOKUP(C642,Active!C$21:E$972,3,FALSE)</f>
        <v>#N/A</v>
      </c>
      <c r="F642" s="15" t="s">
        <v>588</v>
      </c>
      <c r="G642" s="11" t="str">
        <f t="shared" si="58"/>
        <v>49569.275</v>
      </c>
      <c r="H642" s="69">
        <f t="shared" si="59"/>
        <v>-5272</v>
      </c>
      <c r="I642" s="78" t="s">
        <v>2019</v>
      </c>
      <c r="J642" s="79" t="s">
        <v>2020</v>
      </c>
      <c r="K642" s="78">
        <v>-5272</v>
      </c>
      <c r="L642" s="78" t="s">
        <v>1982</v>
      </c>
      <c r="M642" s="79" t="s">
        <v>647</v>
      </c>
      <c r="N642" s="79"/>
      <c r="O642" s="80" t="s">
        <v>2021</v>
      </c>
      <c r="P642" s="81" t="s">
        <v>1808</v>
      </c>
    </row>
    <row r="643" spans="1:16" ht="13.5" thickBot="1" x14ac:dyDescent="0.25">
      <c r="A643" s="69" t="str">
        <f t="shared" si="54"/>
        <v>VSB 47 </v>
      </c>
      <c r="B643" s="15" t="str">
        <f t="shared" si="55"/>
        <v>I</v>
      </c>
      <c r="C643" s="69">
        <f t="shared" si="56"/>
        <v>49573.163</v>
      </c>
      <c r="D643" s="11" t="str">
        <f t="shared" si="57"/>
        <v>vis</v>
      </c>
      <c r="E643" s="77" t="e">
        <f>VLOOKUP(C643,Active!C$21:E$972,3,FALSE)</f>
        <v>#N/A</v>
      </c>
      <c r="F643" s="15" t="s">
        <v>588</v>
      </c>
      <c r="G643" s="11" t="str">
        <f t="shared" si="58"/>
        <v>49573.163</v>
      </c>
      <c r="H643" s="69">
        <f t="shared" si="59"/>
        <v>-5265</v>
      </c>
      <c r="I643" s="78" t="s">
        <v>2022</v>
      </c>
      <c r="J643" s="79" t="s">
        <v>2023</v>
      </c>
      <c r="K643" s="78">
        <v>-5265</v>
      </c>
      <c r="L643" s="78" t="s">
        <v>1975</v>
      </c>
      <c r="M643" s="79" t="s">
        <v>647</v>
      </c>
      <c r="N643" s="79"/>
      <c r="O643" s="80" t="s">
        <v>2024</v>
      </c>
      <c r="P643" s="81" t="s">
        <v>1808</v>
      </c>
    </row>
    <row r="644" spans="1:16" ht="13.5" thickBot="1" x14ac:dyDescent="0.25">
      <c r="A644" s="69" t="str">
        <f t="shared" si="54"/>
        <v> BBS 107 </v>
      </c>
      <c r="B644" s="15" t="str">
        <f t="shared" si="55"/>
        <v>I</v>
      </c>
      <c r="C644" s="69">
        <f t="shared" si="56"/>
        <v>49609.303</v>
      </c>
      <c r="D644" s="11" t="str">
        <f t="shared" si="57"/>
        <v>vis</v>
      </c>
      <c r="E644" s="77" t="e">
        <f>VLOOKUP(C644,Active!C$21:E$972,3,FALSE)</f>
        <v>#N/A</v>
      </c>
      <c r="F644" s="15" t="s">
        <v>588</v>
      </c>
      <c r="G644" s="11" t="str">
        <f t="shared" si="58"/>
        <v>49609.303</v>
      </c>
      <c r="H644" s="69">
        <f t="shared" si="59"/>
        <v>-5200</v>
      </c>
      <c r="I644" s="78" t="s">
        <v>2033</v>
      </c>
      <c r="J644" s="79" t="s">
        <v>2034</v>
      </c>
      <c r="K644" s="78">
        <v>-5200</v>
      </c>
      <c r="L644" s="78" t="s">
        <v>1971</v>
      </c>
      <c r="M644" s="79" t="s">
        <v>647</v>
      </c>
      <c r="N644" s="79"/>
      <c r="O644" s="80" t="s">
        <v>862</v>
      </c>
      <c r="P644" s="80" t="s">
        <v>2035</v>
      </c>
    </row>
    <row r="645" spans="1:16" ht="13.5" thickBot="1" x14ac:dyDescent="0.25">
      <c r="A645" s="69" t="str">
        <f t="shared" si="54"/>
        <v> BBS 109 </v>
      </c>
      <c r="B645" s="15" t="str">
        <f t="shared" si="55"/>
        <v>I</v>
      </c>
      <c r="C645" s="69">
        <f t="shared" si="56"/>
        <v>49899.521999999997</v>
      </c>
      <c r="D645" s="11" t="str">
        <f t="shared" si="57"/>
        <v>vis</v>
      </c>
      <c r="E645" s="77" t="e">
        <f>VLOOKUP(C645,Active!C$21:E$972,3,FALSE)</f>
        <v>#N/A</v>
      </c>
      <c r="F645" s="15" t="s">
        <v>588</v>
      </c>
      <c r="G645" s="11" t="str">
        <f t="shared" si="58"/>
        <v>49899.522</v>
      </c>
      <c r="H645" s="69">
        <f t="shared" si="59"/>
        <v>-4678</v>
      </c>
      <c r="I645" s="78" t="s">
        <v>2041</v>
      </c>
      <c r="J645" s="79" t="s">
        <v>2042</v>
      </c>
      <c r="K645" s="78">
        <v>-4678</v>
      </c>
      <c r="L645" s="78" t="s">
        <v>2043</v>
      </c>
      <c r="M645" s="79" t="s">
        <v>647</v>
      </c>
      <c r="N645" s="79"/>
      <c r="O645" s="80" t="s">
        <v>862</v>
      </c>
      <c r="P645" s="80" t="s">
        <v>2044</v>
      </c>
    </row>
    <row r="646" spans="1:16" ht="13.5" thickBot="1" x14ac:dyDescent="0.25">
      <c r="A646" s="69" t="str">
        <f t="shared" si="54"/>
        <v> BBS 110 </v>
      </c>
      <c r="B646" s="15" t="str">
        <f t="shared" si="55"/>
        <v>I</v>
      </c>
      <c r="C646" s="69">
        <f t="shared" si="56"/>
        <v>50001.273000000001</v>
      </c>
      <c r="D646" s="11" t="str">
        <f t="shared" si="57"/>
        <v>vis</v>
      </c>
      <c r="E646" s="77" t="e">
        <f>VLOOKUP(C646,Active!C$21:E$972,3,FALSE)</f>
        <v>#N/A</v>
      </c>
      <c r="F646" s="15" t="s">
        <v>588</v>
      </c>
      <c r="G646" s="11" t="str">
        <f t="shared" si="58"/>
        <v>50001.273</v>
      </c>
      <c r="H646" s="69">
        <f t="shared" si="59"/>
        <v>-4495</v>
      </c>
      <c r="I646" s="78" t="s">
        <v>2066</v>
      </c>
      <c r="J646" s="79" t="s">
        <v>2067</v>
      </c>
      <c r="K646" s="78">
        <v>-4495</v>
      </c>
      <c r="L646" s="78" t="s">
        <v>2030</v>
      </c>
      <c r="M646" s="79" t="s">
        <v>647</v>
      </c>
      <c r="N646" s="79"/>
      <c r="O646" s="80" t="s">
        <v>862</v>
      </c>
      <c r="P646" s="80" t="s">
        <v>2068</v>
      </c>
    </row>
    <row r="647" spans="1:16" ht="13.5" thickBot="1" x14ac:dyDescent="0.25">
      <c r="A647" s="69" t="str">
        <f t="shared" si="54"/>
        <v> BBS 110 </v>
      </c>
      <c r="B647" s="15" t="str">
        <f t="shared" si="55"/>
        <v>I</v>
      </c>
      <c r="C647" s="69">
        <f t="shared" si="56"/>
        <v>50006.277000000002</v>
      </c>
      <c r="D647" s="11" t="str">
        <f t="shared" si="57"/>
        <v>vis</v>
      </c>
      <c r="E647" s="77" t="e">
        <f>VLOOKUP(C647,Active!C$21:E$972,3,FALSE)</f>
        <v>#N/A</v>
      </c>
      <c r="F647" s="15" t="s">
        <v>588</v>
      </c>
      <c r="G647" s="11" t="str">
        <f t="shared" si="58"/>
        <v>50006.277</v>
      </c>
      <c r="H647" s="69">
        <f t="shared" si="59"/>
        <v>-4486</v>
      </c>
      <c r="I647" s="78" t="s">
        <v>2069</v>
      </c>
      <c r="J647" s="79" t="s">
        <v>2070</v>
      </c>
      <c r="K647" s="78">
        <v>-4486</v>
      </c>
      <c r="L647" s="78" t="s">
        <v>2030</v>
      </c>
      <c r="M647" s="79" t="s">
        <v>647</v>
      </c>
      <c r="N647" s="79"/>
      <c r="O647" s="80" t="s">
        <v>883</v>
      </c>
      <c r="P647" s="80" t="s">
        <v>2068</v>
      </c>
    </row>
    <row r="648" spans="1:16" ht="13.5" thickBot="1" x14ac:dyDescent="0.25">
      <c r="A648" s="69" t="str">
        <f t="shared" si="54"/>
        <v> BBS 112 </v>
      </c>
      <c r="B648" s="15" t="str">
        <f t="shared" si="55"/>
        <v>I</v>
      </c>
      <c r="C648" s="69">
        <f t="shared" si="56"/>
        <v>50232.557000000001</v>
      </c>
      <c r="D648" s="11" t="str">
        <f t="shared" si="57"/>
        <v>vis</v>
      </c>
      <c r="E648" s="77" t="e">
        <f>VLOOKUP(C648,Active!C$21:E$972,3,FALSE)</f>
        <v>#N/A</v>
      </c>
      <c r="F648" s="15" t="s">
        <v>588</v>
      </c>
      <c r="G648" s="11" t="str">
        <f t="shared" si="58"/>
        <v>50232.557</v>
      </c>
      <c r="H648" s="69">
        <f t="shared" si="59"/>
        <v>-4079</v>
      </c>
      <c r="I648" s="78" t="s">
        <v>2075</v>
      </c>
      <c r="J648" s="79" t="s">
        <v>2076</v>
      </c>
      <c r="K648" s="78">
        <v>-4079</v>
      </c>
      <c r="L648" s="78" t="s">
        <v>2077</v>
      </c>
      <c r="M648" s="79" t="s">
        <v>647</v>
      </c>
      <c r="N648" s="79"/>
      <c r="O648" s="80" t="s">
        <v>862</v>
      </c>
      <c r="P648" s="80" t="s">
        <v>2078</v>
      </c>
    </row>
    <row r="649" spans="1:16" ht="13.5" thickBot="1" x14ac:dyDescent="0.25">
      <c r="A649" s="69" t="str">
        <f t="shared" si="54"/>
        <v> BBS 113 </v>
      </c>
      <c r="B649" s="15" t="str">
        <f t="shared" si="55"/>
        <v>I</v>
      </c>
      <c r="C649" s="69">
        <f t="shared" si="56"/>
        <v>50320.411999999997</v>
      </c>
      <c r="D649" s="11" t="str">
        <f t="shared" si="57"/>
        <v>vis</v>
      </c>
      <c r="E649" s="77" t="e">
        <f>VLOOKUP(C649,Active!C$21:E$972,3,FALSE)</f>
        <v>#N/A</v>
      </c>
      <c r="F649" s="15" t="s">
        <v>588</v>
      </c>
      <c r="G649" s="11" t="str">
        <f t="shared" si="58"/>
        <v>50320.412</v>
      </c>
      <c r="H649" s="69">
        <f t="shared" si="59"/>
        <v>-3921</v>
      </c>
      <c r="I649" s="78" t="s">
        <v>2086</v>
      </c>
      <c r="J649" s="79" t="s">
        <v>2087</v>
      </c>
      <c r="K649" s="78">
        <v>-3921</v>
      </c>
      <c r="L649" s="78" t="s">
        <v>1992</v>
      </c>
      <c r="M649" s="79" t="s">
        <v>647</v>
      </c>
      <c r="N649" s="79"/>
      <c r="O649" s="80" t="s">
        <v>883</v>
      </c>
      <c r="P649" s="80" t="s">
        <v>2088</v>
      </c>
    </row>
    <row r="650" spans="1:16" ht="13.5" thickBot="1" x14ac:dyDescent="0.25">
      <c r="A650" s="69" t="str">
        <f t="shared" si="54"/>
        <v> BBS 113 </v>
      </c>
      <c r="B650" s="15" t="str">
        <f t="shared" si="55"/>
        <v>I</v>
      </c>
      <c r="C650" s="69">
        <f t="shared" si="56"/>
        <v>50369.334000000003</v>
      </c>
      <c r="D650" s="11" t="str">
        <f t="shared" si="57"/>
        <v>vis</v>
      </c>
      <c r="E650" s="77" t="e">
        <f>VLOOKUP(C650,Active!C$21:E$972,3,FALSE)</f>
        <v>#N/A</v>
      </c>
      <c r="F650" s="15" t="s">
        <v>588</v>
      </c>
      <c r="G650" s="11" t="str">
        <f t="shared" si="58"/>
        <v>50369.334</v>
      </c>
      <c r="H650" s="69">
        <f t="shared" si="59"/>
        <v>-3833</v>
      </c>
      <c r="I650" s="78" t="s">
        <v>2095</v>
      </c>
      <c r="J650" s="79" t="s">
        <v>2096</v>
      </c>
      <c r="K650" s="78">
        <v>-3833</v>
      </c>
      <c r="L650" s="78" t="s">
        <v>1894</v>
      </c>
      <c r="M650" s="79" t="s">
        <v>647</v>
      </c>
      <c r="N650" s="79"/>
      <c r="O650" s="80" t="s">
        <v>862</v>
      </c>
      <c r="P650" s="80" t="s">
        <v>2088</v>
      </c>
    </row>
    <row r="651" spans="1:16" ht="13.5" thickBot="1" x14ac:dyDescent="0.25">
      <c r="A651" s="69" t="str">
        <f t="shared" ref="A651:A714" si="60">P651</f>
        <v> BBS 114 </v>
      </c>
      <c r="B651" s="15" t="str">
        <f t="shared" ref="B651:B714" si="61">IF(H651=INT(H651),"I","II")</f>
        <v>I</v>
      </c>
      <c r="C651" s="69">
        <f t="shared" ref="C651:C714" si="62">1*G651</f>
        <v>50423.260999999999</v>
      </c>
      <c r="D651" s="11" t="str">
        <f t="shared" ref="D651:D714" si="63">VLOOKUP(F651,I$1:J$5,2,FALSE)</f>
        <v>vis</v>
      </c>
      <c r="E651" s="77" t="e">
        <f>VLOOKUP(C651,Active!C$21:E$972,3,FALSE)</f>
        <v>#N/A</v>
      </c>
      <c r="F651" s="15" t="s">
        <v>588</v>
      </c>
      <c r="G651" s="11" t="str">
        <f t="shared" ref="G651:G714" si="64">MID(I651,3,LEN(I651)-3)</f>
        <v>50423.261</v>
      </c>
      <c r="H651" s="69">
        <f t="shared" ref="H651:H714" si="65">1*K651</f>
        <v>-3736</v>
      </c>
      <c r="I651" s="78" t="s">
        <v>2103</v>
      </c>
      <c r="J651" s="79" t="s">
        <v>2104</v>
      </c>
      <c r="K651" s="78">
        <v>-3736</v>
      </c>
      <c r="L651" s="78" t="s">
        <v>2077</v>
      </c>
      <c r="M651" s="79" t="s">
        <v>647</v>
      </c>
      <c r="N651" s="79"/>
      <c r="O651" s="80" t="s">
        <v>862</v>
      </c>
      <c r="P651" s="80" t="s">
        <v>2105</v>
      </c>
    </row>
    <row r="652" spans="1:16" ht="13.5" thickBot="1" x14ac:dyDescent="0.25">
      <c r="A652" s="69" t="str">
        <f t="shared" si="60"/>
        <v> BRNO 32 </v>
      </c>
      <c r="B652" s="15" t="str">
        <f t="shared" si="61"/>
        <v>I</v>
      </c>
      <c r="C652" s="69">
        <f t="shared" si="62"/>
        <v>50658.430399999997</v>
      </c>
      <c r="D652" s="11" t="str">
        <f t="shared" si="63"/>
        <v>vis</v>
      </c>
      <c r="E652" s="77" t="e">
        <f>VLOOKUP(C652,Active!C$21:E$972,3,FALSE)</f>
        <v>#N/A</v>
      </c>
      <c r="F652" s="15" t="s">
        <v>588</v>
      </c>
      <c r="G652" s="11" t="str">
        <f t="shared" si="64"/>
        <v>50658.4304</v>
      </c>
      <c r="H652" s="69">
        <f t="shared" si="65"/>
        <v>-3313</v>
      </c>
      <c r="I652" s="78" t="s">
        <v>2108</v>
      </c>
      <c r="J652" s="79" t="s">
        <v>2109</v>
      </c>
      <c r="K652" s="78">
        <v>-3313</v>
      </c>
      <c r="L652" s="78" t="s">
        <v>2110</v>
      </c>
      <c r="M652" s="79" t="s">
        <v>647</v>
      </c>
      <c r="N652" s="79"/>
      <c r="O652" s="80" t="s">
        <v>2111</v>
      </c>
      <c r="P652" s="80" t="s">
        <v>2112</v>
      </c>
    </row>
    <row r="653" spans="1:16" ht="13.5" thickBot="1" x14ac:dyDescent="0.25">
      <c r="A653" s="69" t="str">
        <f t="shared" si="60"/>
        <v> BRNO 32 </v>
      </c>
      <c r="B653" s="15" t="str">
        <f t="shared" si="61"/>
        <v>I</v>
      </c>
      <c r="C653" s="69">
        <f t="shared" si="62"/>
        <v>50658.437299999998</v>
      </c>
      <c r="D653" s="11" t="str">
        <f t="shared" si="63"/>
        <v>vis</v>
      </c>
      <c r="E653" s="77" t="e">
        <f>VLOOKUP(C653,Active!C$21:E$972,3,FALSE)</f>
        <v>#N/A</v>
      </c>
      <c r="F653" s="15" t="s">
        <v>588</v>
      </c>
      <c r="G653" s="11" t="str">
        <f t="shared" si="64"/>
        <v>50658.4373</v>
      </c>
      <c r="H653" s="69">
        <f t="shared" si="65"/>
        <v>-3313</v>
      </c>
      <c r="I653" s="78" t="s">
        <v>2113</v>
      </c>
      <c r="J653" s="79" t="s">
        <v>2114</v>
      </c>
      <c r="K653" s="78">
        <v>-3313</v>
      </c>
      <c r="L653" s="78" t="s">
        <v>2115</v>
      </c>
      <c r="M653" s="79" t="s">
        <v>647</v>
      </c>
      <c r="N653" s="79"/>
      <c r="O653" s="80" t="s">
        <v>2116</v>
      </c>
      <c r="P653" s="80" t="s">
        <v>2112</v>
      </c>
    </row>
    <row r="654" spans="1:16" ht="13.5" thickBot="1" x14ac:dyDescent="0.25">
      <c r="A654" s="69" t="str">
        <f t="shared" si="60"/>
        <v> BRNO 32 </v>
      </c>
      <c r="B654" s="15" t="str">
        <f t="shared" si="61"/>
        <v>I</v>
      </c>
      <c r="C654" s="69">
        <f t="shared" si="62"/>
        <v>50658.438000000002</v>
      </c>
      <c r="D654" s="11" t="str">
        <f t="shared" si="63"/>
        <v>vis</v>
      </c>
      <c r="E654" s="77" t="e">
        <f>VLOOKUP(C654,Active!C$21:E$972,3,FALSE)</f>
        <v>#N/A</v>
      </c>
      <c r="F654" s="15" t="s">
        <v>588</v>
      </c>
      <c r="G654" s="11" t="str">
        <f t="shared" si="64"/>
        <v>50658.4380</v>
      </c>
      <c r="H654" s="69">
        <f t="shared" si="65"/>
        <v>-3313</v>
      </c>
      <c r="I654" s="78" t="s">
        <v>2117</v>
      </c>
      <c r="J654" s="79" t="s">
        <v>2118</v>
      </c>
      <c r="K654" s="78">
        <v>-3313</v>
      </c>
      <c r="L654" s="78" t="s">
        <v>2119</v>
      </c>
      <c r="M654" s="79" t="s">
        <v>647</v>
      </c>
      <c r="N654" s="79"/>
      <c r="O654" s="80" t="s">
        <v>2120</v>
      </c>
      <c r="P654" s="80" t="s">
        <v>2112</v>
      </c>
    </row>
    <row r="655" spans="1:16" ht="13.5" thickBot="1" x14ac:dyDescent="0.25">
      <c r="A655" s="69" t="str">
        <f t="shared" si="60"/>
        <v> BRNO 32 </v>
      </c>
      <c r="B655" s="15" t="str">
        <f t="shared" si="61"/>
        <v>I</v>
      </c>
      <c r="C655" s="69">
        <f t="shared" si="62"/>
        <v>50658.438699999999</v>
      </c>
      <c r="D655" s="11" t="str">
        <f t="shared" si="63"/>
        <v>vis</v>
      </c>
      <c r="E655" s="77" t="e">
        <f>VLOOKUP(C655,Active!C$21:E$972,3,FALSE)</f>
        <v>#N/A</v>
      </c>
      <c r="F655" s="15" t="s">
        <v>588</v>
      </c>
      <c r="G655" s="11" t="str">
        <f t="shared" si="64"/>
        <v>50658.4387</v>
      </c>
      <c r="H655" s="69">
        <f t="shared" si="65"/>
        <v>-3313</v>
      </c>
      <c r="I655" s="78" t="s">
        <v>2121</v>
      </c>
      <c r="J655" s="79" t="s">
        <v>2122</v>
      </c>
      <c r="K655" s="78">
        <v>-3313</v>
      </c>
      <c r="L655" s="78" t="s">
        <v>2123</v>
      </c>
      <c r="M655" s="79" t="s">
        <v>647</v>
      </c>
      <c r="N655" s="79"/>
      <c r="O655" s="80" t="s">
        <v>2124</v>
      </c>
      <c r="P655" s="80" t="s">
        <v>2112</v>
      </c>
    </row>
    <row r="656" spans="1:16" ht="13.5" thickBot="1" x14ac:dyDescent="0.25">
      <c r="A656" s="69" t="str">
        <f t="shared" si="60"/>
        <v> BRNO 32 </v>
      </c>
      <c r="B656" s="15" t="str">
        <f t="shared" si="61"/>
        <v>I</v>
      </c>
      <c r="C656" s="69">
        <f t="shared" si="62"/>
        <v>50658.440799999997</v>
      </c>
      <c r="D656" s="11" t="str">
        <f t="shared" si="63"/>
        <v>vis</v>
      </c>
      <c r="E656" s="77" t="e">
        <f>VLOOKUP(C656,Active!C$21:E$972,3,FALSE)</f>
        <v>#N/A</v>
      </c>
      <c r="F656" s="15" t="s">
        <v>588</v>
      </c>
      <c r="G656" s="11" t="str">
        <f t="shared" si="64"/>
        <v>50658.4408</v>
      </c>
      <c r="H656" s="69">
        <f t="shared" si="65"/>
        <v>-3313</v>
      </c>
      <c r="I656" s="78" t="s">
        <v>2125</v>
      </c>
      <c r="J656" s="79" t="s">
        <v>2126</v>
      </c>
      <c r="K656" s="78">
        <v>-3313</v>
      </c>
      <c r="L656" s="78" t="s">
        <v>2127</v>
      </c>
      <c r="M656" s="79" t="s">
        <v>647</v>
      </c>
      <c r="N656" s="79"/>
      <c r="O656" s="80" t="s">
        <v>1718</v>
      </c>
      <c r="P656" s="80" t="s">
        <v>2112</v>
      </c>
    </row>
    <row r="657" spans="1:16" ht="13.5" thickBot="1" x14ac:dyDescent="0.25">
      <c r="A657" s="69" t="str">
        <f t="shared" si="60"/>
        <v> BRNO 32 </v>
      </c>
      <c r="B657" s="15" t="str">
        <f t="shared" si="61"/>
        <v>I</v>
      </c>
      <c r="C657" s="69">
        <f t="shared" si="62"/>
        <v>50658.445</v>
      </c>
      <c r="D657" s="11" t="str">
        <f t="shared" si="63"/>
        <v>vis</v>
      </c>
      <c r="E657" s="77" t="e">
        <f>VLOOKUP(C657,Active!C$21:E$972,3,FALSE)</f>
        <v>#N/A</v>
      </c>
      <c r="F657" s="15" t="s">
        <v>588</v>
      </c>
      <c r="G657" s="11" t="str">
        <f t="shared" si="64"/>
        <v>50658.4450</v>
      </c>
      <c r="H657" s="69">
        <f t="shared" si="65"/>
        <v>-3313</v>
      </c>
      <c r="I657" s="78" t="s">
        <v>2128</v>
      </c>
      <c r="J657" s="79" t="s">
        <v>2129</v>
      </c>
      <c r="K657" s="78">
        <v>-3313</v>
      </c>
      <c r="L657" s="78" t="s">
        <v>2130</v>
      </c>
      <c r="M657" s="79" t="s">
        <v>647</v>
      </c>
      <c r="N657" s="79"/>
      <c r="O657" s="80" t="s">
        <v>2131</v>
      </c>
      <c r="P657" s="80" t="s">
        <v>2112</v>
      </c>
    </row>
    <row r="658" spans="1:16" ht="13.5" thickBot="1" x14ac:dyDescent="0.25">
      <c r="A658" s="69" t="str">
        <f t="shared" si="60"/>
        <v> BRNO 32 </v>
      </c>
      <c r="B658" s="15" t="str">
        <f t="shared" si="61"/>
        <v>I</v>
      </c>
      <c r="C658" s="69">
        <f t="shared" si="62"/>
        <v>50658.446400000001</v>
      </c>
      <c r="D658" s="11" t="str">
        <f t="shared" si="63"/>
        <v>vis</v>
      </c>
      <c r="E658" s="77" t="e">
        <f>VLOOKUP(C658,Active!C$21:E$972,3,FALSE)</f>
        <v>#N/A</v>
      </c>
      <c r="F658" s="15" t="s">
        <v>588</v>
      </c>
      <c r="G658" s="11" t="str">
        <f t="shared" si="64"/>
        <v>50658.4464</v>
      </c>
      <c r="H658" s="69">
        <f t="shared" si="65"/>
        <v>-3313</v>
      </c>
      <c r="I658" s="78" t="s">
        <v>2132</v>
      </c>
      <c r="J658" s="79" t="s">
        <v>2133</v>
      </c>
      <c r="K658" s="78">
        <v>-3313</v>
      </c>
      <c r="L658" s="78" t="s">
        <v>2134</v>
      </c>
      <c r="M658" s="79" t="s">
        <v>647</v>
      </c>
      <c r="N658" s="79"/>
      <c r="O658" s="80" t="s">
        <v>2135</v>
      </c>
      <c r="P658" s="80" t="s">
        <v>2112</v>
      </c>
    </row>
    <row r="659" spans="1:16" ht="13.5" thickBot="1" x14ac:dyDescent="0.25">
      <c r="A659" s="69" t="str">
        <f t="shared" si="60"/>
        <v> BRNO 32 </v>
      </c>
      <c r="B659" s="15" t="str">
        <f t="shared" si="61"/>
        <v>I</v>
      </c>
      <c r="C659" s="69">
        <f t="shared" si="62"/>
        <v>50658.446400000001</v>
      </c>
      <c r="D659" s="11" t="str">
        <f t="shared" si="63"/>
        <v>vis</v>
      </c>
      <c r="E659" s="77" t="e">
        <f>VLOOKUP(C659,Active!C$21:E$972,3,FALSE)</f>
        <v>#N/A</v>
      </c>
      <c r="F659" s="15" t="s">
        <v>588</v>
      </c>
      <c r="G659" s="11" t="str">
        <f t="shared" si="64"/>
        <v>50658.4464</v>
      </c>
      <c r="H659" s="69">
        <f t="shared" si="65"/>
        <v>-3313</v>
      </c>
      <c r="I659" s="78" t="s">
        <v>2132</v>
      </c>
      <c r="J659" s="79" t="s">
        <v>2133</v>
      </c>
      <c r="K659" s="78">
        <v>-3313</v>
      </c>
      <c r="L659" s="78" t="s">
        <v>2134</v>
      </c>
      <c r="M659" s="79" t="s">
        <v>647</v>
      </c>
      <c r="N659" s="79"/>
      <c r="O659" s="80" t="s">
        <v>2136</v>
      </c>
      <c r="P659" s="80" t="s">
        <v>2112</v>
      </c>
    </row>
    <row r="660" spans="1:16" ht="13.5" thickBot="1" x14ac:dyDescent="0.25">
      <c r="A660" s="69" t="str">
        <f t="shared" si="60"/>
        <v> BRNO 32 </v>
      </c>
      <c r="B660" s="15" t="str">
        <f t="shared" si="61"/>
        <v>I</v>
      </c>
      <c r="C660" s="69">
        <f t="shared" si="62"/>
        <v>50658.447</v>
      </c>
      <c r="D660" s="11" t="str">
        <f t="shared" si="63"/>
        <v>vis</v>
      </c>
      <c r="E660" s="77" t="e">
        <f>VLOOKUP(C660,Active!C$21:E$972,3,FALSE)</f>
        <v>#N/A</v>
      </c>
      <c r="F660" s="15" t="s">
        <v>588</v>
      </c>
      <c r="G660" s="11" t="str">
        <f t="shared" si="64"/>
        <v>50658.4470</v>
      </c>
      <c r="H660" s="69">
        <f t="shared" si="65"/>
        <v>-3313</v>
      </c>
      <c r="I660" s="78" t="s">
        <v>2137</v>
      </c>
      <c r="J660" s="79" t="s">
        <v>2138</v>
      </c>
      <c r="K660" s="78">
        <v>-3313</v>
      </c>
      <c r="L660" s="78" t="s">
        <v>2139</v>
      </c>
      <c r="M660" s="79" t="s">
        <v>647</v>
      </c>
      <c r="N660" s="79"/>
      <c r="O660" s="80" t="s">
        <v>2140</v>
      </c>
      <c r="P660" s="80" t="s">
        <v>2112</v>
      </c>
    </row>
    <row r="661" spans="1:16" ht="13.5" thickBot="1" x14ac:dyDescent="0.25">
      <c r="A661" s="69" t="str">
        <f t="shared" si="60"/>
        <v> BRNO 32 </v>
      </c>
      <c r="B661" s="15" t="str">
        <f t="shared" si="61"/>
        <v>I</v>
      </c>
      <c r="C661" s="69">
        <f t="shared" si="62"/>
        <v>50658.447699999997</v>
      </c>
      <c r="D661" s="11" t="str">
        <f t="shared" si="63"/>
        <v>vis</v>
      </c>
      <c r="E661" s="77" t="e">
        <f>VLOOKUP(C661,Active!C$21:E$972,3,FALSE)</f>
        <v>#N/A</v>
      </c>
      <c r="F661" s="15" t="s">
        <v>588</v>
      </c>
      <c r="G661" s="11" t="str">
        <f t="shared" si="64"/>
        <v>50658.4477</v>
      </c>
      <c r="H661" s="69">
        <f t="shared" si="65"/>
        <v>-3313</v>
      </c>
      <c r="I661" s="78" t="s">
        <v>2141</v>
      </c>
      <c r="J661" s="79" t="s">
        <v>2142</v>
      </c>
      <c r="K661" s="78">
        <v>-3313</v>
      </c>
      <c r="L661" s="78" t="s">
        <v>2143</v>
      </c>
      <c r="M661" s="79" t="s">
        <v>647</v>
      </c>
      <c r="N661" s="79"/>
      <c r="O661" s="80" t="s">
        <v>2144</v>
      </c>
      <c r="P661" s="80" t="s">
        <v>2112</v>
      </c>
    </row>
    <row r="662" spans="1:16" ht="13.5" thickBot="1" x14ac:dyDescent="0.25">
      <c r="A662" s="69" t="str">
        <f t="shared" si="60"/>
        <v> BBS 115 </v>
      </c>
      <c r="B662" s="15" t="str">
        <f t="shared" si="61"/>
        <v>I</v>
      </c>
      <c r="C662" s="69">
        <f t="shared" si="62"/>
        <v>50692.362000000001</v>
      </c>
      <c r="D662" s="11" t="str">
        <f t="shared" si="63"/>
        <v>vis</v>
      </c>
      <c r="E662" s="77" t="e">
        <f>VLOOKUP(C662,Active!C$21:E$972,3,FALSE)</f>
        <v>#N/A</v>
      </c>
      <c r="F662" s="15" t="s">
        <v>588</v>
      </c>
      <c r="G662" s="11" t="str">
        <f t="shared" si="64"/>
        <v>50692.362</v>
      </c>
      <c r="H662" s="69">
        <f t="shared" si="65"/>
        <v>-3252</v>
      </c>
      <c r="I662" s="78" t="s">
        <v>2149</v>
      </c>
      <c r="J662" s="79" t="s">
        <v>2150</v>
      </c>
      <c r="K662" s="78">
        <v>-3252</v>
      </c>
      <c r="L662" s="78" t="s">
        <v>2151</v>
      </c>
      <c r="M662" s="79" t="s">
        <v>647</v>
      </c>
      <c r="N662" s="79"/>
      <c r="O662" s="80" t="s">
        <v>883</v>
      </c>
      <c r="P662" s="80" t="s">
        <v>2152</v>
      </c>
    </row>
    <row r="663" spans="1:16" ht="13.5" thickBot="1" x14ac:dyDescent="0.25">
      <c r="A663" s="69" t="str">
        <f t="shared" si="60"/>
        <v> BBS 116 </v>
      </c>
      <c r="B663" s="15" t="str">
        <f t="shared" si="61"/>
        <v>I</v>
      </c>
      <c r="C663" s="69">
        <f t="shared" si="62"/>
        <v>50702.366999999998</v>
      </c>
      <c r="D663" s="11" t="str">
        <f t="shared" si="63"/>
        <v>vis</v>
      </c>
      <c r="E663" s="77" t="e">
        <f>VLOOKUP(C663,Active!C$21:E$972,3,FALSE)</f>
        <v>#N/A</v>
      </c>
      <c r="F663" s="15" t="s">
        <v>588</v>
      </c>
      <c r="G663" s="11" t="str">
        <f t="shared" si="64"/>
        <v>50702.367</v>
      </c>
      <c r="H663" s="69">
        <f t="shared" si="65"/>
        <v>-3234</v>
      </c>
      <c r="I663" s="78" t="s">
        <v>2162</v>
      </c>
      <c r="J663" s="79" t="s">
        <v>2163</v>
      </c>
      <c r="K663" s="78">
        <v>-3234</v>
      </c>
      <c r="L663" s="78" t="s">
        <v>2081</v>
      </c>
      <c r="M663" s="79" t="s">
        <v>647</v>
      </c>
      <c r="N663" s="79"/>
      <c r="O663" s="80" t="s">
        <v>862</v>
      </c>
      <c r="P663" s="80" t="s">
        <v>2164</v>
      </c>
    </row>
    <row r="664" spans="1:16" ht="13.5" thickBot="1" x14ac:dyDescent="0.25">
      <c r="A664" s="69" t="str">
        <f t="shared" si="60"/>
        <v> BBS 116 </v>
      </c>
      <c r="B664" s="15" t="str">
        <f t="shared" si="61"/>
        <v>I</v>
      </c>
      <c r="C664" s="69">
        <f t="shared" si="62"/>
        <v>50702.372000000003</v>
      </c>
      <c r="D664" s="11" t="str">
        <f t="shared" si="63"/>
        <v>vis</v>
      </c>
      <c r="E664" s="77" t="e">
        <f>VLOOKUP(C664,Active!C$21:E$972,3,FALSE)</f>
        <v>#N/A</v>
      </c>
      <c r="F664" s="15" t="s">
        <v>588</v>
      </c>
      <c r="G664" s="11" t="str">
        <f t="shared" si="64"/>
        <v>50702.372</v>
      </c>
      <c r="H664" s="69">
        <f t="shared" si="65"/>
        <v>-3234</v>
      </c>
      <c r="I664" s="78" t="s">
        <v>2165</v>
      </c>
      <c r="J664" s="79" t="s">
        <v>2166</v>
      </c>
      <c r="K664" s="78">
        <v>-3234</v>
      </c>
      <c r="L664" s="78" t="s">
        <v>1894</v>
      </c>
      <c r="M664" s="79" t="s">
        <v>647</v>
      </c>
      <c r="N664" s="79"/>
      <c r="O664" s="80" t="s">
        <v>883</v>
      </c>
      <c r="P664" s="80" t="s">
        <v>2164</v>
      </c>
    </row>
    <row r="665" spans="1:16" ht="13.5" thickBot="1" x14ac:dyDescent="0.25">
      <c r="A665" s="69" t="str">
        <f t="shared" si="60"/>
        <v> BBS 116 </v>
      </c>
      <c r="B665" s="15" t="str">
        <f t="shared" si="61"/>
        <v>I</v>
      </c>
      <c r="C665" s="69">
        <f t="shared" si="62"/>
        <v>50751.296000000002</v>
      </c>
      <c r="D665" s="11" t="str">
        <f t="shared" si="63"/>
        <v>vis</v>
      </c>
      <c r="E665" s="77" t="e">
        <f>VLOOKUP(C665,Active!C$21:E$972,3,FALSE)</f>
        <v>#N/A</v>
      </c>
      <c r="F665" s="15" t="s">
        <v>588</v>
      </c>
      <c r="G665" s="11" t="str">
        <f t="shared" si="64"/>
        <v>50751.296</v>
      </c>
      <c r="H665" s="69">
        <f t="shared" si="65"/>
        <v>-3146</v>
      </c>
      <c r="I665" s="78" t="s">
        <v>2169</v>
      </c>
      <c r="J665" s="79" t="s">
        <v>2170</v>
      </c>
      <c r="K665" s="78">
        <v>-3146</v>
      </c>
      <c r="L665" s="78" t="s">
        <v>1821</v>
      </c>
      <c r="M665" s="79" t="s">
        <v>647</v>
      </c>
      <c r="N665" s="79"/>
      <c r="O665" s="80" t="s">
        <v>883</v>
      </c>
      <c r="P665" s="80" t="s">
        <v>2164</v>
      </c>
    </row>
    <row r="666" spans="1:16" ht="13.5" thickBot="1" x14ac:dyDescent="0.25">
      <c r="A666" s="69" t="str">
        <f t="shared" si="60"/>
        <v> BBS 117 </v>
      </c>
      <c r="B666" s="15" t="str">
        <f t="shared" si="61"/>
        <v>I</v>
      </c>
      <c r="C666" s="69">
        <f t="shared" si="62"/>
        <v>50825.235999999997</v>
      </c>
      <c r="D666" s="11" t="str">
        <f t="shared" si="63"/>
        <v>vis</v>
      </c>
      <c r="E666" s="77" t="e">
        <f>VLOOKUP(C666,Active!C$21:E$972,3,FALSE)</f>
        <v>#N/A</v>
      </c>
      <c r="F666" s="15" t="s">
        <v>588</v>
      </c>
      <c r="G666" s="11" t="str">
        <f t="shared" si="64"/>
        <v>50825.236</v>
      </c>
      <c r="H666" s="69">
        <f t="shared" si="65"/>
        <v>-3013</v>
      </c>
      <c r="I666" s="78" t="s">
        <v>2176</v>
      </c>
      <c r="J666" s="79" t="s">
        <v>2177</v>
      </c>
      <c r="K666" s="78">
        <v>-3013</v>
      </c>
      <c r="L666" s="78" t="s">
        <v>2178</v>
      </c>
      <c r="M666" s="79" t="s">
        <v>647</v>
      </c>
      <c r="N666" s="79"/>
      <c r="O666" s="80" t="s">
        <v>862</v>
      </c>
      <c r="P666" s="80" t="s">
        <v>2179</v>
      </c>
    </row>
    <row r="667" spans="1:16" ht="13.5" thickBot="1" x14ac:dyDescent="0.25">
      <c r="A667" s="69" t="str">
        <f t="shared" si="60"/>
        <v> BRNO 32 </v>
      </c>
      <c r="B667" s="15" t="str">
        <f t="shared" si="61"/>
        <v>I</v>
      </c>
      <c r="C667" s="69">
        <f t="shared" si="62"/>
        <v>51016.483399999997</v>
      </c>
      <c r="D667" s="11" t="str">
        <f t="shared" si="63"/>
        <v>vis</v>
      </c>
      <c r="E667" s="77" t="e">
        <f>VLOOKUP(C667,Active!C$21:E$972,3,FALSE)</f>
        <v>#N/A</v>
      </c>
      <c r="F667" s="15" t="s">
        <v>588</v>
      </c>
      <c r="G667" s="11" t="str">
        <f t="shared" si="64"/>
        <v>51016.4834</v>
      </c>
      <c r="H667" s="69">
        <f t="shared" si="65"/>
        <v>-2669</v>
      </c>
      <c r="I667" s="78" t="s">
        <v>2180</v>
      </c>
      <c r="J667" s="79" t="s">
        <v>2181</v>
      </c>
      <c r="K667" s="78">
        <v>-2669</v>
      </c>
      <c r="L667" s="78" t="s">
        <v>2182</v>
      </c>
      <c r="M667" s="79" t="s">
        <v>647</v>
      </c>
      <c r="N667" s="79"/>
      <c r="O667" s="80" t="s">
        <v>2124</v>
      </c>
      <c r="P667" s="80" t="s">
        <v>2112</v>
      </c>
    </row>
    <row r="668" spans="1:16" ht="13.5" thickBot="1" x14ac:dyDescent="0.25">
      <c r="A668" s="69" t="str">
        <f t="shared" si="60"/>
        <v> BRNO 32 </v>
      </c>
      <c r="B668" s="15" t="str">
        <f t="shared" si="61"/>
        <v>I</v>
      </c>
      <c r="C668" s="69">
        <f t="shared" si="62"/>
        <v>51016.483399999997</v>
      </c>
      <c r="D668" s="11" t="str">
        <f t="shared" si="63"/>
        <v>vis</v>
      </c>
      <c r="E668" s="77" t="e">
        <f>VLOOKUP(C668,Active!C$21:E$972,3,FALSE)</f>
        <v>#N/A</v>
      </c>
      <c r="F668" s="15" t="s">
        <v>588</v>
      </c>
      <c r="G668" s="11" t="str">
        <f t="shared" si="64"/>
        <v>51016.4834</v>
      </c>
      <c r="H668" s="69">
        <f t="shared" si="65"/>
        <v>-2669</v>
      </c>
      <c r="I668" s="78" t="s">
        <v>2180</v>
      </c>
      <c r="J668" s="79" t="s">
        <v>2181</v>
      </c>
      <c r="K668" s="78">
        <v>-2669</v>
      </c>
      <c r="L668" s="78" t="s">
        <v>2182</v>
      </c>
      <c r="M668" s="79" t="s">
        <v>647</v>
      </c>
      <c r="N668" s="79"/>
      <c r="O668" s="80" t="s">
        <v>2120</v>
      </c>
      <c r="P668" s="80" t="s">
        <v>2112</v>
      </c>
    </row>
    <row r="669" spans="1:16" ht="13.5" thickBot="1" x14ac:dyDescent="0.25">
      <c r="A669" s="69" t="str">
        <f t="shared" si="60"/>
        <v> BRNO 32 </v>
      </c>
      <c r="B669" s="15" t="str">
        <f t="shared" si="61"/>
        <v>I</v>
      </c>
      <c r="C669" s="69">
        <f t="shared" si="62"/>
        <v>51016.485500000003</v>
      </c>
      <c r="D669" s="11" t="str">
        <f t="shared" si="63"/>
        <v>vis</v>
      </c>
      <c r="E669" s="77" t="e">
        <f>VLOOKUP(C669,Active!C$21:E$972,3,FALSE)</f>
        <v>#N/A</v>
      </c>
      <c r="F669" s="15" t="s">
        <v>588</v>
      </c>
      <c r="G669" s="11" t="str">
        <f t="shared" si="64"/>
        <v>51016.4855</v>
      </c>
      <c r="H669" s="69">
        <f t="shared" si="65"/>
        <v>-2669</v>
      </c>
      <c r="I669" s="78" t="s">
        <v>2183</v>
      </c>
      <c r="J669" s="79" t="s">
        <v>2184</v>
      </c>
      <c r="K669" s="78">
        <v>-2669</v>
      </c>
      <c r="L669" s="78" t="s">
        <v>2185</v>
      </c>
      <c r="M669" s="79" t="s">
        <v>647</v>
      </c>
      <c r="N669" s="79"/>
      <c r="O669" s="80" t="s">
        <v>2135</v>
      </c>
      <c r="P669" s="80" t="s">
        <v>2112</v>
      </c>
    </row>
    <row r="670" spans="1:16" ht="13.5" thickBot="1" x14ac:dyDescent="0.25">
      <c r="A670" s="69" t="str">
        <f t="shared" si="60"/>
        <v> BRNO 32 </v>
      </c>
      <c r="B670" s="15" t="str">
        <f t="shared" si="61"/>
        <v>I</v>
      </c>
      <c r="C670" s="69">
        <f t="shared" si="62"/>
        <v>51016.499400000001</v>
      </c>
      <c r="D670" s="11" t="str">
        <f t="shared" si="63"/>
        <v>vis</v>
      </c>
      <c r="E670" s="77" t="e">
        <f>VLOOKUP(C670,Active!C$21:E$972,3,FALSE)</f>
        <v>#N/A</v>
      </c>
      <c r="F670" s="15" t="s">
        <v>588</v>
      </c>
      <c r="G670" s="11" t="str">
        <f t="shared" si="64"/>
        <v>51016.4994</v>
      </c>
      <c r="H670" s="69">
        <f t="shared" si="65"/>
        <v>-2669</v>
      </c>
      <c r="I670" s="78" t="s">
        <v>2186</v>
      </c>
      <c r="J670" s="79" t="s">
        <v>2187</v>
      </c>
      <c r="K670" s="78">
        <v>-2669</v>
      </c>
      <c r="L670" s="78" t="s">
        <v>2188</v>
      </c>
      <c r="M670" s="79" t="s">
        <v>647</v>
      </c>
      <c r="N670" s="79"/>
      <c r="O670" s="80" t="s">
        <v>2116</v>
      </c>
      <c r="P670" s="80" t="s">
        <v>2112</v>
      </c>
    </row>
    <row r="671" spans="1:16" ht="13.5" thickBot="1" x14ac:dyDescent="0.25">
      <c r="A671" s="69" t="str">
        <f t="shared" si="60"/>
        <v> BRNO 32 </v>
      </c>
      <c r="B671" s="15" t="str">
        <f t="shared" si="61"/>
        <v>I</v>
      </c>
      <c r="C671" s="69">
        <f t="shared" si="62"/>
        <v>51016.500099999997</v>
      </c>
      <c r="D671" s="11" t="str">
        <f t="shared" si="63"/>
        <v>vis</v>
      </c>
      <c r="E671" s="77" t="e">
        <f>VLOOKUP(C671,Active!C$21:E$972,3,FALSE)</f>
        <v>#N/A</v>
      </c>
      <c r="F671" s="15" t="s">
        <v>588</v>
      </c>
      <c r="G671" s="11" t="str">
        <f t="shared" si="64"/>
        <v>51016.5001</v>
      </c>
      <c r="H671" s="69">
        <f t="shared" si="65"/>
        <v>-2669</v>
      </c>
      <c r="I671" s="78" t="s">
        <v>2189</v>
      </c>
      <c r="J671" s="79" t="s">
        <v>2190</v>
      </c>
      <c r="K671" s="78">
        <v>-2669</v>
      </c>
      <c r="L671" s="78" t="s">
        <v>2191</v>
      </c>
      <c r="M671" s="79" t="s">
        <v>647</v>
      </c>
      <c r="N671" s="79"/>
      <c r="O671" s="80" t="s">
        <v>2136</v>
      </c>
      <c r="P671" s="80" t="s">
        <v>2112</v>
      </c>
    </row>
    <row r="672" spans="1:16" ht="13.5" thickBot="1" x14ac:dyDescent="0.25">
      <c r="A672" s="69" t="str">
        <f t="shared" si="60"/>
        <v> BRNO 32 </v>
      </c>
      <c r="B672" s="15" t="str">
        <f t="shared" si="61"/>
        <v>I</v>
      </c>
      <c r="C672" s="69">
        <f t="shared" si="62"/>
        <v>51016.501499999998</v>
      </c>
      <c r="D672" s="11" t="str">
        <f t="shared" si="63"/>
        <v>vis</v>
      </c>
      <c r="E672" s="77" t="e">
        <f>VLOOKUP(C672,Active!C$21:E$972,3,FALSE)</f>
        <v>#N/A</v>
      </c>
      <c r="F672" s="15" t="s">
        <v>588</v>
      </c>
      <c r="G672" s="11" t="str">
        <f t="shared" si="64"/>
        <v>51016.5015</v>
      </c>
      <c r="H672" s="69">
        <f t="shared" si="65"/>
        <v>-2669</v>
      </c>
      <c r="I672" s="78" t="s">
        <v>2192</v>
      </c>
      <c r="J672" s="79" t="s">
        <v>2193</v>
      </c>
      <c r="K672" s="78">
        <v>-2669</v>
      </c>
      <c r="L672" s="78" t="s">
        <v>2194</v>
      </c>
      <c r="M672" s="79" t="s">
        <v>647</v>
      </c>
      <c r="N672" s="79"/>
      <c r="O672" s="80" t="s">
        <v>2140</v>
      </c>
      <c r="P672" s="80" t="s">
        <v>2112</v>
      </c>
    </row>
    <row r="673" spans="1:16" ht="13.5" thickBot="1" x14ac:dyDescent="0.25">
      <c r="A673" s="69" t="str">
        <f t="shared" si="60"/>
        <v> BRNO 32 </v>
      </c>
      <c r="B673" s="15" t="str">
        <f t="shared" si="61"/>
        <v>I</v>
      </c>
      <c r="C673" s="69">
        <f t="shared" si="62"/>
        <v>51016.502200000003</v>
      </c>
      <c r="D673" s="11" t="str">
        <f t="shared" si="63"/>
        <v>vis</v>
      </c>
      <c r="E673" s="77" t="e">
        <f>VLOOKUP(C673,Active!C$21:E$972,3,FALSE)</f>
        <v>#N/A</v>
      </c>
      <c r="F673" s="15" t="s">
        <v>588</v>
      </c>
      <c r="G673" s="11" t="str">
        <f t="shared" si="64"/>
        <v>51016.5022</v>
      </c>
      <c r="H673" s="69">
        <f t="shared" si="65"/>
        <v>-2669</v>
      </c>
      <c r="I673" s="78" t="s">
        <v>2195</v>
      </c>
      <c r="J673" s="79" t="s">
        <v>2196</v>
      </c>
      <c r="K673" s="78">
        <v>-2669</v>
      </c>
      <c r="L673" s="78" t="s">
        <v>2130</v>
      </c>
      <c r="M673" s="79" t="s">
        <v>647</v>
      </c>
      <c r="N673" s="79"/>
      <c r="O673" s="80" t="s">
        <v>2111</v>
      </c>
      <c r="P673" s="80" t="s">
        <v>2112</v>
      </c>
    </row>
    <row r="674" spans="1:16" ht="13.5" thickBot="1" x14ac:dyDescent="0.25">
      <c r="A674" s="69" t="str">
        <f t="shared" si="60"/>
        <v> BRNO 32 </v>
      </c>
      <c r="B674" s="15" t="str">
        <f t="shared" si="61"/>
        <v>I</v>
      </c>
      <c r="C674" s="69">
        <f t="shared" si="62"/>
        <v>51016.502899999999</v>
      </c>
      <c r="D674" s="11" t="str">
        <f t="shared" si="63"/>
        <v>vis</v>
      </c>
      <c r="E674" s="77" t="e">
        <f>VLOOKUP(C674,Active!C$21:E$972,3,FALSE)</f>
        <v>#N/A</v>
      </c>
      <c r="F674" s="15" t="s">
        <v>588</v>
      </c>
      <c r="G674" s="11" t="str">
        <f t="shared" si="64"/>
        <v>51016.5029</v>
      </c>
      <c r="H674" s="69">
        <f t="shared" si="65"/>
        <v>-2669</v>
      </c>
      <c r="I674" s="78" t="s">
        <v>2197</v>
      </c>
      <c r="J674" s="79" t="s">
        <v>2198</v>
      </c>
      <c r="K674" s="78">
        <v>-2669</v>
      </c>
      <c r="L674" s="78" t="s">
        <v>2199</v>
      </c>
      <c r="M674" s="79" t="s">
        <v>647</v>
      </c>
      <c r="N674" s="79"/>
      <c r="O674" s="80" t="s">
        <v>2131</v>
      </c>
      <c r="P674" s="80" t="s">
        <v>2112</v>
      </c>
    </row>
    <row r="675" spans="1:16" ht="13.5" thickBot="1" x14ac:dyDescent="0.25">
      <c r="A675" s="69" t="str">
        <f t="shared" si="60"/>
        <v> BRNO 32 </v>
      </c>
      <c r="B675" s="15" t="str">
        <f t="shared" si="61"/>
        <v>I</v>
      </c>
      <c r="C675" s="69">
        <f t="shared" si="62"/>
        <v>51016.505700000002</v>
      </c>
      <c r="D675" s="11" t="str">
        <f t="shared" si="63"/>
        <v>vis</v>
      </c>
      <c r="E675" s="77" t="e">
        <f>VLOOKUP(C675,Active!C$21:E$972,3,FALSE)</f>
        <v>#N/A</v>
      </c>
      <c r="F675" s="15" t="s">
        <v>588</v>
      </c>
      <c r="G675" s="11" t="str">
        <f t="shared" si="64"/>
        <v>51016.5057</v>
      </c>
      <c r="H675" s="69">
        <f t="shared" si="65"/>
        <v>-2669</v>
      </c>
      <c r="I675" s="78" t="s">
        <v>2200</v>
      </c>
      <c r="J675" s="79" t="s">
        <v>2201</v>
      </c>
      <c r="K675" s="78">
        <v>-2669</v>
      </c>
      <c r="L675" s="78" t="s">
        <v>2202</v>
      </c>
      <c r="M675" s="79" t="s">
        <v>647</v>
      </c>
      <c r="N675" s="79"/>
      <c r="O675" s="80" t="s">
        <v>2144</v>
      </c>
      <c r="P675" s="80" t="s">
        <v>2112</v>
      </c>
    </row>
    <row r="676" spans="1:16" ht="13.5" thickBot="1" x14ac:dyDescent="0.25">
      <c r="A676" s="69" t="str">
        <f t="shared" si="60"/>
        <v> BRNO 32 </v>
      </c>
      <c r="B676" s="15" t="str">
        <f t="shared" si="61"/>
        <v>I</v>
      </c>
      <c r="C676" s="69">
        <f t="shared" si="62"/>
        <v>51016.506399999998</v>
      </c>
      <c r="D676" s="11" t="str">
        <f t="shared" si="63"/>
        <v>vis</v>
      </c>
      <c r="E676" s="77" t="e">
        <f>VLOOKUP(C676,Active!C$21:E$972,3,FALSE)</f>
        <v>#N/A</v>
      </c>
      <c r="F676" s="15" t="s">
        <v>588</v>
      </c>
      <c r="G676" s="11" t="str">
        <f t="shared" si="64"/>
        <v>51016.5064</v>
      </c>
      <c r="H676" s="69">
        <f t="shared" si="65"/>
        <v>-2669</v>
      </c>
      <c r="I676" s="78" t="s">
        <v>2203</v>
      </c>
      <c r="J676" s="79" t="s">
        <v>2204</v>
      </c>
      <c r="K676" s="78">
        <v>-2669</v>
      </c>
      <c r="L676" s="78" t="s">
        <v>2205</v>
      </c>
      <c r="M676" s="79" t="s">
        <v>647</v>
      </c>
      <c r="N676" s="79"/>
      <c r="O676" s="80" t="s">
        <v>2206</v>
      </c>
      <c r="P676" s="80" t="s">
        <v>2112</v>
      </c>
    </row>
    <row r="677" spans="1:16" ht="13.5" thickBot="1" x14ac:dyDescent="0.25">
      <c r="A677" s="69" t="str">
        <f t="shared" si="60"/>
        <v> BRNO 32 </v>
      </c>
      <c r="B677" s="15" t="str">
        <f t="shared" si="61"/>
        <v>I</v>
      </c>
      <c r="C677" s="69">
        <f t="shared" si="62"/>
        <v>51016.509899999997</v>
      </c>
      <c r="D677" s="11" t="str">
        <f t="shared" si="63"/>
        <v>vis</v>
      </c>
      <c r="E677" s="77" t="e">
        <f>VLOOKUP(C677,Active!C$21:E$972,3,FALSE)</f>
        <v>#N/A</v>
      </c>
      <c r="F677" s="15" t="s">
        <v>588</v>
      </c>
      <c r="G677" s="11" t="str">
        <f t="shared" si="64"/>
        <v>51016.5099</v>
      </c>
      <c r="H677" s="69">
        <f t="shared" si="65"/>
        <v>-2669</v>
      </c>
      <c r="I677" s="78" t="s">
        <v>2207</v>
      </c>
      <c r="J677" s="79" t="s">
        <v>2208</v>
      </c>
      <c r="K677" s="78">
        <v>-2669</v>
      </c>
      <c r="L677" s="78" t="s">
        <v>2209</v>
      </c>
      <c r="M677" s="79" t="s">
        <v>647</v>
      </c>
      <c r="N677" s="79"/>
      <c r="O677" s="80" t="s">
        <v>2210</v>
      </c>
      <c r="P677" s="80" t="s">
        <v>2112</v>
      </c>
    </row>
    <row r="678" spans="1:16" ht="13.5" thickBot="1" x14ac:dyDescent="0.25">
      <c r="A678" s="69" t="str">
        <f t="shared" si="60"/>
        <v> BRNO 32 </v>
      </c>
      <c r="B678" s="15" t="str">
        <f t="shared" si="61"/>
        <v>I</v>
      </c>
      <c r="C678" s="69">
        <f t="shared" si="62"/>
        <v>51016.509899999997</v>
      </c>
      <c r="D678" s="11" t="str">
        <f t="shared" si="63"/>
        <v>vis</v>
      </c>
      <c r="E678" s="77" t="e">
        <f>VLOOKUP(C678,Active!C$21:E$972,3,FALSE)</f>
        <v>#N/A</v>
      </c>
      <c r="F678" s="15" t="s">
        <v>588</v>
      </c>
      <c r="G678" s="11" t="str">
        <f t="shared" si="64"/>
        <v>51016.5099</v>
      </c>
      <c r="H678" s="69">
        <f t="shared" si="65"/>
        <v>-2669</v>
      </c>
      <c r="I678" s="78" t="s">
        <v>2207</v>
      </c>
      <c r="J678" s="79" t="s">
        <v>2208</v>
      </c>
      <c r="K678" s="78">
        <v>-2669</v>
      </c>
      <c r="L678" s="78" t="s">
        <v>2209</v>
      </c>
      <c r="M678" s="79" t="s">
        <v>647</v>
      </c>
      <c r="N678" s="79"/>
      <c r="O678" s="80" t="s">
        <v>2211</v>
      </c>
      <c r="P678" s="80" t="s">
        <v>2112</v>
      </c>
    </row>
    <row r="679" spans="1:16" ht="13.5" thickBot="1" x14ac:dyDescent="0.25">
      <c r="A679" s="69" t="str">
        <f t="shared" si="60"/>
        <v> BBS 118 </v>
      </c>
      <c r="B679" s="15" t="str">
        <f t="shared" si="61"/>
        <v>I</v>
      </c>
      <c r="C679" s="69">
        <f t="shared" si="62"/>
        <v>51031.498</v>
      </c>
      <c r="D679" s="11" t="str">
        <f t="shared" si="63"/>
        <v>vis</v>
      </c>
      <c r="E679" s="77" t="e">
        <f>VLOOKUP(C679,Active!C$21:E$972,3,FALSE)</f>
        <v>#N/A</v>
      </c>
      <c r="F679" s="15" t="s">
        <v>588</v>
      </c>
      <c r="G679" s="11" t="str">
        <f t="shared" si="64"/>
        <v>51031.498</v>
      </c>
      <c r="H679" s="69">
        <f t="shared" si="65"/>
        <v>-2642</v>
      </c>
      <c r="I679" s="78" t="s">
        <v>2212</v>
      </c>
      <c r="J679" s="79" t="s">
        <v>2213</v>
      </c>
      <c r="K679" s="78">
        <v>-2642</v>
      </c>
      <c r="L679" s="78" t="s">
        <v>2214</v>
      </c>
      <c r="M679" s="79" t="s">
        <v>647</v>
      </c>
      <c r="N679" s="79"/>
      <c r="O679" s="80" t="s">
        <v>862</v>
      </c>
      <c r="P679" s="80" t="s">
        <v>2215</v>
      </c>
    </row>
    <row r="680" spans="1:16" ht="13.5" thickBot="1" x14ac:dyDescent="0.25">
      <c r="A680" s="69" t="str">
        <f t="shared" si="60"/>
        <v> BBS 119 </v>
      </c>
      <c r="B680" s="15" t="str">
        <f t="shared" si="61"/>
        <v>I</v>
      </c>
      <c r="C680" s="69">
        <f t="shared" si="62"/>
        <v>51123.248</v>
      </c>
      <c r="D680" s="11" t="str">
        <f t="shared" si="63"/>
        <v>vis</v>
      </c>
      <c r="E680" s="77" t="e">
        <f>VLOOKUP(C680,Active!C$21:E$972,3,FALSE)</f>
        <v>#N/A</v>
      </c>
      <c r="F680" s="15" t="s">
        <v>588</v>
      </c>
      <c r="G680" s="11" t="str">
        <f t="shared" si="64"/>
        <v>51123.248</v>
      </c>
      <c r="H680" s="69">
        <f t="shared" si="65"/>
        <v>-2477</v>
      </c>
      <c r="I680" s="78" t="s">
        <v>2230</v>
      </c>
      <c r="J680" s="79" t="s">
        <v>2231</v>
      </c>
      <c r="K680" s="78">
        <v>-2477</v>
      </c>
      <c r="L680" s="78" t="s">
        <v>2147</v>
      </c>
      <c r="M680" s="79" t="s">
        <v>647</v>
      </c>
      <c r="N680" s="79"/>
      <c r="O680" s="80" t="s">
        <v>862</v>
      </c>
      <c r="P680" s="80" t="s">
        <v>2232</v>
      </c>
    </row>
    <row r="681" spans="1:16" ht="13.5" thickBot="1" x14ac:dyDescent="0.25">
      <c r="A681" s="69" t="str">
        <f t="shared" si="60"/>
        <v> BBS 120 </v>
      </c>
      <c r="B681" s="15" t="str">
        <f t="shared" si="61"/>
        <v>I</v>
      </c>
      <c r="C681" s="69">
        <f t="shared" si="62"/>
        <v>51349.536999999997</v>
      </c>
      <c r="D681" s="11" t="str">
        <f t="shared" si="63"/>
        <v>vis</v>
      </c>
      <c r="E681" s="77" t="e">
        <f>VLOOKUP(C681,Active!C$21:E$972,3,FALSE)</f>
        <v>#N/A</v>
      </c>
      <c r="F681" s="15" t="s">
        <v>588</v>
      </c>
      <c r="G681" s="11" t="str">
        <f t="shared" si="64"/>
        <v>51349.537</v>
      </c>
      <c r="H681" s="69">
        <f t="shared" si="65"/>
        <v>-2070</v>
      </c>
      <c r="I681" s="78" t="s">
        <v>2236</v>
      </c>
      <c r="J681" s="79" t="s">
        <v>2237</v>
      </c>
      <c r="K681" s="78">
        <v>-2070</v>
      </c>
      <c r="L681" s="78" t="s">
        <v>2238</v>
      </c>
      <c r="M681" s="79" t="s">
        <v>647</v>
      </c>
      <c r="N681" s="79"/>
      <c r="O681" s="80" t="s">
        <v>862</v>
      </c>
      <c r="P681" s="80" t="s">
        <v>2239</v>
      </c>
    </row>
    <row r="682" spans="1:16" ht="13.5" thickBot="1" x14ac:dyDescent="0.25">
      <c r="A682" s="69" t="str">
        <f t="shared" si="60"/>
        <v> BBS 121 </v>
      </c>
      <c r="B682" s="15" t="str">
        <f t="shared" si="61"/>
        <v>I</v>
      </c>
      <c r="C682" s="69">
        <f t="shared" si="62"/>
        <v>51427.374000000003</v>
      </c>
      <c r="D682" s="11" t="str">
        <f t="shared" si="63"/>
        <v>vis</v>
      </c>
      <c r="E682" s="77" t="e">
        <f>VLOOKUP(C682,Active!C$21:E$972,3,FALSE)</f>
        <v>#N/A</v>
      </c>
      <c r="F682" s="15" t="s">
        <v>588</v>
      </c>
      <c r="G682" s="11" t="str">
        <f t="shared" si="64"/>
        <v>51427.374</v>
      </c>
      <c r="H682" s="69">
        <f t="shared" si="65"/>
        <v>-1930</v>
      </c>
      <c r="I682" s="78" t="s">
        <v>2249</v>
      </c>
      <c r="J682" s="79" t="s">
        <v>2250</v>
      </c>
      <c r="K682" s="78">
        <v>-1930</v>
      </c>
      <c r="L682" s="78" t="s">
        <v>2147</v>
      </c>
      <c r="M682" s="79" t="s">
        <v>647</v>
      </c>
      <c r="N682" s="79"/>
      <c r="O682" s="80" t="s">
        <v>862</v>
      </c>
      <c r="P682" s="80" t="s">
        <v>2251</v>
      </c>
    </row>
    <row r="683" spans="1:16" ht="13.5" thickBot="1" x14ac:dyDescent="0.25">
      <c r="A683" s="69" t="str">
        <f t="shared" si="60"/>
        <v>OEJV 0074 </v>
      </c>
      <c r="B683" s="15" t="str">
        <f t="shared" si="61"/>
        <v>I</v>
      </c>
      <c r="C683" s="69">
        <f t="shared" si="62"/>
        <v>51755.421999999999</v>
      </c>
      <c r="D683" s="11" t="str">
        <f t="shared" si="63"/>
        <v>vis</v>
      </c>
      <c r="E683" s="77" t="e">
        <f>VLOOKUP(C683,Active!C$21:E$972,3,FALSE)</f>
        <v>#N/A</v>
      </c>
      <c r="F683" s="15" t="s">
        <v>588</v>
      </c>
      <c r="G683" s="11" t="str">
        <f t="shared" si="64"/>
        <v>51755.422</v>
      </c>
      <c r="H683" s="69">
        <f t="shared" si="65"/>
        <v>-1340</v>
      </c>
      <c r="I683" s="78" t="s">
        <v>2268</v>
      </c>
      <c r="J683" s="79" t="s">
        <v>2269</v>
      </c>
      <c r="K683" s="78">
        <v>-1340</v>
      </c>
      <c r="L683" s="78" t="s">
        <v>1975</v>
      </c>
      <c r="M683" s="79" t="s">
        <v>647</v>
      </c>
      <c r="N683" s="79"/>
      <c r="O683" s="80" t="s">
        <v>2111</v>
      </c>
      <c r="P683" s="81" t="s">
        <v>0</v>
      </c>
    </row>
    <row r="684" spans="1:16" ht="13.5" thickBot="1" x14ac:dyDescent="0.25">
      <c r="A684" s="69" t="str">
        <f t="shared" si="60"/>
        <v> AOEB 7 </v>
      </c>
      <c r="B684" s="15" t="str">
        <f t="shared" si="61"/>
        <v>I</v>
      </c>
      <c r="C684" s="69">
        <f t="shared" si="62"/>
        <v>51769.862000000001</v>
      </c>
      <c r="D684" s="11" t="str">
        <f t="shared" si="63"/>
        <v>vis</v>
      </c>
      <c r="E684" s="77" t="e">
        <f>VLOOKUP(C684,Active!C$21:E$972,3,FALSE)</f>
        <v>#N/A</v>
      </c>
      <c r="F684" s="15" t="s">
        <v>588</v>
      </c>
      <c r="G684" s="11" t="str">
        <f t="shared" si="64"/>
        <v>51769.862</v>
      </c>
      <c r="H684" s="69">
        <f t="shared" si="65"/>
        <v>-1314</v>
      </c>
      <c r="I684" s="78" t="s">
        <v>1</v>
      </c>
      <c r="J684" s="79" t="s">
        <v>2</v>
      </c>
      <c r="K684" s="78">
        <v>-1314</v>
      </c>
      <c r="L684" s="78" t="s">
        <v>2178</v>
      </c>
      <c r="M684" s="79" t="s">
        <v>647</v>
      </c>
      <c r="N684" s="79"/>
      <c r="O684" s="80" t="s">
        <v>1450</v>
      </c>
      <c r="P684" s="80" t="s">
        <v>3</v>
      </c>
    </row>
    <row r="685" spans="1:16" ht="13.5" thickBot="1" x14ac:dyDescent="0.25">
      <c r="A685" s="69" t="str">
        <f t="shared" si="60"/>
        <v> AOEB 7 </v>
      </c>
      <c r="B685" s="15" t="str">
        <f t="shared" si="61"/>
        <v>I</v>
      </c>
      <c r="C685" s="69">
        <f t="shared" si="62"/>
        <v>51836.58</v>
      </c>
      <c r="D685" s="11" t="str">
        <f t="shared" si="63"/>
        <v>vis</v>
      </c>
      <c r="E685" s="77" t="e">
        <f>VLOOKUP(C685,Active!C$21:E$972,3,FALSE)</f>
        <v>#N/A</v>
      </c>
      <c r="F685" s="15" t="s">
        <v>588</v>
      </c>
      <c r="G685" s="11" t="str">
        <f t="shared" si="64"/>
        <v>51836.580</v>
      </c>
      <c r="H685" s="69">
        <f t="shared" si="65"/>
        <v>-1194</v>
      </c>
      <c r="I685" s="78" t="s">
        <v>4</v>
      </c>
      <c r="J685" s="79" t="s">
        <v>5</v>
      </c>
      <c r="K685" s="78">
        <v>-1194</v>
      </c>
      <c r="L685" s="78" t="s">
        <v>2235</v>
      </c>
      <c r="M685" s="79" t="s">
        <v>647</v>
      </c>
      <c r="N685" s="79"/>
      <c r="O685" s="80" t="s">
        <v>748</v>
      </c>
      <c r="P685" s="80" t="s">
        <v>3</v>
      </c>
    </row>
    <row r="686" spans="1:16" ht="13.5" thickBot="1" x14ac:dyDescent="0.25">
      <c r="A686" s="69" t="str">
        <f t="shared" si="60"/>
        <v> AOEB 7 </v>
      </c>
      <c r="B686" s="15" t="str">
        <f t="shared" si="61"/>
        <v>I</v>
      </c>
      <c r="C686" s="69">
        <f t="shared" si="62"/>
        <v>51836.58</v>
      </c>
      <c r="D686" s="11" t="str">
        <f t="shared" si="63"/>
        <v>vis</v>
      </c>
      <c r="E686" s="77" t="e">
        <f>VLOOKUP(C686,Active!C$21:E$972,3,FALSE)</f>
        <v>#N/A</v>
      </c>
      <c r="F686" s="15" t="s">
        <v>588</v>
      </c>
      <c r="G686" s="11" t="str">
        <f t="shared" si="64"/>
        <v>51836.580</v>
      </c>
      <c r="H686" s="69">
        <f t="shared" si="65"/>
        <v>-1194</v>
      </c>
      <c r="I686" s="78" t="s">
        <v>4</v>
      </c>
      <c r="J686" s="79" t="s">
        <v>5</v>
      </c>
      <c r="K686" s="78">
        <v>-1194</v>
      </c>
      <c r="L686" s="78" t="s">
        <v>2235</v>
      </c>
      <c r="M686" s="79" t="s">
        <v>647</v>
      </c>
      <c r="N686" s="79"/>
      <c r="O686" s="80" t="s">
        <v>1154</v>
      </c>
      <c r="P686" s="80" t="s">
        <v>3</v>
      </c>
    </row>
    <row r="687" spans="1:16" ht="13.5" thickBot="1" x14ac:dyDescent="0.25">
      <c r="A687" s="69" t="str">
        <f t="shared" si="60"/>
        <v> AOEB 7 </v>
      </c>
      <c r="B687" s="15" t="str">
        <f t="shared" si="61"/>
        <v>I</v>
      </c>
      <c r="C687" s="69">
        <f t="shared" si="62"/>
        <v>51837.695</v>
      </c>
      <c r="D687" s="11" t="str">
        <f t="shared" si="63"/>
        <v>vis</v>
      </c>
      <c r="E687" s="77" t="e">
        <f>VLOOKUP(C687,Active!C$21:E$972,3,FALSE)</f>
        <v>#N/A</v>
      </c>
      <c r="F687" s="15" t="s">
        <v>588</v>
      </c>
      <c r="G687" s="11" t="str">
        <f t="shared" si="64"/>
        <v>51837.695</v>
      </c>
      <c r="H687" s="69">
        <f t="shared" si="65"/>
        <v>-1192</v>
      </c>
      <c r="I687" s="78" t="s">
        <v>6</v>
      </c>
      <c r="J687" s="79" t="s">
        <v>7</v>
      </c>
      <c r="K687" s="78">
        <v>-1192</v>
      </c>
      <c r="L687" s="78" t="s">
        <v>2157</v>
      </c>
      <c r="M687" s="79" t="s">
        <v>647</v>
      </c>
      <c r="N687" s="79"/>
      <c r="O687" s="80" t="s">
        <v>8</v>
      </c>
      <c r="P687" s="80" t="s">
        <v>3</v>
      </c>
    </row>
    <row r="688" spans="1:16" ht="13.5" thickBot="1" x14ac:dyDescent="0.25">
      <c r="A688" s="69" t="str">
        <f t="shared" si="60"/>
        <v>OEJV 0074 </v>
      </c>
      <c r="B688" s="15" t="str">
        <f t="shared" si="61"/>
        <v>I</v>
      </c>
      <c r="C688" s="69">
        <f t="shared" si="62"/>
        <v>51839.360000000001</v>
      </c>
      <c r="D688" s="11" t="str">
        <f t="shared" si="63"/>
        <v>vis</v>
      </c>
      <c r="E688" s="77" t="e">
        <f>VLOOKUP(C688,Active!C$21:E$972,3,FALSE)</f>
        <v>#N/A</v>
      </c>
      <c r="F688" s="15" t="s">
        <v>588</v>
      </c>
      <c r="G688" s="11" t="str">
        <f t="shared" si="64"/>
        <v>51839.360</v>
      </c>
      <c r="H688" s="69">
        <f t="shared" si="65"/>
        <v>-1189</v>
      </c>
      <c r="I688" s="78" t="s">
        <v>9</v>
      </c>
      <c r="J688" s="79" t="s">
        <v>10</v>
      </c>
      <c r="K688" s="78">
        <v>-1189</v>
      </c>
      <c r="L688" s="78" t="s">
        <v>2235</v>
      </c>
      <c r="M688" s="79" t="s">
        <v>647</v>
      </c>
      <c r="N688" s="79"/>
      <c r="O688" s="80" t="s">
        <v>1617</v>
      </c>
      <c r="P688" s="81" t="s">
        <v>0</v>
      </c>
    </row>
    <row r="689" spans="1:16" ht="13.5" thickBot="1" x14ac:dyDescent="0.25">
      <c r="A689" s="69" t="str">
        <f t="shared" si="60"/>
        <v> AOEB 7 </v>
      </c>
      <c r="B689" s="15" t="str">
        <f t="shared" si="61"/>
        <v>I</v>
      </c>
      <c r="C689" s="69">
        <f t="shared" si="62"/>
        <v>51841.582000000002</v>
      </c>
      <c r="D689" s="11" t="str">
        <f t="shared" si="63"/>
        <v>vis</v>
      </c>
      <c r="E689" s="77" t="e">
        <f>VLOOKUP(C689,Active!C$21:E$972,3,FALSE)</f>
        <v>#N/A</v>
      </c>
      <c r="F689" s="15" t="s">
        <v>588</v>
      </c>
      <c r="G689" s="11" t="str">
        <f t="shared" si="64"/>
        <v>51841.582</v>
      </c>
      <c r="H689" s="69">
        <f t="shared" si="65"/>
        <v>-1185</v>
      </c>
      <c r="I689" s="78" t="s">
        <v>11</v>
      </c>
      <c r="J689" s="79" t="s">
        <v>12</v>
      </c>
      <c r="K689" s="78">
        <v>-1185</v>
      </c>
      <c r="L689" s="78" t="s">
        <v>13</v>
      </c>
      <c r="M689" s="79" t="s">
        <v>647</v>
      </c>
      <c r="N689" s="79"/>
      <c r="O689" s="80" t="s">
        <v>2038</v>
      </c>
      <c r="P689" s="80" t="s">
        <v>3</v>
      </c>
    </row>
    <row r="690" spans="1:16" ht="13.5" thickBot="1" x14ac:dyDescent="0.25">
      <c r="A690" s="69" t="str">
        <f t="shared" si="60"/>
        <v> AOEB 7 </v>
      </c>
      <c r="B690" s="15" t="str">
        <f t="shared" si="61"/>
        <v>I</v>
      </c>
      <c r="C690" s="69">
        <f t="shared" si="62"/>
        <v>51842.690999999999</v>
      </c>
      <c r="D690" s="11" t="str">
        <f t="shared" si="63"/>
        <v>vis</v>
      </c>
      <c r="E690" s="77" t="e">
        <f>VLOOKUP(C690,Active!C$21:E$972,3,FALSE)</f>
        <v>#N/A</v>
      </c>
      <c r="F690" s="15" t="s">
        <v>588</v>
      </c>
      <c r="G690" s="11" t="str">
        <f t="shared" si="64"/>
        <v>51842.691</v>
      </c>
      <c r="H690" s="69">
        <f t="shared" si="65"/>
        <v>-1183</v>
      </c>
      <c r="I690" s="78" t="s">
        <v>14</v>
      </c>
      <c r="J690" s="79" t="s">
        <v>15</v>
      </c>
      <c r="K690" s="78">
        <v>-1183</v>
      </c>
      <c r="L690" s="78" t="s">
        <v>589</v>
      </c>
      <c r="M690" s="79" t="s">
        <v>647</v>
      </c>
      <c r="N690" s="79"/>
      <c r="O690" s="80" t="s">
        <v>1832</v>
      </c>
      <c r="P690" s="80" t="s">
        <v>3</v>
      </c>
    </row>
    <row r="691" spans="1:16" ht="13.5" thickBot="1" x14ac:dyDescent="0.25">
      <c r="A691" s="69" t="str">
        <f t="shared" si="60"/>
        <v> AOEB 7 </v>
      </c>
      <c r="B691" s="15" t="str">
        <f t="shared" si="61"/>
        <v>I</v>
      </c>
      <c r="C691" s="69">
        <f t="shared" si="62"/>
        <v>51846.584000000003</v>
      </c>
      <c r="D691" s="11" t="str">
        <f t="shared" si="63"/>
        <v>vis</v>
      </c>
      <c r="E691" s="77" t="e">
        <f>VLOOKUP(C691,Active!C$21:E$972,3,FALSE)</f>
        <v>#N/A</v>
      </c>
      <c r="F691" s="15" t="s">
        <v>588</v>
      </c>
      <c r="G691" s="11" t="str">
        <f t="shared" si="64"/>
        <v>51846.584</v>
      </c>
      <c r="H691" s="69">
        <f t="shared" si="65"/>
        <v>-1176</v>
      </c>
      <c r="I691" s="78" t="s">
        <v>16</v>
      </c>
      <c r="J691" s="79" t="s">
        <v>17</v>
      </c>
      <c r="K691" s="78">
        <v>-1176</v>
      </c>
      <c r="L691" s="78" t="s">
        <v>18</v>
      </c>
      <c r="M691" s="79" t="s">
        <v>647</v>
      </c>
      <c r="N691" s="79"/>
      <c r="O691" s="80" t="s">
        <v>8</v>
      </c>
      <c r="P691" s="80" t="s">
        <v>3</v>
      </c>
    </row>
    <row r="692" spans="1:16" ht="13.5" thickBot="1" x14ac:dyDescent="0.25">
      <c r="A692" s="69" t="str">
        <f t="shared" si="60"/>
        <v> AOEB 7 </v>
      </c>
      <c r="B692" s="15" t="str">
        <f t="shared" si="61"/>
        <v>I</v>
      </c>
      <c r="C692" s="69">
        <f t="shared" si="62"/>
        <v>51846.586900000002</v>
      </c>
      <c r="D692" s="11" t="str">
        <f t="shared" si="63"/>
        <v>vis</v>
      </c>
      <c r="E692" s="77" t="e">
        <f>VLOOKUP(C692,Active!C$21:E$972,3,FALSE)</f>
        <v>#N/A</v>
      </c>
      <c r="F692" s="15" t="s">
        <v>588</v>
      </c>
      <c r="G692" s="11" t="str">
        <f t="shared" si="64"/>
        <v>51846.5869</v>
      </c>
      <c r="H692" s="69">
        <f t="shared" si="65"/>
        <v>-1176</v>
      </c>
      <c r="I692" s="78" t="s">
        <v>19</v>
      </c>
      <c r="J692" s="79" t="s">
        <v>20</v>
      </c>
      <c r="K692" s="78">
        <v>-1176</v>
      </c>
      <c r="L692" s="78" t="s">
        <v>21</v>
      </c>
      <c r="M692" s="79" t="s">
        <v>2255</v>
      </c>
      <c r="N692" s="79" t="s">
        <v>2256</v>
      </c>
      <c r="O692" s="80" t="s">
        <v>2257</v>
      </c>
      <c r="P692" s="80" t="s">
        <v>3</v>
      </c>
    </row>
    <row r="693" spans="1:16" ht="13.5" thickBot="1" x14ac:dyDescent="0.25">
      <c r="A693" s="69" t="str">
        <f t="shared" si="60"/>
        <v> AOEB 7 </v>
      </c>
      <c r="B693" s="15" t="str">
        <f t="shared" si="61"/>
        <v>I</v>
      </c>
      <c r="C693" s="69">
        <f t="shared" si="62"/>
        <v>51871.607000000004</v>
      </c>
      <c r="D693" s="11" t="str">
        <f t="shared" si="63"/>
        <v>vis</v>
      </c>
      <c r="E693" s="77" t="e">
        <f>VLOOKUP(C693,Active!C$21:E$972,3,FALSE)</f>
        <v>#N/A</v>
      </c>
      <c r="F693" s="15" t="s">
        <v>588</v>
      </c>
      <c r="G693" s="11" t="str">
        <f t="shared" si="64"/>
        <v>51871.607</v>
      </c>
      <c r="H693" s="69">
        <f t="shared" si="65"/>
        <v>-1131</v>
      </c>
      <c r="I693" s="78" t="s">
        <v>22</v>
      </c>
      <c r="J693" s="79" t="s">
        <v>23</v>
      </c>
      <c r="K693" s="78">
        <v>-1131</v>
      </c>
      <c r="L693" s="78" t="s">
        <v>2235</v>
      </c>
      <c r="M693" s="79" t="s">
        <v>647</v>
      </c>
      <c r="N693" s="79"/>
      <c r="O693" s="80" t="s">
        <v>8</v>
      </c>
      <c r="P693" s="80" t="s">
        <v>3</v>
      </c>
    </row>
    <row r="694" spans="1:16" ht="13.5" thickBot="1" x14ac:dyDescent="0.25">
      <c r="A694" s="69" t="str">
        <f t="shared" si="60"/>
        <v> AOEB 7 </v>
      </c>
      <c r="B694" s="15" t="str">
        <f t="shared" si="61"/>
        <v>I</v>
      </c>
      <c r="C694" s="69">
        <f t="shared" si="62"/>
        <v>51871.6077</v>
      </c>
      <c r="D694" s="11" t="str">
        <f t="shared" si="63"/>
        <v>vis</v>
      </c>
      <c r="E694" s="77" t="e">
        <f>VLOOKUP(C694,Active!C$21:E$972,3,FALSE)</f>
        <v>#N/A</v>
      </c>
      <c r="F694" s="15" t="s">
        <v>588</v>
      </c>
      <c r="G694" s="11" t="str">
        <f t="shared" si="64"/>
        <v>51871.6077</v>
      </c>
      <c r="H694" s="69">
        <f t="shared" si="65"/>
        <v>-1131</v>
      </c>
      <c r="I694" s="78" t="s">
        <v>24</v>
      </c>
      <c r="J694" s="79" t="s">
        <v>25</v>
      </c>
      <c r="K694" s="78">
        <v>-1131</v>
      </c>
      <c r="L694" s="78" t="s">
        <v>26</v>
      </c>
      <c r="M694" s="79" t="s">
        <v>2255</v>
      </c>
      <c r="N694" s="79" t="s">
        <v>2256</v>
      </c>
      <c r="O694" s="80" t="s">
        <v>27</v>
      </c>
      <c r="P694" s="80" t="s">
        <v>3</v>
      </c>
    </row>
    <row r="695" spans="1:16" ht="13.5" thickBot="1" x14ac:dyDescent="0.25">
      <c r="A695" s="69" t="str">
        <f t="shared" si="60"/>
        <v> AOEB 7 </v>
      </c>
      <c r="B695" s="15" t="str">
        <f t="shared" si="61"/>
        <v>I</v>
      </c>
      <c r="C695" s="69">
        <f t="shared" si="62"/>
        <v>51876.611900000004</v>
      </c>
      <c r="D695" s="11" t="str">
        <f t="shared" si="63"/>
        <v>vis</v>
      </c>
      <c r="E695" s="77" t="e">
        <f>VLOOKUP(C695,Active!C$21:E$972,3,FALSE)</f>
        <v>#N/A</v>
      </c>
      <c r="F695" s="15" t="s">
        <v>588</v>
      </c>
      <c r="G695" s="11" t="str">
        <f t="shared" si="64"/>
        <v>51876.6119</v>
      </c>
      <c r="H695" s="69">
        <f t="shared" si="65"/>
        <v>-1122</v>
      </c>
      <c r="I695" s="78" t="s">
        <v>28</v>
      </c>
      <c r="J695" s="79" t="s">
        <v>29</v>
      </c>
      <c r="K695" s="78">
        <v>-1122</v>
      </c>
      <c r="L695" s="78" t="s">
        <v>30</v>
      </c>
      <c r="M695" s="79" t="s">
        <v>2255</v>
      </c>
      <c r="N695" s="79" t="s">
        <v>2256</v>
      </c>
      <c r="O695" s="80" t="s">
        <v>27</v>
      </c>
      <c r="P695" s="80" t="s">
        <v>3</v>
      </c>
    </row>
    <row r="696" spans="1:16" ht="13.5" thickBot="1" x14ac:dyDescent="0.25">
      <c r="A696" s="69" t="str">
        <f t="shared" si="60"/>
        <v> AOEB 7 </v>
      </c>
      <c r="B696" s="15" t="str">
        <f t="shared" si="61"/>
        <v>I</v>
      </c>
      <c r="C696" s="69">
        <f t="shared" si="62"/>
        <v>51876.612000000001</v>
      </c>
      <c r="D696" s="11" t="str">
        <f t="shared" si="63"/>
        <v>vis</v>
      </c>
      <c r="E696" s="77" t="e">
        <f>VLOOKUP(C696,Active!C$21:E$972,3,FALSE)</f>
        <v>#N/A</v>
      </c>
      <c r="F696" s="15" t="s">
        <v>588</v>
      </c>
      <c r="G696" s="11" t="str">
        <f t="shared" si="64"/>
        <v>51876.612</v>
      </c>
      <c r="H696" s="69">
        <f t="shared" si="65"/>
        <v>-1122</v>
      </c>
      <c r="I696" s="78" t="s">
        <v>31</v>
      </c>
      <c r="J696" s="79" t="s">
        <v>29</v>
      </c>
      <c r="K696" s="78">
        <v>-1122</v>
      </c>
      <c r="L696" s="78" t="s">
        <v>2178</v>
      </c>
      <c r="M696" s="79" t="s">
        <v>647</v>
      </c>
      <c r="N696" s="79"/>
      <c r="O696" s="80" t="s">
        <v>2038</v>
      </c>
      <c r="P696" s="80" t="s">
        <v>3</v>
      </c>
    </row>
    <row r="697" spans="1:16" ht="13.5" thickBot="1" x14ac:dyDescent="0.25">
      <c r="A697" s="69" t="str">
        <f t="shared" si="60"/>
        <v> BBS 126 </v>
      </c>
      <c r="B697" s="15" t="str">
        <f t="shared" si="61"/>
        <v>I</v>
      </c>
      <c r="C697" s="69">
        <f t="shared" si="62"/>
        <v>52094.550999999999</v>
      </c>
      <c r="D697" s="11" t="str">
        <f t="shared" si="63"/>
        <v>vis</v>
      </c>
      <c r="E697" s="77" t="e">
        <f>VLOOKUP(C697,Active!C$21:E$972,3,FALSE)</f>
        <v>#N/A</v>
      </c>
      <c r="F697" s="15" t="s">
        <v>588</v>
      </c>
      <c r="G697" s="11" t="str">
        <f t="shared" si="64"/>
        <v>52094.551</v>
      </c>
      <c r="H697" s="69">
        <f t="shared" si="65"/>
        <v>-730</v>
      </c>
      <c r="I697" s="78" t="s">
        <v>32</v>
      </c>
      <c r="J697" s="79" t="s">
        <v>33</v>
      </c>
      <c r="K697" s="78">
        <v>-730</v>
      </c>
      <c r="L697" s="78" t="s">
        <v>34</v>
      </c>
      <c r="M697" s="79" t="s">
        <v>647</v>
      </c>
      <c r="N697" s="79"/>
      <c r="O697" s="80" t="s">
        <v>862</v>
      </c>
      <c r="P697" s="80" t="s">
        <v>35</v>
      </c>
    </row>
    <row r="698" spans="1:16" ht="13.5" thickBot="1" x14ac:dyDescent="0.25">
      <c r="A698" s="69" t="str">
        <f t="shared" si="60"/>
        <v> AOEB 7 </v>
      </c>
      <c r="B698" s="15" t="str">
        <f t="shared" si="61"/>
        <v>I</v>
      </c>
      <c r="C698" s="69">
        <f t="shared" si="62"/>
        <v>52175.735999999997</v>
      </c>
      <c r="D698" s="11" t="str">
        <f t="shared" si="63"/>
        <v>vis</v>
      </c>
      <c r="E698" s="77" t="e">
        <f>VLOOKUP(C698,Active!C$21:E$972,3,FALSE)</f>
        <v>#N/A</v>
      </c>
      <c r="F698" s="15" t="s">
        <v>588</v>
      </c>
      <c r="G698" s="11" t="str">
        <f t="shared" si="64"/>
        <v>52175.736</v>
      </c>
      <c r="H698" s="69">
        <f t="shared" si="65"/>
        <v>-584</v>
      </c>
      <c r="I698" s="78" t="s">
        <v>41</v>
      </c>
      <c r="J698" s="79" t="s">
        <v>42</v>
      </c>
      <c r="K698" s="78">
        <v>-584</v>
      </c>
      <c r="L698" s="78" t="s">
        <v>2157</v>
      </c>
      <c r="M698" s="79" t="s">
        <v>647</v>
      </c>
      <c r="N698" s="79"/>
      <c r="O698" s="80" t="s">
        <v>1450</v>
      </c>
      <c r="P698" s="80" t="s">
        <v>3</v>
      </c>
    </row>
    <row r="699" spans="1:16" ht="13.5" thickBot="1" x14ac:dyDescent="0.25">
      <c r="A699" s="69" t="str">
        <f t="shared" si="60"/>
        <v>VSB 39 </v>
      </c>
      <c r="B699" s="15" t="str">
        <f t="shared" si="61"/>
        <v>I</v>
      </c>
      <c r="C699" s="69">
        <f t="shared" si="62"/>
        <v>52194.079100000003</v>
      </c>
      <c r="D699" s="11" t="str">
        <f t="shared" si="63"/>
        <v>vis</v>
      </c>
      <c r="E699" s="77" t="e">
        <f>VLOOKUP(C699,Active!C$21:E$972,3,FALSE)</f>
        <v>#N/A</v>
      </c>
      <c r="F699" s="15" t="s">
        <v>588</v>
      </c>
      <c r="G699" s="11" t="str">
        <f t="shared" si="64"/>
        <v>52194.0791</v>
      </c>
      <c r="H699" s="69">
        <f t="shared" si="65"/>
        <v>-551</v>
      </c>
      <c r="I699" s="78" t="s">
        <v>43</v>
      </c>
      <c r="J699" s="79" t="s">
        <v>44</v>
      </c>
      <c r="K699" s="78">
        <v>-551</v>
      </c>
      <c r="L699" s="78" t="s">
        <v>45</v>
      </c>
      <c r="M699" s="79" t="s">
        <v>1643</v>
      </c>
      <c r="N699" s="79" t="s">
        <v>1644</v>
      </c>
      <c r="O699" s="80" t="s">
        <v>46</v>
      </c>
      <c r="P699" s="81" t="s">
        <v>47</v>
      </c>
    </row>
    <row r="700" spans="1:16" ht="13.5" thickBot="1" x14ac:dyDescent="0.25">
      <c r="A700" s="69" t="str">
        <f t="shared" si="60"/>
        <v>VSB 39 </v>
      </c>
      <c r="B700" s="15" t="str">
        <f t="shared" si="61"/>
        <v>I</v>
      </c>
      <c r="C700" s="69">
        <f t="shared" si="62"/>
        <v>52217.985999999997</v>
      </c>
      <c r="D700" s="11" t="str">
        <f t="shared" si="63"/>
        <v>vis</v>
      </c>
      <c r="E700" s="77" t="e">
        <f>VLOOKUP(C700,Active!C$21:E$972,3,FALSE)</f>
        <v>#N/A</v>
      </c>
      <c r="F700" s="15" t="s">
        <v>588</v>
      </c>
      <c r="G700" s="11" t="str">
        <f t="shared" si="64"/>
        <v>52217.986</v>
      </c>
      <c r="H700" s="69">
        <f t="shared" si="65"/>
        <v>-508</v>
      </c>
      <c r="I700" s="78" t="s">
        <v>48</v>
      </c>
      <c r="J700" s="79" t="s">
        <v>49</v>
      </c>
      <c r="K700" s="78">
        <v>-508</v>
      </c>
      <c r="L700" s="78" t="s">
        <v>50</v>
      </c>
      <c r="M700" s="79" t="s">
        <v>647</v>
      </c>
      <c r="N700" s="79"/>
      <c r="O700" s="80" t="s">
        <v>51</v>
      </c>
      <c r="P700" s="81" t="s">
        <v>47</v>
      </c>
    </row>
    <row r="701" spans="1:16" ht="13.5" thickBot="1" x14ac:dyDescent="0.25">
      <c r="A701" s="69" t="str">
        <f t="shared" si="60"/>
        <v> AOEB 7 </v>
      </c>
      <c r="B701" s="15" t="str">
        <f t="shared" si="61"/>
        <v>I</v>
      </c>
      <c r="C701" s="69">
        <f t="shared" si="62"/>
        <v>52219.65</v>
      </c>
      <c r="D701" s="11" t="str">
        <f t="shared" si="63"/>
        <v>vis</v>
      </c>
      <c r="E701" s="77" t="e">
        <f>VLOOKUP(C701,Active!C$21:E$972,3,FALSE)</f>
        <v>#N/A</v>
      </c>
      <c r="F701" s="15" t="s">
        <v>588</v>
      </c>
      <c r="G701" s="11" t="str">
        <f t="shared" si="64"/>
        <v>52219.65</v>
      </c>
      <c r="H701" s="69">
        <f t="shared" si="65"/>
        <v>-505</v>
      </c>
      <c r="I701" s="78" t="s">
        <v>52</v>
      </c>
      <c r="J701" s="79" t="s">
        <v>53</v>
      </c>
      <c r="K701" s="78">
        <v>-505</v>
      </c>
      <c r="L701" s="78" t="s">
        <v>54</v>
      </c>
      <c r="M701" s="79" t="s">
        <v>647</v>
      </c>
      <c r="N701" s="79"/>
      <c r="O701" s="80" t="s">
        <v>8</v>
      </c>
      <c r="P701" s="80" t="s">
        <v>3</v>
      </c>
    </row>
    <row r="702" spans="1:16" ht="13.5" thickBot="1" x14ac:dyDescent="0.25">
      <c r="A702" s="69" t="str">
        <f t="shared" si="60"/>
        <v> AOEB 7 </v>
      </c>
      <c r="B702" s="15" t="str">
        <f t="shared" si="61"/>
        <v>I</v>
      </c>
      <c r="C702" s="69">
        <f t="shared" si="62"/>
        <v>52219.650999999998</v>
      </c>
      <c r="D702" s="11" t="str">
        <f t="shared" si="63"/>
        <v>vis</v>
      </c>
      <c r="E702" s="77" t="e">
        <f>VLOOKUP(C702,Active!C$21:E$972,3,FALSE)</f>
        <v>#N/A</v>
      </c>
      <c r="F702" s="15" t="s">
        <v>588</v>
      </c>
      <c r="G702" s="11" t="str">
        <f t="shared" si="64"/>
        <v>52219.651</v>
      </c>
      <c r="H702" s="69">
        <f t="shared" si="65"/>
        <v>-505</v>
      </c>
      <c r="I702" s="78" t="s">
        <v>55</v>
      </c>
      <c r="J702" s="79" t="s">
        <v>56</v>
      </c>
      <c r="K702" s="78">
        <v>-505</v>
      </c>
      <c r="L702" s="78" t="s">
        <v>57</v>
      </c>
      <c r="M702" s="79" t="s">
        <v>647</v>
      </c>
      <c r="N702" s="79"/>
      <c r="O702" s="80" t="s">
        <v>1154</v>
      </c>
      <c r="P702" s="80" t="s">
        <v>3</v>
      </c>
    </row>
    <row r="703" spans="1:16" ht="13.5" thickBot="1" x14ac:dyDescent="0.25">
      <c r="A703" s="69" t="str">
        <f t="shared" si="60"/>
        <v> AOEB 7 </v>
      </c>
      <c r="B703" s="15" t="str">
        <f t="shared" si="61"/>
        <v>I</v>
      </c>
      <c r="C703" s="69">
        <f t="shared" si="62"/>
        <v>52223.547200000001</v>
      </c>
      <c r="D703" s="11" t="str">
        <f t="shared" si="63"/>
        <v>vis</v>
      </c>
      <c r="E703" s="77" t="e">
        <f>VLOOKUP(C703,Active!C$21:E$972,3,FALSE)</f>
        <v>#N/A</v>
      </c>
      <c r="F703" s="15" t="s">
        <v>588</v>
      </c>
      <c r="G703" s="11" t="str">
        <f t="shared" si="64"/>
        <v>52223.5472</v>
      </c>
      <c r="H703" s="69">
        <f t="shared" si="65"/>
        <v>-498</v>
      </c>
      <c r="I703" s="78" t="s">
        <v>58</v>
      </c>
      <c r="J703" s="79" t="s">
        <v>59</v>
      </c>
      <c r="K703" s="78">
        <v>-498</v>
      </c>
      <c r="L703" s="78" t="s">
        <v>60</v>
      </c>
      <c r="M703" s="79" t="s">
        <v>647</v>
      </c>
      <c r="N703" s="79"/>
      <c r="O703" s="80" t="s">
        <v>748</v>
      </c>
      <c r="P703" s="80" t="s">
        <v>3</v>
      </c>
    </row>
    <row r="704" spans="1:16" ht="13.5" thickBot="1" x14ac:dyDescent="0.25">
      <c r="A704" s="69" t="str">
        <f t="shared" si="60"/>
        <v> AOEB 7 </v>
      </c>
      <c r="B704" s="15" t="str">
        <f t="shared" si="61"/>
        <v>I</v>
      </c>
      <c r="C704" s="69">
        <f t="shared" si="62"/>
        <v>52224.659500000002</v>
      </c>
      <c r="D704" s="11" t="str">
        <f t="shared" si="63"/>
        <v>vis</v>
      </c>
      <c r="E704" s="77" t="e">
        <f>VLOOKUP(C704,Active!C$21:E$972,3,FALSE)</f>
        <v>#N/A</v>
      </c>
      <c r="F704" s="15" t="s">
        <v>588</v>
      </c>
      <c r="G704" s="11" t="str">
        <f t="shared" si="64"/>
        <v>52224.6595</v>
      </c>
      <c r="H704" s="69">
        <f t="shared" si="65"/>
        <v>-496</v>
      </c>
      <c r="I704" s="78" t="s">
        <v>61</v>
      </c>
      <c r="J704" s="79" t="s">
        <v>62</v>
      </c>
      <c r="K704" s="78">
        <v>-496</v>
      </c>
      <c r="L704" s="78" t="s">
        <v>2115</v>
      </c>
      <c r="M704" s="79" t="s">
        <v>2255</v>
      </c>
      <c r="N704" s="79" t="s">
        <v>2256</v>
      </c>
      <c r="O704" s="80" t="s">
        <v>27</v>
      </c>
      <c r="P704" s="80" t="s">
        <v>3</v>
      </c>
    </row>
    <row r="705" spans="1:16" ht="13.5" thickBot="1" x14ac:dyDescent="0.25">
      <c r="A705" s="69" t="str">
        <f t="shared" si="60"/>
        <v> AOEB 7 </v>
      </c>
      <c r="B705" s="15" t="str">
        <f t="shared" si="61"/>
        <v>I</v>
      </c>
      <c r="C705" s="69">
        <f t="shared" si="62"/>
        <v>52228.548000000003</v>
      </c>
      <c r="D705" s="11" t="str">
        <f t="shared" si="63"/>
        <v>vis</v>
      </c>
      <c r="E705" s="77" t="e">
        <f>VLOOKUP(C705,Active!C$21:E$972,3,FALSE)</f>
        <v>#N/A</v>
      </c>
      <c r="F705" s="15" t="s">
        <v>588</v>
      </c>
      <c r="G705" s="11" t="str">
        <f t="shared" si="64"/>
        <v>52228.548</v>
      </c>
      <c r="H705" s="69">
        <f t="shared" si="65"/>
        <v>-489</v>
      </c>
      <c r="I705" s="78" t="s">
        <v>63</v>
      </c>
      <c r="J705" s="79" t="s">
        <v>64</v>
      </c>
      <c r="K705" s="78">
        <v>-489</v>
      </c>
      <c r="L705" s="78" t="s">
        <v>18</v>
      </c>
      <c r="M705" s="79" t="s">
        <v>647</v>
      </c>
      <c r="N705" s="79"/>
      <c r="O705" s="80" t="s">
        <v>748</v>
      </c>
      <c r="P705" s="80" t="s">
        <v>3</v>
      </c>
    </row>
    <row r="706" spans="1:16" ht="13.5" thickBot="1" x14ac:dyDescent="0.25">
      <c r="A706" s="69" t="str">
        <f t="shared" si="60"/>
        <v>OEJV 0074 </v>
      </c>
      <c r="B706" s="15" t="str">
        <f t="shared" si="61"/>
        <v>I</v>
      </c>
      <c r="C706" s="69">
        <f t="shared" si="62"/>
        <v>52231.324000000001</v>
      </c>
      <c r="D706" s="11" t="str">
        <f t="shared" si="63"/>
        <v>vis</v>
      </c>
      <c r="E706" s="77" t="e">
        <f>VLOOKUP(C706,Active!C$21:E$972,3,FALSE)</f>
        <v>#N/A</v>
      </c>
      <c r="F706" s="15" t="s">
        <v>588</v>
      </c>
      <c r="G706" s="11" t="str">
        <f t="shared" si="64"/>
        <v>52231.324</v>
      </c>
      <c r="H706" s="69">
        <f t="shared" si="65"/>
        <v>-484</v>
      </c>
      <c r="I706" s="78" t="s">
        <v>65</v>
      </c>
      <c r="J706" s="79" t="s">
        <v>66</v>
      </c>
      <c r="K706" s="78">
        <v>-484</v>
      </c>
      <c r="L706" s="78" t="s">
        <v>34</v>
      </c>
      <c r="M706" s="79" t="s">
        <v>647</v>
      </c>
      <c r="N706" s="79"/>
      <c r="O706" s="80" t="s">
        <v>2144</v>
      </c>
      <c r="P706" s="81" t="s">
        <v>0</v>
      </c>
    </row>
    <row r="707" spans="1:16" ht="13.5" thickBot="1" x14ac:dyDescent="0.25">
      <c r="A707" s="69" t="str">
        <f t="shared" si="60"/>
        <v>OEJV 0074 </v>
      </c>
      <c r="B707" s="15" t="str">
        <f t="shared" si="61"/>
        <v>I</v>
      </c>
      <c r="C707" s="69">
        <f t="shared" si="62"/>
        <v>52231.328999999998</v>
      </c>
      <c r="D707" s="11" t="str">
        <f t="shared" si="63"/>
        <v>vis</v>
      </c>
      <c r="E707" s="77" t="e">
        <f>VLOOKUP(C707,Active!C$21:E$972,3,FALSE)</f>
        <v>#N/A</v>
      </c>
      <c r="F707" s="15" t="s">
        <v>588</v>
      </c>
      <c r="G707" s="11" t="str">
        <f t="shared" si="64"/>
        <v>52231.329</v>
      </c>
      <c r="H707" s="69">
        <f t="shared" si="65"/>
        <v>-484</v>
      </c>
      <c r="I707" s="78" t="s">
        <v>67</v>
      </c>
      <c r="J707" s="79" t="s">
        <v>68</v>
      </c>
      <c r="K707" s="78">
        <v>-484</v>
      </c>
      <c r="L707" s="78" t="s">
        <v>50</v>
      </c>
      <c r="M707" s="79" t="s">
        <v>647</v>
      </c>
      <c r="N707" s="79"/>
      <c r="O707" s="80" t="s">
        <v>69</v>
      </c>
      <c r="P707" s="81" t="s">
        <v>0</v>
      </c>
    </row>
    <row r="708" spans="1:16" ht="13.5" thickBot="1" x14ac:dyDescent="0.25">
      <c r="A708" s="69" t="str">
        <f t="shared" si="60"/>
        <v> AOEB 7 </v>
      </c>
      <c r="B708" s="15" t="str">
        <f t="shared" si="61"/>
        <v>I</v>
      </c>
      <c r="C708" s="69">
        <f t="shared" si="62"/>
        <v>52253.567999999999</v>
      </c>
      <c r="D708" s="11" t="str">
        <f t="shared" si="63"/>
        <v>vis</v>
      </c>
      <c r="E708" s="77" t="e">
        <f>VLOOKUP(C708,Active!C$21:E$972,3,FALSE)</f>
        <v>#N/A</v>
      </c>
      <c r="F708" s="15" t="s">
        <v>588</v>
      </c>
      <c r="G708" s="11" t="str">
        <f t="shared" si="64"/>
        <v>52253.568</v>
      </c>
      <c r="H708" s="69">
        <f t="shared" si="65"/>
        <v>-444</v>
      </c>
      <c r="I708" s="78" t="s">
        <v>70</v>
      </c>
      <c r="J708" s="79" t="s">
        <v>71</v>
      </c>
      <c r="K708" s="78">
        <v>-444</v>
      </c>
      <c r="L708" s="78" t="s">
        <v>18</v>
      </c>
      <c r="M708" s="79" t="s">
        <v>647</v>
      </c>
      <c r="N708" s="79"/>
      <c r="O708" s="80" t="s">
        <v>1154</v>
      </c>
      <c r="P708" s="80" t="s">
        <v>3</v>
      </c>
    </row>
    <row r="709" spans="1:16" ht="13.5" thickBot="1" x14ac:dyDescent="0.25">
      <c r="A709" s="69" t="str">
        <f t="shared" si="60"/>
        <v> AOEB 7 </v>
      </c>
      <c r="B709" s="15" t="str">
        <f t="shared" si="61"/>
        <v>I</v>
      </c>
      <c r="C709" s="69">
        <f t="shared" si="62"/>
        <v>52253.572999999997</v>
      </c>
      <c r="D709" s="11" t="str">
        <f t="shared" si="63"/>
        <v>vis</v>
      </c>
      <c r="E709" s="77" t="e">
        <f>VLOOKUP(C709,Active!C$21:E$972,3,FALSE)</f>
        <v>#N/A</v>
      </c>
      <c r="F709" s="15" t="s">
        <v>588</v>
      </c>
      <c r="G709" s="11" t="str">
        <f t="shared" si="64"/>
        <v>52253.573</v>
      </c>
      <c r="H709" s="69">
        <f t="shared" si="65"/>
        <v>-444</v>
      </c>
      <c r="I709" s="78" t="s">
        <v>72</v>
      </c>
      <c r="J709" s="79" t="s">
        <v>73</v>
      </c>
      <c r="K709" s="78">
        <v>-444</v>
      </c>
      <c r="L709" s="78" t="s">
        <v>2178</v>
      </c>
      <c r="M709" s="79" t="s">
        <v>647</v>
      </c>
      <c r="N709" s="79"/>
      <c r="O709" s="80" t="s">
        <v>74</v>
      </c>
      <c r="P709" s="80" t="s">
        <v>3</v>
      </c>
    </row>
    <row r="710" spans="1:16" ht="13.5" thickBot="1" x14ac:dyDescent="0.25">
      <c r="A710" s="69" t="str">
        <f t="shared" si="60"/>
        <v>OEJV 0074 </v>
      </c>
      <c r="B710" s="15" t="str">
        <f t="shared" si="61"/>
        <v>I</v>
      </c>
      <c r="C710" s="69">
        <f t="shared" si="62"/>
        <v>52490.417000000001</v>
      </c>
      <c r="D710" s="11" t="str">
        <f t="shared" si="63"/>
        <v>vis</v>
      </c>
      <c r="E710" s="77" t="e">
        <f>VLOOKUP(C710,Active!C$21:E$972,3,FALSE)</f>
        <v>#N/A</v>
      </c>
      <c r="F710" s="15" t="s">
        <v>588</v>
      </c>
      <c r="G710" s="11" t="str">
        <f t="shared" si="64"/>
        <v>52490.417</v>
      </c>
      <c r="H710" s="69">
        <f t="shared" si="65"/>
        <v>-18</v>
      </c>
      <c r="I710" s="78" t="s">
        <v>83</v>
      </c>
      <c r="J710" s="79" t="s">
        <v>84</v>
      </c>
      <c r="K710" s="78">
        <v>-18</v>
      </c>
      <c r="L710" s="78" t="s">
        <v>57</v>
      </c>
      <c r="M710" s="79" t="s">
        <v>647</v>
      </c>
      <c r="N710" s="79"/>
      <c r="O710" s="80" t="s">
        <v>2144</v>
      </c>
      <c r="P710" s="81" t="s">
        <v>0</v>
      </c>
    </row>
    <row r="711" spans="1:16" ht="13.5" thickBot="1" x14ac:dyDescent="0.25">
      <c r="A711" s="69" t="str">
        <f t="shared" si="60"/>
        <v>OEJV 0074 </v>
      </c>
      <c r="B711" s="15" t="str">
        <f t="shared" si="61"/>
        <v>I</v>
      </c>
      <c r="C711" s="69">
        <f t="shared" si="62"/>
        <v>52490.421999999999</v>
      </c>
      <c r="D711" s="11" t="str">
        <f t="shared" si="63"/>
        <v>vis</v>
      </c>
      <c r="E711" s="77" t="e">
        <f>VLOOKUP(C711,Active!C$21:E$972,3,FALSE)</f>
        <v>#N/A</v>
      </c>
      <c r="F711" s="15" t="s">
        <v>588</v>
      </c>
      <c r="G711" s="11" t="str">
        <f t="shared" si="64"/>
        <v>52490.422</v>
      </c>
      <c r="H711" s="69">
        <f t="shared" si="65"/>
        <v>-18</v>
      </c>
      <c r="I711" s="78" t="s">
        <v>85</v>
      </c>
      <c r="J711" s="79" t="s">
        <v>86</v>
      </c>
      <c r="K711" s="78">
        <v>-18</v>
      </c>
      <c r="L711" s="78" t="s">
        <v>81</v>
      </c>
      <c r="M711" s="79" t="s">
        <v>647</v>
      </c>
      <c r="N711" s="79"/>
      <c r="O711" s="80" t="s">
        <v>87</v>
      </c>
      <c r="P711" s="81" t="s">
        <v>0</v>
      </c>
    </row>
    <row r="712" spans="1:16" ht="13.5" thickBot="1" x14ac:dyDescent="0.25">
      <c r="A712" s="69" t="str">
        <f t="shared" si="60"/>
        <v>OEJV 0074 </v>
      </c>
      <c r="B712" s="15" t="str">
        <f t="shared" si="61"/>
        <v>I</v>
      </c>
      <c r="C712" s="69">
        <f t="shared" si="62"/>
        <v>52490.423000000003</v>
      </c>
      <c r="D712" s="11" t="str">
        <f t="shared" si="63"/>
        <v>vis</v>
      </c>
      <c r="E712" s="77" t="e">
        <f>VLOOKUP(C712,Active!C$21:E$972,3,FALSE)</f>
        <v>#N/A</v>
      </c>
      <c r="F712" s="15" t="s">
        <v>588</v>
      </c>
      <c r="G712" s="11" t="str">
        <f t="shared" si="64"/>
        <v>52490.423</v>
      </c>
      <c r="H712" s="69">
        <f t="shared" si="65"/>
        <v>-18</v>
      </c>
      <c r="I712" s="78" t="s">
        <v>88</v>
      </c>
      <c r="J712" s="79" t="s">
        <v>89</v>
      </c>
      <c r="K712" s="78">
        <v>-18</v>
      </c>
      <c r="L712" s="78" t="s">
        <v>2235</v>
      </c>
      <c r="M712" s="79" t="s">
        <v>647</v>
      </c>
      <c r="N712" s="79"/>
      <c r="O712" s="80" t="s">
        <v>87</v>
      </c>
      <c r="P712" s="81" t="s">
        <v>0</v>
      </c>
    </row>
    <row r="713" spans="1:16" ht="13.5" thickBot="1" x14ac:dyDescent="0.25">
      <c r="A713" s="69" t="str">
        <f t="shared" si="60"/>
        <v>OEJV 0074 </v>
      </c>
      <c r="B713" s="15" t="str">
        <f t="shared" si="61"/>
        <v>I</v>
      </c>
      <c r="C713" s="69">
        <f t="shared" si="62"/>
        <v>52490.425000000003</v>
      </c>
      <c r="D713" s="11" t="str">
        <f t="shared" si="63"/>
        <v>vis</v>
      </c>
      <c r="E713" s="77" t="e">
        <f>VLOOKUP(C713,Active!C$21:E$972,3,FALSE)</f>
        <v>#N/A</v>
      </c>
      <c r="F713" s="15" t="s">
        <v>588</v>
      </c>
      <c r="G713" s="11" t="str">
        <f t="shared" si="64"/>
        <v>52490.425</v>
      </c>
      <c r="H713" s="69">
        <f t="shared" si="65"/>
        <v>-18</v>
      </c>
      <c r="I713" s="78" t="s">
        <v>90</v>
      </c>
      <c r="J713" s="79" t="s">
        <v>91</v>
      </c>
      <c r="K713" s="78">
        <v>-18</v>
      </c>
      <c r="L713" s="78" t="s">
        <v>2147</v>
      </c>
      <c r="M713" s="79" t="s">
        <v>647</v>
      </c>
      <c r="N713" s="79"/>
      <c r="O713" s="80" t="s">
        <v>2111</v>
      </c>
      <c r="P713" s="81" t="s">
        <v>0</v>
      </c>
    </row>
    <row r="714" spans="1:16" ht="13.5" thickBot="1" x14ac:dyDescent="0.25">
      <c r="A714" s="69" t="str">
        <f t="shared" si="60"/>
        <v> AOEB 10 </v>
      </c>
      <c r="B714" s="15" t="str">
        <f t="shared" si="61"/>
        <v>I</v>
      </c>
      <c r="C714" s="69">
        <f t="shared" si="62"/>
        <v>52493.752</v>
      </c>
      <c r="D714" s="11" t="str">
        <f t="shared" si="63"/>
        <v>vis</v>
      </c>
      <c r="E714" s="77" t="e">
        <f>VLOOKUP(C714,Active!C$21:E$972,3,FALSE)</f>
        <v>#N/A</v>
      </c>
      <c r="F714" s="15" t="s">
        <v>588</v>
      </c>
      <c r="G714" s="11" t="str">
        <f t="shared" si="64"/>
        <v>52493.752</v>
      </c>
      <c r="H714" s="69">
        <f t="shared" si="65"/>
        <v>-12</v>
      </c>
      <c r="I714" s="78" t="s">
        <v>92</v>
      </c>
      <c r="J714" s="79" t="s">
        <v>93</v>
      </c>
      <c r="K714" s="78">
        <v>-12</v>
      </c>
      <c r="L714" s="78" t="s">
        <v>94</v>
      </c>
      <c r="M714" s="79" t="s">
        <v>647</v>
      </c>
      <c r="N714" s="79"/>
      <c r="O714" s="80" t="s">
        <v>8</v>
      </c>
      <c r="P714" s="80" t="s">
        <v>95</v>
      </c>
    </row>
    <row r="715" spans="1:16" ht="13.5" thickBot="1" x14ac:dyDescent="0.25">
      <c r="A715" s="69" t="str">
        <f t="shared" ref="A715:A769" si="66">P715</f>
        <v> AOEB 10 </v>
      </c>
      <c r="B715" s="15" t="str">
        <f t="shared" ref="B715:B769" si="67">IF(H715=INT(H715),"I","II")</f>
        <v>I</v>
      </c>
      <c r="C715" s="69">
        <f t="shared" ref="C715:C769" si="68">1*G715</f>
        <v>52494.8681</v>
      </c>
      <c r="D715" s="11" t="str">
        <f t="shared" ref="D715:D769" si="69">VLOOKUP(F715,I$1:J$5,2,FALSE)</f>
        <v>vis</v>
      </c>
      <c r="E715" s="77" t="e">
        <f>VLOOKUP(C715,Active!C$21:E$972,3,FALSE)</f>
        <v>#N/A</v>
      </c>
      <c r="F715" s="15" t="s">
        <v>588</v>
      </c>
      <c r="G715" s="11" t="str">
        <f t="shared" ref="G715:G769" si="70">MID(I715,3,LEN(I715)-3)</f>
        <v>52494.8681</v>
      </c>
      <c r="H715" s="69">
        <f t="shared" ref="H715:H769" si="71">1*K715</f>
        <v>-10</v>
      </c>
      <c r="I715" s="78" t="s">
        <v>96</v>
      </c>
      <c r="J715" s="79" t="s">
        <v>97</v>
      </c>
      <c r="K715" s="78">
        <v>-10</v>
      </c>
      <c r="L715" s="78" t="s">
        <v>98</v>
      </c>
      <c r="M715" s="79" t="s">
        <v>2255</v>
      </c>
      <c r="N715" s="79" t="s">
        <v>2256</v>
      </c>
      <c r="O715" s="80" t="s">
        <v>27</v>
      </c>
      <c r="P715" s="80" t="s">
        <v>95</v>
      </c>
    </row>
    <row r="716" spans="1:16" ht="13.5" thickBot="1" x14ac:dyDescent="0.25">
      <c r="A716" s="69" t="str">
        <f t="shared" si="66"/>
        <v> AOEB 10 </v>
      </c>
      <c r="B716" s="15" t="str">
        <f t="shared" si="67"/>
        <v>I</v>
      </c>
      <c r="C716" s="69">
        <f t="shared" si="68"/>
        <v>52556.584999999999</v>
      </c>
      <c r="D716" s="11" t="str">
        <f t="shared" si="69"/>
        <v>vis</v>
      </c>
      <c r="E716" s="77" t="e">
        <f>VLOOKUP(C716,Active!C$21:E$972,3,FALSE)</f>
        <v>#N/A</v>
      </c>
      <c r="F716" s="15" t="s">
        <v>588</v>
      </c>
      <c r="G716" s="11" t="str">
        <f t="shared" si="70"/>
        <v>52556.585</v>
      </c>
      <c r="H716" s="69">
        <f t="shared" si="71"/>
        <v>101</v>
      </c>
      <c r="I716" s="78" t="s">
        <v>99</v>
      </c>
      <c r="J716" s="79" t="s">
        <v>100</v>
      </c>
      <c r="K716" s="78">
        <v>101</v>
      </c>
      <c r="L716" s="78" t="s">
        <v>81</v>
      </c>
      <c r="M716" s="79" t="s">
        <v>647</v>
      </c>
      <c r="N716" s="79"/>
      <c r="O716" s="80" t="s">
        <v>2038</v>
      </c>
      <c r="P716" s="80" t="s">
        <v>95</v>
      </c>
    </row>
    <row r="717" spans="1:16" ht="13.5" thickBot="1" x14ac:dyDescent="0.25">
      <c r="A717" s="69" t="str">
        <f t="shared" si="66"/>
        <v> AOEB 10 </v>
      </c>
      <c r="B717" s="15" t="str">
        <f t="shared" si="67"/>
        <v>I</v>
      </c>
      <c r="C717" s="69">
        <f t="shared" si="68"/>
        <v>52561.588300000003</v>
      </c>
      <c r="D717" s="11" t="str">
        <f t="shared" si="69"/>
        <v>vis</v>
      </c>
      <c r="E717" s="77" t="e">
        <f>VLOOKUP(C717,Active!C$21:E$972,3,FALSE)</f>
        <v>#N/A</v>
      </c>
      <c r="F717" s="15" t="s">
        <v>588</v>
      </c>
      <c r="G717" s="11" t="str">
        <f t="shared" si="70"/>
        <v>52561.5883</v>
      </c>
      <c r="H717" s="69">
        <f t="shared" si="71"/>
        <v>110</v>
      </c>
      <c r="I717" s="78" t="s">
        <v>101</v>
      </c>
      <c r="J717" s="79" t="s">
        <v>102</v>
      </c>
      <c r="K717" s="78">
        <v>110</v>
      </c>
      <c r="L717" s="78" t="s">
        <v>103</v>
      </c>
      <c r="M717" s="79" t="s">
        <v>2255</v>
      </c>
      <c r="N717" s="79" t="s">
        <v>2256</v>
      </c>
      <c r="O717" s="80" t="s">
        <v>1154</v>
      </c>
      <c r="P717" s="80" t="s">
        <v>95</v>
      </c>
    </row>
    <row r="718" spans="1:16" ht="13.5" thickBot="1" x14ac:dyDescent="0.25">
      <c r="A718" s="69" t="str">
        <f t="shared" si="66"/>
        <v> AOEB 10 </v>
      </c>
      <c r="B718" s="15" t="str">
        <f t="shared" si="67"/>
        <v>I</v>
      </c>
      <c r="C718" s="69">
        <f t="shared" si="68"/>
        <v>52566.59</v>
      </c>
      <c r="D718" s="11" t="str">
        <f t="shared" si="69"/>
        <v>vis</v>
      </c>
      <c r="E718" s="77" t="e">
        <f>VLOOKUP(C718,Active!C$21:E$972,3,FALSE)</f>
        <v>#N/A</v>
      </c>
      <c r="F718" s="15" t="s">
        <v>588</v>
      </c>
      <c r="G718" s="11" t="str">
        <f t="shared" si="70"/>
        <v>52566.590</v>
      </c>
      <c r="H718" s="69">
        <f t="shared" si="71"/>
        <v>119</v>
      </c>
      <c r="I718" s="78" t="s">
        <v>104</v>
      </c>
      <c r="J718" s="79" t="s">
        <v>105</v>
      </c>
      <c r="K718" s="78">
        <v>119</v>
      </c>
      <c r="L718" s="78" t="s">
        <v>18</v>
      </c>
      <c r="M718" s="79" t="s">
        <v>647</v>
      </c>
      <c r="N718" s="79"/>
      <c r="O718" s="80" t="s">
        <v>2038</v>
      </c>
      <c r="P718" s="80" t="s">
        <v>95</v>
      </c>
    </row>
    <row r="719" spans="1:16" ht="13.5" thickBot="1" x14ac:dyDescent="0.25">
      <c r="A719" s="69" t="str">
        <f t="shared" si="66"/>
        <v> AOEB 10 </v>
      </c>
      <c r="B719" s="15" t="str">
        <f t="shared" si="67"/>
        <v>I</v>
      </c>
      <c r="C719" s="69">
        <f t="shared" si="68"/>
        <v>52581.607000000004</v>
      </c>
      <c r="D719" s="11" t="str">
        <f t="shared" si="69"/>
        <v>vis</v>
      </c>
      <c r="E719" s="77" t="e">
        <f>VLOOKUP(C719,Active!C$21:E$972,3,FALSE)</f>
        <v>#N/A</v>
      </c>
      <c r="F719" s="15" t="s">
        <v>588</v>
      </c>
      <c r="G719" s="11" t="str">
        <f t="shared" si="70"/>
        <v>52581.607</v>
      </c>
      <c r="H719" s="69">
        <f t="shared" si="71"/>
        <v>146</v>
      </c>
      <c r="I719" s="78" t="s">
        <v>109</v>
      </c>
      <c r="J719" s="79" t="s">
        <v>110</v>
      </c>
      <c r="K719" s="78">
        <v>146</v>
      </c>
      <c r="L719" s="78" t="s">
        <v>2178</v>
      </c>
      <c r="M719" s="79" t="s">
        <v>647</v>
      </c>
      <c r="N719" s="79"/>
      <c r="O719" s="80" t="s">
        <v>2038</v>
      </c>
      <c r="P719" s="80" t="s">
        <v>95</v>
      </c>
    </row>
    <row r="720" spans="1:16" ht="13.5" thickBot="1" x14ac:dyDescent="0.25">
      <c r="A720" s="69" t="str">
        <f t="shared" si="66"/>
        <v> AOEB 10 </v>
      </c>
      <c r="B720" s="15" t="str">
        <f t="shared" si="67"/>
        <v>I</v>
      </c>
      <c r="C720" s="69">
        <f t="shared" si="68"/>
        <v>52586.605000000003</v>
      </c>
      <c r="D720" s="11" t="str">
        <f t="shared" si="69"/>
        <v>vis</v>
      </c>
      <c r="E720" s="77" t="e">
        <f>VLOOKUP(C720,Active!C$21:E$972,3,FALSE)</f>
        <v>#N/A</v>
      </c>
      <c r="F720" s="15" t="s">
        <v>588</v>
      </c>
      <c r="G720" s="11" t="str">
        <f t="shared" si="70"/>
        <v>52586.605</v>
      </c>
      <c r="H720" s="69">
        <f t="shared" si="71"/>
        <v>155</v>
      </c>
      <c r="I720" s="78" t="s">
        <v>111</v>
      </c>
      <c r="J720" s="79" t="s">
        <v>112</v>
      </c>
      <c r="K720" s="78">
        <v>155</v>
      </c>
      <c r="L720" s="78" t="s">
        <v>589</v>
      </c>
      <c r="M720" s="79" t="s">
        <v>647</v>
      </c>
      <c r="N720" s="79"/>
      <c r="O720" s="80" t="s">
        <v>2038</v>
      </c>
      <c r="P720" s="80" t="s">
        <v>95</v>
      </c>
    </row>
    <row r="721" spans="1:16" ht="13.5" thickBot="1" x14ac:dyDescent="0.25">
      <c r="A721" s="69" t="str">
        <f t="shared" si="66"/>
        <v> AOEB 10 </v>
      </c>
      <c r="B721" s="15" t="str">
        <f t="shared" si="67"/>
        <v>I</v>
      </c>
      <c r="C721" s="69">
        <f t="shared" si="68"/>
        <v>52615.521000000001</v>
      </c>
      <c r="D721" s="11" t="str">
        <f t="shared" si="69"/>
        <v>vis</v>
      </c>
      <c r="E721" s="77" t="e">
        <f>VLOOKUP(C721,Active!C$21:E$972,3,FALSE)</f>
        <v>#N/A</v>
      </c>
      <c r="F721" s="15" t="s">
        <v>588</v>
      </c>
      <c r="G721" s="11" t="str">
        <f t="shared" si="70"/>
        <v>52615.521</v>
      </c>
      <c r="H721" s="69">
        <f t="shared" si="71"/>
        <v>207</v>
      </c>
      <c r="I721" s="78" t="s">
        <v>113</v>
      </c>
      <c r="J721" s="79" t="s">
        <v>114</v>
      </c>
      <c r="K721" s="78">
        <v>207</v>
      </c>
      <c r="L721" s="78" t="s">
        <v>2235</v>
      </c>
      <c r="M721" s="79" t="s">
        <v>647</v>
      </c>
      <c r="N721" s="79"/>
      <c r="O721" s="80" t="s">
        <v>8</v>
      </c>
      <c r="P721" s="80" t="s">
        <v>95</v>
      </c>
    </row>
    <row r="722" spans="1:16" ht="13.5" thickBot="1" x14ac:dyDescent="0.25">
      <c r="A722" s="69" t="str">
        <f t="shared" si="66"/>
        <v> AOEB 10 </v>
      </c>
      <c r="B722" s="15" t="str">
        <f t="shared" si="67"/>
        <v>I</v>
      </c>
      <c r="C722" s="69">
        <f t="shared" si="68"/>
        <v>52875.724000000002</v>
      </c>
      <c r="D722" s="11" t="str">
        <f t="shared" si="69"/>
        <v>vis</v>
      </c>
      <c r="E722" s="77" t="e">
        <f>VLOOKUP(C722,Active!C$21:E$972,3,FALSE)</f>
        <v>#N/A</v>
      </c>
      <c r="F722" s="15" t="s">
        <v>588</v>
      </c>
      <c r="G722" s="11" t="str">
        <f t="shared" si="70"/>
        <v>52875.724</v>
      </c>
      <c r="H722" s="69">
        <f t="shared" si="71"/>
        <v>675</v>
      </c>
      <c r="I722" s="78" t="s">
        <v>118</v>
      </c>
      <c r="J722" s="79" t="s">
        <v>119</v>
      </c>
      <c r="K722" s="78">
        <v>675</v>
      </c>
      <c r="L722" s="78" t="s">
        <v>2235</v>
      </c>
      <c r="M722" s="79" t="s">
        <v>647</v>
      </c>
      <c r="N722" s="79"/>
      <c r="O722" s="80" t="s">
        <v>1450</v>
      </c>
      <c r="P722" s="80" t="s">
        <v>95</v>
      </c>
    </row>
    <row r="723" spans="1:16" ht="13.5" thickBot="1" x14ac:dyDescent="0.25">
      <c r="A723" s="69" t="str">
        <f t="shared" si="66"/>
        <v>VSB 42 </v>
      </c>
      <c r="B723" s="15" t="str">
        <f t="shared" si="67"/>
        <v>I</v>
      </c>
      <c r="C723" s="69">
        <f t="shared" si="68"/>
        <v>52897.966999999997</v>
      </c>
      <c r="D723" s="11" t="str">
        <f t="shared" si="69"/>
        <v>vis</v>
      </c>
      <c r="E723" s="77" t="e">
        <f>VLOOKUP(C723,Active!C$21:E$972,3,FALSE)</f>
        <v>#N/A</v>
      </c>
      <c r="F723" s="15" t="s">
        <v>588</v>
      </c>
      <c r="G723" s="11" t="str">
        <f t="shared" si="70"/>
        <v>52897.967</v>
      </c>
      <c r="H723" s="69">
        <f t="shared" si="71"/>
        <v>715</v>
      </c>
      <c r="I723" s="78" t="s">
        <v>120</v>
      </c>
      <c r="J723" s="79" t="s">
        <v>121</v>
      </c>
      <c r="K723" s="78">
        <v>715</v>
      </c>
      <c r="L723" s="78" t="s">
        <v>2157</v>
      </c>
      <c r="M723" s="79" t="s">
        <v>647</v>
      </c>
      <c r="N723" s="79"/>
      <c r="O723" s="80" t="s">
        <v>51</v>
      </c>
      <c r="P723" s="81" t="s">
        <v>122</v>
      </c>
    </row>
    <row r="724" spans="1:16" ht="13.5" thickBot="1" x14ac:dyDescent="0.25">
      <c r="A724" s="69" t="str">
        <f t="shared" si="66"/>
        <v> AOEB 10 </v>
      </c>
      <c r="B724" s="15" t="str">
        <f t="shared" si="67"/>
        <v>I</v>
      </c>
      <c r="C724" s="69">
        <f t="shared" si="68"/>
        <v>52930.767999999996</v>
      </c>
      <c r="D724" s="11" t="str">
        <f t="shared" si="69"/>
        <v>vis</v>
      </c>
      <c r="E724" s="77" t="e">
        <f>VLOOKUP(C724,Active!C$21:E$972,3,FALSE)</f>
        <v>#N/A</v>
      </c>
      <c r="F724" s="15" t="s">
        <v>588</v>
      </c>
      <c r="G724" s="11" t="str">
        <f t="shared" si="70"/>
        <v>52930.768</v>
      </c>
      <c r="H724" s="69">
        <f t="shared" si="71"/>
        <v>774</v>
      </c>
      <c r="I724" s="78" t="s">
        <v>123</v>
      </c>
      <c r="J724" s="79" t="s">
        <v>124</v>
      </c>
      <c r="K724" s="78">
        <v>774</v>
      </c>
      <c r="L724" s="78" t="s">
        <v>2178</v>
      </c>
      <c r="M724" s="79" t="s">
        <v>647</v>
      </c>
      <c r="N724" s="79"/>
      <c r="O724" s="80" t="s">
        <v>2038</v>
      </c>
      <c r="P724" s="80" t="s">
        <v>95</v>
      </c>
    </row>
    <row r="725" spans="1:16" ht="13.5" thickBot="1" x14ac:dyDescent="0.25">
      <c r="A725" s="69" t="str">
        <f t="shared" si="66"/>
        <v> AOEB 10 </v>
      </c>
      <c r="B725" s="15" t="str">
        <f t="shared" si="67"/>
        <v>I</v>
      </c>
      <c r="C725" s="69">
        <f t="shared" si="68"/>
        <v>52939.667000000001</v>
      </c>
      <c r="D725" s="11" t="str">
        <f t="shared" si="69"/>
        <v>vis</v>
      </c>
      <c r="E725" s="77" t="e">
        <f>VLOOKUP(C725,Active!C$21:E$972,3,FALSE)</f>
        <v>#N/A</v>
      </c>
      <c r="F725" s="15" t="s">
        <v>588</v>
      </c>
      <c r="G725" s="11" t="str">
        <f t="shared" si="70"/>
        <v>52939.667</v>
      </c>
      <c r="H725" s="69">
        <f t="shared" si="71"/>
        <v>790</v>
      </c>
      <c r="I725" s="78" t="s">
        <v>125</v>
      </c>
      <c r="J725" s="79" t="s">
        <v>126</v>
      </c>
      <c r="K725" s="78">
        <v>790</v>
      </c>
      <c r="L725" s="78" t="s">
        <v>2238</v>
      </c>
      <c r="M725" s="79" t="s">
        <v>647</v>
      </c>
      <c r="N725" s="79"/>
      <c r="O725" s="80" t="s">
        <v>2038</v>
      </c>
      <c r="P725" s="80" t="s">
        <v>95</v>
      </c>
    </row>
    <row r="726" spans="1:16" ht="13.5" thickBot="1" x14ac:dyDescent="0.25">
      <c r="A726" s="69" t="str">
        <f t="shared" si="66"/>
        <v>VSB 42 </v>
      </c>
      <c r="B726" s="15" t="str">
        <f t="shared" si="67"/>
        <v>I</v>
      </c>
      <c r="C726" s="69">
        <f t="shared" si="68"/>
        <v>52966.904000000002</v>
      </c>
      <c r="D726" s="11" t="str">
        <f t="shared" si="69"/>
        <v>vis</v>
      </c>
      <c r="E726" s="77" t="e">
        <f>VLOOKUP(C726,Active!C$21:E$972,3,FALSE)</f>
        <v>#N/A</v>
      </c>
      <c r="F726" s="15" t="s">
        <v>588</v>
      </c>
      <c r="G726" s="11" t="str">
        <f t="shared" si="70"/>
        <v>52966.904</v>
      </c>
      <c r="H726" s="69">
        <f t="shared" si="71"/>
        <v>839</v>
      </c>
      <c r="I726" s="78" t="s">
        <v>127</v>
      </c>
      <c r="J726" s="79" t="s">
        <v>128</v>
      </c>
      <c r="K726" s="78">
        <v>839</v>
      </c>
      <c r="L726" s="78" t="s">
        <v>2244</v>
      </c>
      <c r="M726" s="79" t="s">
        <v>647</v>
      </c>
      <c r="N726" s="79"/>
      <c r="O726" s="80" t="s">
        <v>51</v>
      </c>
      <c r="P726" s="81" t="s">
        <v>122</v>
      </c>
    </row>
    <row r="727" spans="1:16" ht="13.5" thickBot="1" x14ac:dyDescent="0.25">
      <c r="A727" s="69" t="str">
        <f t="shared" si="66"/>
        <v> AOEB 10 </v>
      </c>
      <c r="B727" s="15" t="str">
        <f t="shared" si="67"/>
        <v>I</v>
      </c>
      <c r="C727" s="69">
        <f t="shared" si="68"/>
        <v>53238.78</v>
      </c>
      <c r="D727" s="11" t="str">
        <f t="shared" si="69"/>
        <v>vis</v>
      </c>
      <c r="E727" s="77" t="e">
        <f>VLOOKUP(C727,Active!C$21:E$972,3,FALSE)</f>
        <v>#N/A</v>
      </c>
      <c r="F727" s="15" t="s">
        <v>588</v>
      </c>
      <c r="G727" s="11" t="str">
        <f t="shared" si="70"/>
        <v>53238.780</v>
      </c>
      <c r="H727" s="69">
        <f t="shared" si="71"/>
        <v>1328</v>
      </c>
      <c r="I727" s="78" t="s">
        <v>132</v>
      </c>
      <c r="J727" s="79" t="s">
        <v>133</v>
      </c>
      <c r="K727" s="78">
        <v>1328</v>
      </c>
      <c r="L727" s="78" t="s">
        <v>589</v>
      </c>
      <c r="M727" s="79" t="s">
        <v>647</v>
      </c>
      <c r="N727" s="79"/>
      <c r="O727" s="80" t="s">
        <v>8</v>
      </c>
      <c r="P727" s="80" t="s">
        <v>95</v>
      </c>
    </row>
    <row r="728" spans="1:16" ht="13.5" thickBot="1" x14ac:dyDescent="0.25">
      <c r="A728" s="69" t="str">
        <f t="shared" si="66"/>
        <v>OEJV 0074 </v>
      </c>
      <c r="B728" s="15" t="str">
        <f t="shared" si="67"/>
        <v>I</v>
      </c>
      <c r="C728" s="69">
        <f t="shared" si="68"/>
        <v>53240.440999999999</v>
      </c>
      <c r="D728" s="11" t="str">
        <f t="shared" si="69"/>
        <v>vis</v>
      </c>
      <c r="E728" s="77" t="e">
        <f>VLOOKUP(C728,Active!C$21:E$972,3,FALSE)</f>
        <v>#N/A</v>
      </c>
      <c r="F728" s="15" t="s">
        <v>588</v>
      </c>
      <c r="G728" s="11" t="str">
        <f t="shared" si="70"/>
        <v>53240.441</v>
      </c>
      <c r="H728" s="69">
        <f t="shared" si="71"/>
        <v>1331</v>
      </c>
      <c r="I728" s="78" t="s">
        <v>134</v>
      </c>
      <c r="J728" s="79" t="s">
        <v>135</v>
      </c>
      <c r="K728" s="78">
        <v>1331</v>
      </c>
      <c r="L728" s="78" t="s">
        <v>136</v>
      </c>
      <c r="M728" s="79" t="s">
        <v>647</v>
      </c>
      <c r="N728" s="79"/>
      <c r="O728" s="80" t="s">
        <v>137</v>
      </c>
      <c r="P728" s="81" t="s">
        <v>0</v>
      </c>
    </row>
    <row r="729" spans="1:16" ht="13.5" thickBot="1" x14ac:dyDescent="0.25">
      <c r="A729" s="69" t="str">
        <f t="shared" si="66"/>
        <v> AOEB 10 </v>
      </c>
      <c r="B729" s="15" t="str">
        <f t="shared" si="67"/>
        <v>I</v>
      </c>
      <c r="C729" s="69">
        <f t="shared" si="68"/>
        <v>53253.794999999998</v>
      </c>
      <c r="D729" s="11" t="str">
        <f t="shared" si="69"/>
        <v>vis</v>
      </c>
      <c r="E729" s="77" t="e">
        <f>VLOOKUP(C729,Active!C$21:E$972,3,FALSE)</f>
        <v>#N/A</v>
      </c>
      <c r="F729" s="15" t="s">
        <v>588</v>
      </c>
      <c r="G729" s="11" t="str">
        <f t="shared" si="70"/>
        <v>53253.795</v>
      </c>
      <c r="H729" s="69">
        <f t="shared" si="71"/>
        <v>1355</v>
      </c>
      <c r="I729" s="78" t="s">
        <v>148</v>
      </c>
      <c r="J729" s="79" t="s">
        <v>149</v>
      </c>
      <c r="K729" s="78" t="s">
        <v>146</v>
      </c>
      <c r="L729" s="78" t="s">
        <v>13</v>
      </c>
      <c r="M729" s="79" t="s">
        <v>647</v>
      </c>
      <c r="N729" s="79"/>
      <c r="O729" s="80" t="s">
        <v>2038</v>
      </c>
      <c r="P729" s="80" t="s">
        <v>95</v>
      </c>
    </row>
    <row r="730" spans="1:16" ht="13.5" thickBot="1" x14ac:dyDescent="0.25">
      <c r="A730" s="69" t="str">
        <f t="shared" si="66"/>
        <v> AOEB 10 </v>
      </c>
      <c r="B730" s="15" t="str">
        <f t="shared" si="67"/>
        <v>I</v>
      </c>
      <c r="C730" s="69">
        <f t="shared" si="68"/>
        <v>53281.595600000001</v>
      </c>
      <c r="D730" s="11" t="str">
        <f t="shared" si="69"/>
        <v>vis</v>
      </c>
      <c r="E730" s="77" t="e">
        <f>VLOOKUP(C730,Active!C$21:E$972,3,FALSE)</f>
        <v>#N/A</v>
      </c>
      <c r="F730" s="15" t="s">
        <v>588</v>
      </c>
      <c r="G730" s="11" t="str">
        <f t="shared" si="70"/>
        <v>53281.5956</v>
      </c>
      <c r="H730" s="69">
        <f t="shared" si="71"/>
        <v>1405</v>
      </c>
      <c r="I730" s="78" t="s">
        <v>162</v>
      </c>
      <c r="J730" s="79" t="s">
        <v>163</v>
      </c>
      <c r="K730" s="78" t="s">
        <v>160</v>
      </c>
      <c r="L730" s="78" t="s">
        <v>164</v>
      </c>
      <c r="M730" s="79" t="s">
        <v>2255</v>
      </c>
      <c r="N730" s="79" t="s">
        <v>2256</v>
      </c>
      <c r="O730" s="80" t="s">
        <v>1154</v>
      </c>
      <c r="P730" s="80" t="s">
        <v>95</v>
      </c>
    </row>
    <row r="731" spans="1:16" ht="13.5" thickBot="1" x14ac:dyDescent="0.25">
      <c r="A731" s="69" t="str">
        <f t="shared" si="66"/>
        <v> AOEB 10 </v>
      </c>
      <c r="B731" s="15" t="str">
        <f t="shared" si="67"/>
        <v>I</v>
      </c>
      <c r="C731" s="69">
        <f t="shared" si="68"/>
        <v>53282.709000000003</v>
      </c>
      <c r="D731" s="11" t="str">
        <f t="shared" si="69"/>
        <v>vis</v>
      </c>
      <c r="E731" s="77" t="e">
        <f>VLOOKUP(C731,Active!C$21:E$972,3,FALSE)</f>
        <v>#N/A</v>
      </c>
      <c r="F731" s="15" t="s">
        <v>588</v>
      </c>
      <c r="G731" s="11" t="str">
        <f t="shared" si="70"/>
        <v>53282.709</v>
      </c>
      <c r="H731" s="69">
        <f t="shared" si="71"/>
        <v>1407</v>
      </c>
      <c r="I731" s="78" t="s">
        <v>168</v>
      </c>
      <c r="J731" s="79" t="s">
        <v>166</v>
      </c>
      <c r="K731" s="78" t="s">
        <v>167</v>
      </c>
      <c r="L731" s="78" t="s">
        <v>2178</v>
      </c>
      <c r="M731" s="79" t="s">
        <v>647</v>
      </c>
      <c r="N731" s="79"/>
      <c r="O731" s="80" t="s">
        <v>2038</v>
      </c>
      <c r="P731" s="80" t="s">
        <v>95</v>
      </c>
    </row>
    <row r="732" spans="1:16" ht="13.5" thickBot="1" x14ac:dyDescent="0.25">
      <c r="A732" s="69" t="str">
        <f t="shared" si="66"/>
        <v> AOEB 10 </v>
      </c>
      <c r="B732" s="15" t="str">
        <f t="shared" si="67"/>
        <v>I</v>
      </c>
      <c r="C732" s="69">
        <f t="shared" si="68"/>
        <v>53287.712</v>
      </c>
      <c r="D732" s="11" t="str">
        <f t="shared" si="69"/>
        <v>vis</v>
      </c>
      <c r="E732" s="77" t="e">
        <f>VLOOKUP(C732,Active!C$21:E$972,3,FALSE)</f>
        <v>#N/A</v>
      </c>
      <c r="F732" s="15" t="s">
        <v>588</v>
      </c>
      <c r="G732" s="11" t="str">
        <f t="shared" si="70"/>
        <v>53287.712</v>
      </c>
      <c r="H732" s="69">
        <f t="shared" si="71"/>
        <v>1416</v>
      </c>
      <c r="I732" s="78" t="s">
        <v>169</v>
      </c>
      <c r="J732" s="79" t="s">
        <v>170</v>
      </c>
      <c r="K732" s="78" t="s">
        <v>171</v>
      </c>
      <c r="L732" s="78" t="s">
        <v>2235</v>
      </c>
      <c r="M732" s="79" t="s">
        <v>647</v>
      </c>
      <c r="N732" s="79"/>
      <c r="O732" s="80" t="s">
        <v>1832</v>
      </c>
      <c r="P732" s="80" t="s">
        <v>95</v>
      </c>
    </row>
    <row r="733" spans="1:16" ht="13.5" thickBot="1" x14ac:dyDescent="0.25">
      <c r="A733" s="69" t="str">
        <f t="shared" si="66"/>
        <v>VSB 43 </v>
      </c>
      <c r="B733" s="15" t="str">
        <f t="shared" si="67"/>
        <v>I</v>
      </c>
      <c r="C733" s="69">
        <f t="shared" si="68"/>
        <v>53289.932999999997</v>
      </c>
      <c r="D733" s="11" t="str">
        <f t="shared" si="69"/>
        <v>vis</v>
      </c>
      <c r="E733" s="77" t="e">
        <f>VLOOKUP(C733,Active!C$21:E$972,3,FALSE)</f>
        <v>#N/A</v>
      </c>
      <c r="F733" s="15" t="s">
        <v>588</v>
      </c>
      <c r="G733" s="11" t="str">
        <f t="shared" si="70"/>
        <v>53289.933</v>
      </c>
      <c r="H733" s="69">
        <f t="shared" si="71"/>
        <v>1420</v>
      </c>
      <c r="I733" s="78" t="s">
        <v>172</v>
      </c>
      <c r="J733" s="79" t="s">
        <v>173</v>
      </c>
      <c r="K733" s="78" t="s">
        <v>174</v>
      </c>
      <c r="L733" s="78" t="s">
        <v>50</v>
      </c>
      <c r="M733" s="79" t="s">
        <v>647</v>
      </c>
      <c r="N733" s="79"/>
      <c r="O733" s="80" t="s">
        <v>51</v>
      </c>
      <c r="P733" s="81" t="s">
        <v>175</v>
      </c>
    </row>
    <row r="734" spans="1:16" ht="13.5" thickBot="1" x14ac:dyDescent="0.25">
      <c r="A734" s="69" t="str">
        <f t="shared" si="66"/>
        <v> AOEB 10 </v>
      </c>
      <c r="B734" s="15" t="str">
        <f t="shared" si="67"/>
        <v>I</v>
      </c>
      <c r="C734" s="69">
        <f t="shared" si="68"/>
        <v>53306.616000000002</v>
      </c>
      <c r="D734" s="11" t="str">
        <f t="shared" si="69"/>
        <v>vis</v>
      </c>
      <c r="E734" s="77" t="e">
        <f>VLOOKUP(C734,Active!C$21:E$972,3,FALSE)</f>
        <v>#N/A</v>
      </c>
      <c r="F734" s="15" t="s">
        <v>588</v>
      </c>
      <c r="G734" s="11" t="str">
        <f t="shared" si="70"/>
        <v>53306.616</v>
      </c>
      <c r="H734" s="69">
        <f t="shared" si="71"/>
        <v>1450</v>
      </c>
      <c r="I734" s="78" t="s">
        <v>176</v>
      </c>
      <c r="J734" s="79" t="s">
        <v>177</v>
      </c>
      <c r="K734" s="78" t="s">
        <v>178</v>
      </c>
      <c r="L734" s="78" t="s">
        <v>2235</v>
      </c>
      <c r="M734" s="79" t="s">
        <v>2255</v>
      </c>
      <c r="N734" s="79" t="s">
        <v>2256</v>
      </c>
      <c r="O734" s="80" t="s">
        <v>1656</v>
      </c>
      <c r="P734" s="80" t="s">
        <v>95</v>
      </c>
    </row>
    <row r="735" spans="1:16" ht="13.5" thickBot="1" x14ac:dyDescent="0.25">
      <c r="A735" s="69" t="str">
        <f t="shared" si="66"/>
        <v> AOEB 10 </v>
      </c>
      <c r="B735" s="15" t="str">
        <f t="shared" si="67"/>
        <v>I</v>
      </c>
      <c r="C735" s="69">
        <f t="shared" si="68"/>
        <v>53330.521999999997</v>
      </c>
      <c r="D735" s="11" t="str">
        <f t="shared" si="69"/>
        <v>vis</v>
      </c>
      <c r="E735" s="77" t="e">
        <f>VLOOKUP(C735,Active!C$21:E$972,3,FALSE)</f>
        <v>#N/A</v>
      </c>
      <c r="F735" s="15" t="s">
        <v>588</v>
      </c>
      <c r="G735" s="11" t="str">
        <f t="shared" si="70"/>
        <v>53330.5220</v>
      </c>
      <c r="H735" s="69">
        <f t="shared" si="71"/>
        <v>1493</v>
      </c>
      <c r="I735" s="78" t="s">
        <v>179</v>
      </c>
      <c r="J735" s="79" t="s">
        <v>180</v>
      </c>
      <c r="K735" s="78" t="s">
        <v>181</v>
      </c>
      <c r="L735" s="78" t="s">
        <v>182</v>
      </c>
      <c r="M735" s="79" t="s">
        <v>2255</v>
      </c>
      <c r="N735" s="79" t="s">
        <v>2256</v>
      </c>
      <c r="O735" s="80" t="s">
        <v>27</v>
      </c>
      <c r="P735" s="80" t="s">
        <v>95</v>
      </c>
    </row>
    <row r="736" spans="1:16" ht="13.5" thickBot="1" x14ac:dyDescent="0.25">
      <c r="A736" s="69" t="str">
        <f t="shared" si="66"/>
        <v> AOEB 10 </v>
      </c>
      <c r="B736" s="15" t="str">
        <f t="shared" si="67"/>
        <v>I</v>
      </c>
      <c r="C736" s="69">
        <f t="shared" si="68"/>
        <v>53341.641000000003</v>
      </c>
      <c r="D736" s="11" t="str">
        <f t="shared" si="69"/>
        <v>vis</v>
      </c>
      <c r="E736" s="77" t="e">
        <f>VLOOKUP(C736,Active!C$21:E$972,3,FALSE)</f>
        <v>#N/A</v>
      </c>
      <c r="F736" s="15" t="s">
        <v>588</v>
      </c>
      <c r="G736" s="11" t="str">
        <f t="shared" si="70"/>
        <v>53341.641</v>
      </c>
      <c r="H736" s="69">
        <f t="shared" si="71"/>
        <v>1513</v>
      </c>
      <c r="I736" s="78" t="s">
        <v>183</v>
      </c>
      <c r="J736" s="79" t="s">
        <v>184</v>
      </c>
      <c r="K736" s="78" t="s">
        <v>185</v>
      </c>
      <c r="L736" s="78" t="s">
        <v>2244</v>
      </c>
      <c r="M736" s="79" t="s">
        <v>2255</v>
      </c>
      <c r="N736" s="79" t="s">
        <v>2256</v>
      </c>
      <c r="O736" s="80" t="s">
        <v>1656</v>
      </c>
      <c r="P736" s="80" t="s">
        <v>95</v>
      </c>
    </row>
    <row r="737" spans="1:16" ht="13.5" thickBot="1" x14ac:dyDescent="0.25">
      <c r="A737" s="69" t="str">
        <f t="shared" si="66"/>
        <v> AOEB 10 </v>
      </c>
      <c r="B737" s="15" t="str">
        <f t="shared" si="67"/>
        <v>I</v>
      </c>
      <c r="C737" s="69">
        <f t="shared" si="68"/>
        <v>53581.828300000001</v>
      </c>
      <c r="D737" s="11" t="str">
        <f t="shared" si="69"/>
        <v>vis</v>
      </c>
      <c r="E737" s="77" t="e">
        <f>VLOOKUP(C737,Active!C$21:E$972,3,FALSE)</f>
        <v>#N/A</v>
      </c>
      <c r="F737" s="15" t="s">
        <v>588</v>
      </c>
      <c r="G737" s="11" t="str">
        <f t="shared" si="70"/>
        <v>53581.8283</v>
      </c>
      <c r="H737" s="69">
        <f t="shared" si="71"/>
        <v>1945</v>
      </c>
      <c r="I737" s="78" t="s">
        <v>186</v>
      </c>
      <c r="J737" s="79" t="s">
        <v>187</v>
      </c>
      <c r="K737" s="78" t="s">
        <v>188</v>
      </c>
      <c r="L737" s="78" t="s">
        <v>161</v>
      </c>
      <c r="M737" s="79" t="s">
        <v>2255</v>
      </c>
      <c r="N737" s="79" t="s">
        <v>2256</v>
      </c>
      <c r="O737" s="80" t="s">
        <v>1154</v>
      </c>
      <c r="P737" s="80" t="s">
        <v>95</v>
      </c>
    </row>
    <row r="738" spans="1:16" ht="13.5" thickBot="1" x14ac:dyDescent="0.25">
      <c r="A738" s="69" t="str">
        <f t="shared" si="66"/>
        <v> AOEB 12 </v>
      </c>
      <c r="B738" s="15" t="str">
        <f t="shared" si="67"/>
        <v>I</v>
      </c>
      <c r="C738" s="69">
        <f t="shared" si="68"/>
        <v>53619.631000000001</v>
      </c>
      <c r="D738" s="11" t="str">
        <f t="shared" si="69"/>
        <v>vis</v>
      </c>
      <c r="E738" s="77" t="e">
        <f>VLOOKUP(C738,Active!C$21:E$972,3,FALSE)</f>
        <v>#N/A</v>
      </c>
      <c r="F738" s="15" t="s">
        <v>588</v>
      </c>
      <c r="G738" s="11" t="str">
        <f t="shared" si="70"/>
        <v>53619.631</v>
      </c>
      <c r="H738" s="69">
        <f t="shared" si="71"/>
        <v>2013</v>
      </c>
      <c r="I738" s="78" t="s">
        <v>192</v>
      </c>
      <c r="J738" s="79" t="s">
        <v>193</v>
      </c>
      <c r="K738" s="78" t="s">
        <v>194</v>
      </c>
      <c r="L738" s="78" t="s">
        <v>94</v>
      </c>
      <c r="M738" s="79" t="s">
        <v>647</v>
      </c>
      <c r="N738" s="79"/>
      <c r="O738" s="80" t="s">
        <v>8</v>
      </c>
      <c r="P738" s="80" t="s">
        <v>195</v>
      </c>
    </row>
    <row r="739" spans="1:16" ht="13.5" thickBot="1" x14ac:dyDescent="0.25">
      <c r="A739" s="69" t="str">
        <f t="shared" si="66"/>
        <v> AOEB 12 </v>
      </c>
      <c r="B739" s="15" t="str">
        <f t="shared" si="67"/>
        <v>I</v>
      </c>
      <c r="C739" s="69">
        <f t="shared" si="68"/>
        <v>53624.637000000002</v>
      </c>
      <c r="D739" s="11" t="str">
        <f t="shared" si="69"/>
        <v>vis</v>
      </c>
      <c r="E739" s="77" t="e">
        <f>VLOOKUP(C739,Active!C$21:E$972,3,FALSE)</f>
        <v>#N/A</v>
      </c>
      <c r="F739" s="15" t="s">
        <v>588</v>
      </c>
      <c r="G739" s="11" t="str">
        <f t="shared" si="70"/>
        <v>53624.637</v>
      </c>
      <c r="H739" s="69">
        <f t="shared" si="71"/>
        <v>2022</v>
      </c>
      <c r="I739" s="78" t="s">
        <v>196</v>
      </c>
      <c r="J739" s="79" t="s">
        <v>197</v>
      </c>
      <c r="K739" s="78" t="s">
        <v>198</v>
      </c>
      <c r="L739" s="78" t="s">
        <v>589</v>
      </c>
      <c r="M739" s="79" t="s">
        <v>647</v>
      </c>
      <c r="N739" s="79"/>
      <c r="O739" s="80" t="s">
        <v>199</v>
      </c>
      <c r="P739" s="80" t="s">
        <v>195</v>
      </c>
    </row>
    <row r="740" spans="1:16" ht="13.5" thickBot="1" x14ac:dyDescent="0.25">
      <c r="A740" s="69" t="str">
        <f t="shared" si="66"/>
        <v> AOEB 12 </v>
      </c>
      <c r="B740" s="15" t="str">
        <f t="shared" si="67"/>
        <v>I</v>
      </c>
      <c r="C740" s="69">
        <f t="shared" si="68"/>
        <v>53648.546999999999</v>
      </c>
      <c r="D740" s="11" t="str">
        <f t="shared" si="69"/>
        <v>vis</v>
      </c>
      <c r="E740" s="77" t="e">
        <f>VLOOKUP(C740,Active!C$21:E$972,3,FALSE)</f>
        <v>#N/A</v>
      </c>
      <c r="F740" s="15" t="s">
        <v>588</v>
      </c>
      <c r="G740" s="11" t="str">
        <f t="shared" si="70"/>
        <v>53648.547</v>
      </c>
      <c r="H740" s="69">
        <f t="shared" si="71"/>
        <v>2065</v>
      </c>
      <c r="I740" s="78" t="s">
        <v>200</v>
      </c>
      <c r="J740" s="79" t="s">
        <v>201</v>
      </c>
      <c r="K740" s="78" t="s">
        <v>202</v>
      </c>
      <c r="L740" s="78" t="s">
        <v>2244</v>
      </c>
      <c r="M740" s="79" t="s">
        <v>647</v>
      </c>
      <c r="N740" s="79"/>
      <c r="O740" s="80" t="s">
        <v>199</v>
      </c>
      <c r="P740" s="80" t="s">
        <v>195</v>
      </c>
    </row>
    <row r="741" spans="1:16" ht="13.5" thickBot="1" x14ac:dyDescent="0.25">
      <c r="A741" s="69" t="str">
        <f t="shared" si="66"/>
        <v> AOEB 12 </v>
      </c>
      <c r="B741" s="15" t="str">
        <f t="shared" si="67"/>
        <v>I</v>
      </c>
      <c r="C741" s="69">
        <f t="shared" si="68"/>
        <v>53673.567000000003</v>
      </c>
      <c r="D741" s="11" t="str">
        <f t="shared" si="69"/>
        <v>vis</v>
      </c>
      <c r="E741" s="77" t="e">
        <f>VLOOKUP(C741,Active!C$21:E$972,3,FALSE)</f>
        <v>#N/A</v>
      </c>
      <c r="F741" s="15" t="s">
        <v>588</v>
      </c>
      <c r="G741" s="11" t="str">
        <f t="shared" si="70"/>
        <v>53673.567</v>
      </c>
      <c r="H741" s="69">
        <f t="shared" si="71"/>
        <v>2110</v>
      </c>
      <c r="I741" s="78" t="s">
        <v>208</v>
      </c>
      <c r="J741" s="79" t="s">
        <v>209</v>
      </c>
      <c r="K741" s="78" t="s">
        <v>210</v>
      </c>
      <c r="L741" s="78" t="s">
        <v>13</v>
      </c>
      <c r="M741" s="79" t="s">
        <v>647</v>
      </c>
      <c r="N741" s="79"/>
      <c r="O741" s="80" t="s">
        <v>8</v>
      </c>
      <c r="P741" s="80" t="s">
        <v>195</v>
      </c>
    </row>
    <row r="742" spans="1:16" ht="13.5" thickBot="1" x14ac:dyDescent="0.25">
      <c r="A742" s="69" t="str">
        <f t="shared" si="66"/>
        <v>VSB 44 </v>
      </c>
      <c r="B742" s="15" t="str">
        <f t="shared" si="67"/>
        <v>I</v>
      </c>
      <c r="C742" s="69">
        <f t="shared" si="68"/>
        <v>53686.911999999997</v>
      </c>
      <c r="D742" s="11" t="str">
        <f t="shared" si="69"/>
        <v>vis</v>
      </c>
      <c r="E742" s="77" t="e">
        <f>VLOOKUP(C742,Active!C$21:E$972,3,FALSE)</f>
        <v>#N/A</v>
      </c>
      <c r="F742" s="15" t="s">
        <v>588</v>
      </c>
      <c r="G742" s="11" t="str">
        <f t="shared" si="70"/>
        <v>53686.912</v>
      </c>
      <c r="H742" s="69">
        <f t="shared" si="71"/>
        <v>2134</v>
      </c>
      <c r="I742" s="78" t="s">
        <v>216</v>
      </c>
      <c r="J742" s="79" t="s">
        <v>217</v>
      </c>
      <c r="K742" s="78" t="s">
        <v>218</v>
      </c>
      <c r="L742" s="78" t="s">
        <v>81</v>
      </c>
      <c r="M742" s="79" t="s">
        <v>647</v>
      </c>
      <c r="N742" s="79"/>
      <c r="O742" s="80" t="s">
        <v>51</v>
      </c>
      <c r="P742" s="81" t="s">
        <v>219</v>
      </c>
    </row>
    <row r="743" spans="1:16" ht="13.5" thickBot="1" x14ac:dyDescent="0.25">
      <c r="A743" s="69" t="str">
        <f t="shared" si="66"/>
        <v> AOEB 12 </v>
      </c>
      <c r="B743" s="15" t="str">
        <f t="shared" si="67"/>
        <v>I</v>
      </c>
      <c r="C743" s="69">
        <f t="shared" si="68"/>
        <v>53694.695</v>
      </c>
      <c r="D743" s="11" t="str">
        <f t="shared" si="69"/>
        <v>vis</v>
      </c>
      <c r="E743" s="77" t="e">
        <f>VLOOKUP(C743,Active!C$21:E$972,3,FALSE)</f>
        <v>#N/A</v>
      </c>
      <c r="F743" s="15" t="s">
        <v>588</v>
      </c>
      <c r="G743" s="11" t="str">
        <f t="shared" si="70"/>
        <v>53694.695</v>
      </c>
      <c r="H743" s="69">
        <f t="shared" si="71"/>
        <v>2148</v>
      </c>
      <c r="I743" s="78" t="s">
        <v>220</v>
      </c>
      <c r="J743" s="79" t="s">
        <v>221</v>
      </c>
      <c r="K743" s="78" t="s">
        <v>222</v>
      </c>
      <c r="L743" s="78" t="s">
        <v>13</v>
      </c>
      <c r="M743" s="79" t="s">
        <v>647</v>
      </c>
      <c r="N743" s="79"/>
      <c r="O743" s="80" t="s">
        <v>2038</v>
      </c>
      <c r="P743" s="80" t="s">
        <v>195</v>
      </c>
    </row>
    <row r="744" spans="1:16" ht="13.5" thickBot="1" x14ac:dyDescent="0.25">
      <c r="A744" s="69" t="str">
        <f t="shared" si="66"/>
        <v>VSB 45 </v>
      </c>
      <c r="B744" s="15" t="str">
        <f t="shared" si="67"/>
        <v>I</v>
      </c>
      <c r="C744" s="69">
        <f t="shared" si="68"/>
        <v>53943.2209</v>
      </c>
      <c r="D744" s="11" t="str">
        <f t="shared" si="69"/>
        <v>vis</v>
      </c>
      <c r="E744" s="77" t="e">
        <f>VLOOKUP(C744,Active!C$21:E$972,3,FALSE)</f>
        <v>#N/A</v>
      </c>
      <c r="F744" s="15" t="s">
        <v>588</v>
      </c>
      <c r="G744" s="11" t="str">
        <f t="shared" si="70"/>
        <v>53943.2209</v>
      </c>
      <c r="H744" s="69">
        <f t="shared" si="71"/>
        <v>2595</v>
      </c>
      <c r="I744" s="78" t="s">
        <v>229</v>
      </c>
      <c r="J744" s="79" t="s">
        <v>230</v>
      </c>
      <c r="K744" s="78" t="s">
        <v>231</v>
      </c>
      <c r="L744" s="78" t="s">
        <v>232</v>
      </c>
      <c r="M744" s="79" t="s">
        <v>1643</v>
      </c>
      <c r="N744" s="79" t="s">
        <v>1644</v>
      </c>
      <c r="O744" s="80" t="s">
        <v>233</v>
      </c>
      <c r="P744" s="81" t="s">
        <v>234</v>
      </c>
    </row>
    <row r="745" spans="1:16" ht="13.5" thickBot="1" x14ac:dyDescent="0.25">
      <c r="A745" s="69" t="str">
        <f t="shared" si="66"/>
        <v>VSB 45 </v>
      </c>
      <c r="B745" s="15" t="str">
        <f t="shared" si="67"/>
        <v>II</v>
      </c>
      <c r="C745" s="69">
        <f t="shared" si="68"/>
        <v>53945.167200000004</v>
      </c>
      <c r="D745" s="11" t="str">
        <f t="shared" si="69"/>
        <v>vis</v>
      </c>
      <c r="E745" s="77" t="e">
        <f>VLOOKUP(C745,Active!C$21:E$972,3,FALSE)</f>
        <v>#N/A</v>
      </c>
      <c r="F745" s="15" t="s">
        <v>588</v>
      </c>
      <c r="G745" s="11" t="str">
        <f t="shared" si="70"/>
        <v>53945.1672</v>
      </c>
      <c r="H745" s="69">
        <f t="shared" si="71"/>
        <v>2598.5</v>
      </c>
      <c r="I745" s="78" t="s">
        <v>235</v>
      </c>
      <c r="J745" s="79" t="s">
        <v>236</v>
      </c>
      <c r="K745" s="78" t="s">
        <v>237</v>
      </c>
      <c r="L745" s="78" t="s">
        <v>238</v>
      </c>
      <c r="M745" s="79" t="s">
        <v>1643</v>
      </c>
      <c r="N745" s="79" t="s">
        <v>1644</v>
      </c>
      <c r="O745" s="80" t="s">
        <v>233</v>
      </c>
      <c r="P745" s="81" t="s">
        <v>234</v>
      </c>
    </row>
    <row r="746" spans="1:16" ht="13.5" thickBot="1" x14ac:dyDescent="0.25">
      <c r="A746" s="69" t="str">
        <f t="shared" si="66"/>
        <v> AOEB 12 </v>
      </c>
      <c r="B746" s="15" t="str">
        <f t="shared" si="67"/>
        <v>I</v>
      </c>
      <c r="C746" s="69">
        <f t="shared" si="68"/>
        <v>53981.584300000002</v>
      </c>
      <c r="D746" s="11" t="str">
        <f t="shared" si="69"/>
        <v>vis</v>
      </c>
      <c r="E746" s="77" t="e">
        <f>VLOOKUP(C746,Active!C$21:E$972,3,FALSE)</f>
        <v>#N/A</v>
      </c>
      <c r="F746" s="15" t="s">
        <v>588</v>
      </c>
      <c r="G746" s="11" t="str">
        <f t="shared" si="70"/>
        <v>53981.5843</v>
      </c>
      <c r="H746" s="69">
        <f t="shared" si="71"/>
        <v>2664</v>
      </c>
      <c r="I746" s="78" t="s">
        <v>243</v>
      </c>
      <c r="J746" s="79" t="s">
        <v>244</v>
      </c>
      <c r="K746" s="78" t="s">
        <v>245</v>
      </c>
      <c r="L746" s="78" t="s">
        <v>246</v>
      </c>
      <c r="M746" s="79" t="s">
        <v>2255</v>
      </c>
      <c r="N746" s="79" t="s">
        <v>2256</v>
      </c>
      <c r="O746" s="80" t="s">
        <v>1154</v>
      </c>
      <c r="P746" s="80" t="s">
        <v>195</v>
      </c>
    </row>
    <row r="747" spans="1:16" ht="13.5" thickBot="1" x14ac:dyDescent="0.25">
      <c r="A747" s="69" t="str">
        <f t="shared" si="66"/>
        <v>VSB 45 </v>
      </c>
      <c r="B747" s="15" t="str">
        <f t="shared" si="67"/>
        <v>I</v>
      </c>
      <c r="C747" s="69">
        <f t="shared" si="68"/>
        <v>54059.976000000002</v>
      </c>
      <c r="D747" s="11" t="str">
        <f t="shared" si="69"/>
        <v>vis</v>
      </c>
      <c r="E747" s="77" t="e">
        <f>VLOOKUP(C747,Active!C$21:E$972,3,FALSE)</f>
        <v>#N/A</v>
      </c>
      <c r="F747" s="15" t="s">
        <v>588</v>
      </c>
      <c r="G747" s="11" t="str">
        <f t="shared" si="70"/>
        <v>54059.976</v>
      </c>
      <c r="H747" s="69">
        <f t="shared" si="71"/>
        <v>2805</v>
      </c>
      <c r="I747" s="78" t="s">
        <v>257</v>
      </c>
      <c r="J747" s="79" t="s">
        <v>258</v>
      </c>
      <c r="K747" s="78" t="s">
        <v>259</v>
      </c>
      <c r="L747" s="78" t="s">
        <v>57</v>
      </c>
      <c r="M747" s="79" t="s">
        <v>647</v>
      </c>
      <c r="N747" s="79"/>
      <c r="O747" s="80" t="s">
        <v>233</v>
      </c>
      <c r="P747" s="81" t="s">
        <v>234</v>
      </c>
    </row>
    <row r="748" spans="1:16" ht="13.5" thickBot="1" x14ac:dyDescent="0.25">
      <c r="A748" s="69" t="str">
        <f t="shared" si="66"/>
        <v> AOEB 12 </v>
      </c>
      <c r="B748" s="15" t="str">
        <f t="shared" si="67"/>
        <v>I</v>
      </c>
      <c r="C748" s="69">
        <f t="shared" si="68"/>
        <v>54061.644999999997</v>
      </c>
      <c r="D748" s="11" t="str">
        <f t="shared" si="69"/>
        <v>vis</v>
      </c>
      <c r="E748" s="77" t="e">
        <f>VLOOKUP(C748,Active!C$21:E$972,3,FALSE)</f>
        <v>#N/A</v>
      </c>
      <c r="F748" s="15" t="s">
        <v>588</v>
      </c>
      <c r="G748" s="11" t="str">
        <f t="shared" si="70"/>
        <v>54061.645</v>
      </c>
      <c r="H748" s="69">
        <f t="shared" si="71"/>
        <v>2808</v>
      </c>
      <c r="I748" s="78" t="s">
        <v>260</v>
      </c>
      <c r="J748" s="79" t="s">
        <v>261</v>
      </c>
      <c r="K748" s="78" t="s">
        <v>262</v>
      </c>
      <c r="L748" s="78" t="s">
        <v>589</v>
      </c>
      <c r="M748" s="79" t="s">
        <v>647</v>
      </c>
      <c r="N748" s="79"/>
      <c r="O748" s="80" t="s">
        <v>8</v>
      </c>
      <c r="P748" s="80" t="s">
        <v>195</v>
      </c>
    </row>
    <row r="749" spans="1:16" ht="13.5" thickBot="1" x14ac:dyDescent="0.25">
      <c r="A749" s="69" t="str">
        <f t="shared" si="66"/>
        <v>VSB 46 </v>
      </c>
      <c r="B749" s="15" t="str">
        <f t="shared" si="67"/>
        <v>I</v>
      </c>
      <c r="C749" s="69">
        <f t="shared" si="68"/>
        <v>54334.079899999997</v>
      </c>
      <c r="D749" s="11" t="str">
        <f t="shared" si="69"/>
        <v>vis</v>
      </c>
      <c r="E749" s="77" t="e">
        <f>VLOOKUP(C749,Active!C$21:E$972,3,FALSE)</f>
        <v>#N/A</v>
      </c>
      <c r="F749" s="15" t="s">
        <v>588</v>
      </c>
      <c r="G749" s="11" t="str">
        <f t="shared" si="70"/>
        <v>54334.0799</v>
      </c>
      <c r="H749" s="69">
        <f t="shared" si="71"/>
        <v>3298</v>
      </c>
      <c r="I749" s="78" t="s">
        <v>263</v>
      </c>
      <c r="J749" s="79" t="s">
        <v>264</v>
      </c>
      <c r="K749" s="78" t="s">
        <v>265</v>
      </c>
      <c r="L749" s="78" t="s">
        <v>266</v>
      </c>
      <c r="M749" s="79" t="s">
        <v>2255</v>
      </c>
      <c r="N749" s="79" t="s">
        <v>267</v>
      </c>
      <c r="O749" s="80" t="s">
        <v>268</v>
      </c>
      <c r="P749" s="81" t="s">
        <v>269</v>
      </c>
    </row>
    <row r="750" spans="1:16" ht="13.5" thickBot="1" x14ac:dyDescent="0.25">
      <c r="A750" s="69" t="str">
        <f t="shared" si="66"/>
        <v>VSB 46 </v>
      </c>
      <c r="B750" s="15" t="str">
        <f t="shared" si="67"/>
        <v>II</v>
      </c>
      <c r="C750" s="69">
        <f t="shared" si="68"/>
        <v>54361.041299999997</v>
      </c>
      <c r="D750" s="11" t="str">
        <f t="shared" si="69"/>
        <v>vis</v>
      </c>
      <c r="E750" s="77" t="e">
        <f>VLOOKUP(C750,Active!C$21:E$972,3,FALSE)</f>
        <v>#N/A</v>
      </c>
      <c r="F750" s="15" t="s">
        <v>588</v>
      </c>
      <c r="G750" s="11" t="str">
        <f t="shared" si="70"/>
        <v>54361.0413</v>
      </c>
      <c r="H750" s="69">
        <f t="shared" si="71"/>
        <v>3346.5</v>
      </c>
      <c r="I750" s="78" t="s">
        <v>270</v>
      </c>
      <c r="J750" s="79" t="s">
        <v>271</v>
      </c>
      <c r="K750" s="78" t="s">
        <v>272</v>
      </c>
      <c r="L750" s="78" t="s">
        <v>273</v>
      </c>
      <c r="M750" s="79" t="s">
        <v>2255</v>
      </c>
      <c r="N750" s="79" t="s">
        <v>267</v>
      </c>
      <c r="O750" s="80" t="s">
        <v>268</v>
      </c>
      <c r="P750" s="81" t="s">
        <v>269</v>
      </c>
    </row>
    <row r="751" spans="1:16" ht="13.5" thickBot="1" x14ac:dyDescent="0.25">
      <c r="A751" s="69" t="str">
        <f t="shared" si="66"/>
        <v>VSB 46 </v>
      </c>
      <c r="B751" s="15" t="str">
        <f t="shared" si="67"/>
        <v>I</v>
      </c>
      <c r="C751" s="69">
        <f t="shared" si="68"/>
        <v>54401.911999999997</v>
      </c>
      <c r="D751" s="11" t="str">
        <f t="shared" si="69"/>
        <v>vis</v>
      </c>
      <c r="E751" s="77" t="e">
        <f>VLOOKUP(C751,Active!C$21:E$972,3,FALSE)</f>
        <v>#N/A</v>
      </c>
      <c r="F751" s="15" t="s">
        <v>588</v>
      </c>
      <c r="G751" s="11" t="str">
        <f t="shared" si="70"/>
        <v>54401.912</v>
      </c>
      <c r="H751" s="69">
        <f t="shared" si="71"/>
        <v>3420</v>
      </c>
      <c r="I751" s="78" t="s">
        <v>280</v>
      </c>
      <c r="J751" s="79" t="s">
        <v>281</v>
      </c>
      <c r="K751" s="78" t="s">
        <v>282</v>
      </c>
      <c r="L751" s="78" t="s">
        <v>50</v>
      </c>
      <c r="M751" s="79" t="s">
        <v>647</v>
      </c>
      <c r="N751" s="79"/>
      <c r="O751" s="80" t="s">
        <v>1807</v>
      </c>
      <c r="P751" s="81" t="s">
        <v>269</v>
      </c>
    </row>
    <row r="752" spans="1:16" ht="13.5" thickBot="1" x14ac:dyDescent="0.25">
      <c r="A752" s="69" t="str">
        <f t="shared" si="66"/>
        <v>BAVM 193 </v>
      </c>
      <c r="B752" s="15" t="str">
        <f t="shared" si="67"/>
        <v>I</v>
      </c>
      <c r="C752" s="69">
        <f t="shared" si="68"/>
        <v>54410.249799999998</v>
      </c>
      <c r="D752" s="11" t="str">
        <f t="shared" si="69"/>
        <v>vis</v>
      </c>
      <c r="E752" s="77" t="e">
        <f>VLOOKUP(C752,Active!C$21:E$972,3,FALSE)</f>
        <v>#N/A</v>
      </c>
      <c r="F752" s="15" t="s">
        <v>588</v>
      </c>
      <c r="G752" s="11" t="str">
        <f t="shared" si="70"/>
        <v>54410.2498</v>
      </c>
      <c r="H752" s="69">
        <f t="shared" si="71"/>
        <v>3435</v>
      </c>
      <c r="I752" s="78" t="s">
        <v>283</v>
      </c>
      <c r="J752" s="79" t="s">
        <v>284</v>
      </c>
      <c r="K752" s="78" t="s">
        <v>285</v>
      </c>
      <c r="L752" s="78" t="s">
        <v>286</v>
      </c>
      <c r="M752" s="79" t="s">
        <v>2255</v>
      </c>
      <c r="N752" s="79" t="s">
        <v>2092</v>
      </c>
      <c r="O752" s="80" t="s">
        <v>214</v>
      </c>
      <c r="P752" s="81" t="s">
        <v>287</v>
      </c>
    </row>
    <row r="753" spans="1:16" ht="13.5" thickBot="1" x14ac:dyDescent="0.25">
      <c r="A753" s="69" t="str">
        <f t="shared" si="66"/>
        <v>VSB 48 </v>
      </c>
      <c r="B753" s="15" t="str">
        <f t="shared" si="67"/>
        <v>II</v>
      </c>
      <c r="C753" s="69">
        <f t="shared" si="68"/>
        <v>54719.102099999996</v>
      </c>
      <c r="D753" s="11" t="str">
        <f t="shared" si="69"/>
        <v>vis</v>
      </c>
      <c r="E753" s="77" t="e">
        <f>VLOOKUP(C753,Active!C$21:E$972,3,FALSE)</f>
        <v>#N/A</v>
      </c>
      <c r="F753" s="15" t="s">
        <v>588</v>
      </c>
      <c r="G753" s="11" t="str">
        <f t="shared" si="70"/>
        <v>54719.1021</v>
      </c>
      <c r="H753" s="69">
        <f t="shared" si="71"/>
        <v>3990.5</v>
      </c>
      <c r="I753" s="78" t="s">
        <v>293</v>
      </c>
      <c r="J753" s="79" t="s">
        <v>294</v>
      </c>
      <c r="K753" s="78" t="s">
        <v>295</v>
      </c>
      <c r="L753" s="78" t="s">
        <v>296</v>
      </c>
      <c r="M753" s="79" t="s">
        <v>2255</v>
      </c>
      <c r="N753" s="79" t="s">
        <v>267</v>
      </c>
      <c r="O753" s="80" t="s">
        <v>268</v>
      </c>
      <c r="P753" s="81" t="s">
        <v>297</v>
      </c>
    </row>
    <row r="754" spans="1:16" ht="13.5" thickBot="1" x14ac:dyDescent="0.25">
      <c r="A754" s="69" t="str">
        <f t="shared" si="66"/>
        <v>VSB 48 </v>
      </c>
      <c r="B754" s="15" t="str">
        <f t="shared" si="67"/>
        <v>I</v>
      </c>
      <c r="C754" s="69">
        <f t="shared" si="68"/>
        <v>54741.061999999998</v>
      </c>
      <c r="D754" s="11" t="str">
        <f t="shared" si="69"/>
        <v>vis</v>
      </c>
      <c r="E754" s="77" t="e">
        <f>VLOOKUP(C754,Active!C$21:E$972,3,FALSE)</f>
        <v>#N/A</v>
      </c>
      <c r="F754" s="15" t="s">
        <v>588</v>
      </c>
      <c r="G754" s="11" t="str">
        <f t="shared" si="70"/>
        <v>54741.0620</v>
      </c>
      <c r="H754" s="69">
        <f t="shared" si="71"/>
        <v>4030</v>
      </c>
      <c r="I754" s="78" t="s">
        <v>298</v>
      </c>
      <c r="J754" s="79" t="s">
        <v>299</v>
      </c>
      <c r="K754" s="78" t="s">
        <v>300</v>
      </c>
      <c r="L754" s="78" t="s">
        <v>157</v>
      </c>
      <c r="M754" s="79" t="s">
        <v>2255</v>
      </c>
      <c r="N754" s="79" t="s">
        <v>588</v>
      </c>
      <c r="O754" s="80" t="s">
        <v>301</v>
      </c>
      <c r="P754" s="81" t="s">
        <v>297</v>
      </c>
    </row>
    <row r="755" spans="1:16" ht="13.5" thickBot="1" x14ac:dyDescent="0.25">
      <c r="A755" s="69" t="str">
        <f t="shared" si="66"/>
        <v>BAVM 203 </v>
      </c>
      <c r="B755" s="15" t="str">
        <f t="shared" si="67"/>
        <v>I</v>
      </c>
      <c r="C755" s="69">
        <f t="shared" si="68"/>
        <v>54748.288399999998</v>
      </c>
      <c r="D755" s="11" t="str">
        <f t="shared" si="69"/>
        <v>vis</v>
      </c>
      <c r="E755" s="77" t="e">
        <f>VLOOKUP(C755,Active!C$21:E$972,3,FALSE)</f>
        <v>#N/A</v>
      </c>
      <c r="F755" s="15" t="s">
        <v>588</v>
      </c>
      <c r="G755" s="11" t="str">
        <f t="shared" si="70"/>
        <v>54748.2884</v>
      </c>
      <c r="H755" s="69">
        <f t="shared" si="71"/>
        <v>4043</v>
      </c>
      <c r="I755" s="78" t="s">
        <v>302</v>
      </c>
      <c r="J755" s="79" t="s">
        <v>303</v>
      </c>
      <c r="K755" s="78" t="s">
        <v>304</v>
      </c>
      <c r="L755" s="78" t="s">
        <v>2110</v>
      </c>
      <c r="M755" s="79" t="s">
        <v>2255</v>
      </c>
      <c r="N755" s="79" t="s">
        <v>2092</v>
      </c>
      <c r="O755" s="80" t="s">
        <v>214</v>
      </c>
      <c r="P755" s="81" t="s">
        <v>305</v>
      </c>
    </row>
    <row r="756" spans="1:16" ht="13.5" thickBot="1" x14ac:dyDescent="0.25">
      <c r="A756" s="69" t="str">
        <f t="shared" si="66"/>
        <v>VSB 48 </v>
      </c>
      <c r="B756" s="15" t="str">
        <f t="shared" si="67"/>
        <v>I</v>
      </c>
      <c r="C756" s="69">
        <f t="shared" si="68"/>
        <v>54754.966</v>
      </c>
      <c r="D756" s="11" t="str">
        <f t="shared" si="69"/>
        <v>vis</v>
      </c>
      <c r="E756" s="77" t="e">
        <f>VLOOKUP(C756,Active!C$21:E$972,3,FALSE)</f>
        <v>#N/A</v>
      </c>
      <c r="F756" s="15" t="s">
        <v>588</v>
      </c>
      <c r="G756" s="11" t="str">
        <f t="shared" si="70"/>
        <v>54754.966</v>
      </c>
      <c r="H756" s="69">
        <f t="shared" si="71"/>
        <v>4055</v>
      </c>
      <c r="I756" s="78" t="s">
        <v>306</v>
      </c>
      <c r="J756" s="79" t="s">
        <v>307</v>
      </c>
      <c r="K756" s="78" t="s">
        <v>308</v>
      </c>
      <c r="L756" s="78" t="s">
        <v>2244</v>
      </c>
      <c r="M756" s="79" t="s">
        <v>647</v>
      </c>
      <c r="N756" s="79"/>
      <c r="O756" s="80" t="s">
        <v>1807</v>
      </c>
      <c r="P756" s="81" t="s">
        <v>297</v>
      </c>
    </row>
    <row r="757" spans="1:16" ht="13.5" thickBot="1" x14ac:dyDescent="0.25">
      <c r="A757" s="69" t="str">
        <f t="shared" si="66"/>
        <v>OEJV 0107 </v>
      </c>
      <c r="B757" s="15" t="str">
        <f t="shared" si="67"/>
        <v>I</v>
      </c>
      <c r="C757" s="69">
        <f t="shared" si="68"/>
        <v>54763.301299999999</v>
      </c>
      <c r="D757" s="11" t="str">
        <f t="shared" si="69"/>
        <v>vis</v>
      </c>
      <c r="E757" s="77" t="e">
        <f>VLOOKUP(C757,Active!C$21:E$972,3,FALSE)</f>
        <v>#N/A</v>
      </c>
      <c r="F757" s="15" t="s">
        <v>588</v>
      </c>
      <c r="G757" s="11" t="str">
        <f t="shared" si="70"/>
        <v>54763.3013</v>
      </c>
      <c r="H757" s="69">
        <f t="shared" si="71"/>
        <v>4070</v>
      </c>
      <c r="I757" s="78" t="s">
        <v>309</v>
      </c>
      <c r="J757" s="79" t="s">
        <v>310</v>
      </c>
      <c r="K757" s="78" t="s">
        <v>311</v>
      </c>
      <c r="L757" s="78" t="s">
        <v>312</v>
      </c>
      <c r="M757" s="79" t="s">
        <v>2255</v>
      </c>
      <c r="N757" s="79" t="s">
        <v>313</v>
      </c>
      <c r="O757" s="80" t="s">
        <v>314</v>
      </c>
      <c r="P757" s="81" t="s">
        <v>315</v>
      </c>
    </row>
    <row r="758" spans="1:16" ht="13.5" thickBot="1" x14ac:dyDescent="0.25">
      <c r="A758" s="69" t="str">
        <f t="shared" si="66"/>
        <v>VSB 50 </v>
      </c>
      <c r="B758" s="15" t="str">
        <f t="shared" si="67"/>
        <v>II</v>
      </c>
      <c r="C758" s="69">
        <f t="shared" si="68"/>
        <v>55071.036</v>
      </c>
      <c r="D758" s="11" t="str">
        <f t="shared" si="69"/>
        <v>vis</v>
      </c>
      <c r="E758" s="77" t="e">
        <f>VLOOKUP(C758,Active!C$21:E$972,3,FALSE)</f>
        <v>#N/A</v>
      </c>
      <c r="F758" s="15" t="s">
        <v>588</v>
      </c>
      <c r="G758" s="11" t="str">
        <f t="shared" si="70"/>
        <v>55071.0360</v>
      </c>
      <c r="H758" s="69">
        <f t="shared" si="71"/>
        <v>4623.5</v>
      </c>
      <c r="I758" s="78" t="s">
        <v>321</v>
      </c>
      <c r="J758" s="79" t="s">
        <v>322</v>
      </c>
      <c r="K758" s="78" t="s">
        <v>323</v>
      </c>
      <c r="L758" s="78" t="s">
        <v>324</v>
      </c>
      <c r="M758" s="79" t="s">
        <v>2255</v>
      </c>
      <c r="N758" s="79" t="s">
        <v>267</v>
      </c>
      <c r="O758" s="80" t="s">
        <v>268</v>
      </c>
      <c r="P758" s="81" t="s">
        <v>325</v>
      </c>
    </row>
    <row r="759" spans="1:16" ht="13.5" thickBot="1" x14ac:dyDescent="0.25">
      <c r="A759" s="69" t="str">
        <f t="shared" si="66"/>
        <v>VSB 53 </v>
      </c>
      <c r="B759" s="15" t="str">
        <f t="shared" si="67"/>
        <v>I</v>
      </c>
      <c r="C759" s="69">
        <f t="shared" si="68"/>
        <v>55784.094799999999</v>
      </c>
      <c r="D759" s="11" t="str">
        <f t="shared" si="69"/>
        <v>vis</v>
      </c>
      <c r="E759" s="77" t="e">
        <f>VLOOKUP(C759,Active!C$21:E$972,3,FALSE)</f>
        <v>#N/A</v>
      </c>
      <c r="F759" s="15" t="s">
        <v>588</v>
      </c>
      <c r="G759" s="11" t="str">
        <f t="shared" si="70"/>
        <v>55784.0948</v>
      </c>
      <c r="H759" s="69">
        <f t="shared" si="71"/>
        <v>5906</v>
      </c>
      <c r="I759" s="78" t="s">
        <v>336</v>
      </c>
      <c r="J759" s="79" t="s">
        <v>337</v>
      </c>
      <c r="K759" s="78" t="s">
        <v>338</v>
      </c>
      <c r="L759" s="78" t="s">
        <v>339</v>
      </c>
      <c r="M759" s="79" t="s">
        <v>2255</v>
      </c>
      <c r="N759" s="79" t="s">
        <v>267</v>
      </c>
      <c r="O759" s="80" t="s">
        <v>340</v>
      </c>
      <c r="P759" s="81" t="s">
        <v>341</v>
      </c>
    </row>
    <row r="760" spans="1:16" ht="13.5" thickBot="1" x14ac:dyDescent="0.25">
      <c r="A760" s="69" t="str">
        <f t="shared" si="66"/>
        <v>BAVM 225 </v>
      </c>
      <c r="B760" s="15" t="str">
        <f t="shared" si="67"/>
        <v>I</v>
      </c>
      <c r="C760" s="69">
        <f t="shared" si="68"/>
        <v>55855.266199999998</v>
      </c>
      <c r="D760" s="11" t="str">
        <f t="shared" si="69"/>
        <v>vis</v>
      </c>
      <c r="E760" s="77" t="e">
        <f>VLOOKUP(C760,Active!C$21:E$972,3,FALSE)</f>
        <v>#N/A</v>
      </c>
      <c r="F760" s="15" t="s">
        <v>588</v>
      </c>
      <c r="G760" s="11" t="str">
        <f t="shared" si="70"/>
        <v>55855.2662</v>
      </c>
      <c r="H760" s="69">
        <f t="shared" si="71"/>
        <v>6034</v>
      </c>
      <c r="I760" s="78" t="s">
        <v>342</v>
      </c>
      <c r="J760" s="79" t="s">
        <v>343</v>
      </c>
      <c r="K760" s="78" t="s">
        <v>344</v>
      </c>
      <c r="L760" s="78" t="s">
        <v>286</v>
      </c>
      <c r="M760" s="79" t="s">
        <v>2255</v>
      </c>
      <c r="N760" s="79" t="s">
        <v>2092</v>
      </c>
      <c r="O760" s="80" t="s">
        <v>214</v>
      </c>
      <c r="P760" s="81" t="s">
        <v>345</v>
      </c>
    </row>
    <row r="761" spans="1:16" ht="13.5" thickBot="1" x14ac:dyDescent="0.25">
      <c r="A761" s="69" t="str">
        <f t="shared" si="66"/>
        <v>VSB 53 </v>
      </c>
      <c r="B761" s="15" t="str">
        <f t="shared" si="67"/>
        <v>I</v>
      </c>
      <c r="C761" s="69">
        <f t="shared" si="68"/>
        <v>55888.614000000001</v>
      </c>
      <c r="D761" s="11" t="str">
        <f t="shared" si="69"/>
        <v>vis</v>
      </c>
      <c r="E761" s="77" t="e">
        <f>VLOOKUP(C761,Active!C$21:E$972,3,FALSE)</f>
        <v>#N/A</v>
      </c>
      <c r="F761" s="15" t="s">
        <v>588</v>
      </c>
      <c r="G761" s="11" t="str">
        <f t="shared" si="70"/>
        <v>55888.614</v>
      </c>
      <c r="H761" s="69">
        <f t="shared" si="71"/>
        <v>6094</v>
      </c>
      <c r="I761" s="78" t="s">
        <v>351</v>
      </c>
      <c r="J761" s="79" t="s">
        <v>352</v>
      </c>
      <c r="K761" s="78" t="s">
        <v>353</v>
      </c>
      <c r="L761" s="78" t="s">
        <v>354</v>
      </c>
      <c r="M761" s="79" t="s">
        <v>647</v>
      </c>
      <c r="N761" s="79"/>
      <c r="O761" s="80" t="s">
        <v>2038</v>
      </c>
      <c r="P761" s="81" t="s">
        <v>341</v>
      </c>
    </row>
    <row r="762" spans="1:16" ht="13.5" thickBot="1" x14ac:dyDescent="0.25">
      <c r="A762" s="69" t="str">
        <f t="shared" si="66"/>
        <v>VSB 55 </v>
      </c>
      <c r="B762" s="15" t="str">
        <f t="shared" si="67"/>
        <v>I</v>
      </c>
      <c r="C762" s="69">
        <f t="shared" si="68"/>
        <v>56161.051800000001</v>
      </c>
      <c r="D762" s="11" t="str">
        <f t="shared" si="69"/>
        <v>vis</v>
      </c>
      <c r="E762" s="77" t="e">
        <f>VLOOKUP(C762,Active!C$21:E$972,3,FALSE)</f>
        <v>#N/A</v>
      </c>
      <c r="F762" s="15" t="s">
        <v>588</v>
      </c>
      <c r="G762" s="11" t="str">
        <f t="shared" si="70"/>
        <v>56161.0518</v>
      </c>
      <c r="H762" s="69">
        <f t="shared" si="71"/>
        <v>6584</v>
      </c>
      <c r="I762" s="78" t="s">
        <v>360</v>
      </c>
      <c r="J762" s="79" t="s">
        <v>361</v>
      </c>
      <c r="K762" s="78" t="s">
        <v>362</v>
      </c>
      <c r="L762" s="78" t="s">
        <v>363</v>
      </c>
      <c r="M762" s="79" t="s">
        <v>2255</v>
      </c>
      <c r="N762" s="79" t="s">
        <v>267</v>
      </c>
      <c r="O762" s="80" t="s">
        <v>268</v>
      </c>
      <c r="P762" s="81" t="s">
        <v>364</v>
      </c>
    </row>
    <row r="763" spans="1:16" ht="13.5" thickBot="1" x14ac:dyDescent="0.25">
      <c r="A763" s="69" t="str">
        <f t="shared" si="66"/>
        <v>VSB 55 </v>
      </c>
      <c r="B763" s="15" t="str">
        <f t="shared" si="67"/>
        <v>I</v>
      </c>
      <c r="C763" s="69">
        <f t="shared" si="68"/>
        <v>56161.053200000002</v>
      </c>
      <c r="D763" s="11" t="str">
        <f t="shared" si="69"/>
        <v>vis</v>
      </c>
      <c r="E763" s="77" t="e">
        <f>VLOOKUP(C763,Active!C$21:E$972,3,FALSE)</f>
        <v>#N/A</v>
      </c>
      <c r="F763" s="15" t="s">
        <v>588</v>
      </c>
      <c r="G763" s="11" t="str">
        <f t="shared" si="70"/>
        <v>56161.0532</v>
      </c>
      <c r="H763" s="69">
        <f t="shared" si="71"/>
        <v>6584</v>
      </c>
      <c r="I763" s="78" t="s">
        <v>365</v>
      </c>
      <c r="J763" s="79" t="s">
        <v>366</v>
      </c>
      <c r="K763" s="78" t="s">
        <v>362</v>
      </c>
      <c r="L763" s="78" t="s">
        <v>324</v>
      </c>
      <c r="M763" s="79" t="s">
        <v>2255</v>
      </c>
      <c r="N763" s="79" t="s">
        <v>492</v>
      </c>
      <c r="O763" s="80" t="s">
        <v>268</v>
      </c>
      <c r="P763" s="81" t="s">
        <v>364</v>
      </c>
    </row>
    <row r="764" spans="1:16" ht="13.5" thickBot="1" x14ac:dyDescent="0.25">
      <c r="A764" s="69" t="str">
        <f t="shared" si="66"/>
        <v>VSB 55 </v>
      </c>
      <c r="B764" s="15" t="str">
        <f t="shared" si="67"/>
        <v>I</v>
      </c>
      <c r="C764" s="69">
        <f t="shared" si="68"/>
        <v>56161.054100000001</v>
      </c>
      <c r="D764" s="11" t="str">
        <f t="shared" si="69"/>
        <v>vis</v>
      </c>
      <c r="E764" s="77" t="e">
        <f>VLOOKUP(C764,Active!C$21:E$972,3,FALSE)</f>
        <v>#N/A</v>
      </c>
      <c r="F764" s="15" t="s">
        <v>588</v>
      </c>
      <c r="G764" s="11" t="str">
        <f t="shared" si="70"/>
        <v>56161.0541</v>
      </c>
      <c r="H764" s="69">
        <f t="shared" si="71"/>
        <v>6584</v>
      </c>
      <c r="I764" s="78" t="s">
        <v>367</v>
      </c>
      <c r="J764" s="79" t="s">
        <v>368</v>
      </c>
      <c r="K764" s="78" t="s">
        <v>362</v>
      </c>
      <c r="L764" s="78" t="s">
        <v>369</v>
      </c>
      <c r="M764" s="79" t="s">
        <v>2255</v>
      </c>
      <c r="N764" s="79" t="s">
        <v>588</v>
      </c>
      <c r="O764" s="80" t="s">
        <v>268</v>
      </c>
      <c r="P764" s="81" t="s">
        <v>364</v>
      </c>
    </row>
    <row r="765" spans="1:16" ht="13.5" thickBot="1" x14ac:dyDescent="0.25">
      <c r="A765" s="69" t="str">
        <f t="shared" si="66"/>
        <v>VSB 55 </v>
      </c>
      <c r="B765" s="15" t="str">
        <f t="shared" si="67"/>
        <v>I</v>
      </c>
      <c r="C765" s="69">
        <f t="shared" si="68"/>
        <v>56235.555</v>
      </c>
      <c r="D765" s="11" t="str">
        <f t="shared" si="69"/>
        <v>vis</v>
      </c>
      <c r="E765" s="77" t="e">
        <f>VLOOKUP(C765,Active!C$21:E$972,3,FALSE)</f>
        <v>#N/A</v>
      </c>
      <c r="F765" s="15" t="s">
        <v>588</v>
      </c>
      <c r="G765" s="11" t="str">
        <f t="shared" si="70"/>
        <v>56235.555</v>
      </c>
      <c r="H765" s="69">
        <f t="shared" si="71"/>
        <v>6718</v>
      </c>
      <c r="I765" s="78" t="s">
        <v>370</v>
      </c>
      <c r="J765" s="79" t="s">
        <v>371</v>
      </c>
      <c r="K765" s="78" t="s">
        <v>372</v>
      </c>
      <c r="L765" s="78" t="s">
        <v>373</v>
      </c>
      <c r="M765" s="79" t="s">
        <v>647</v>
      </c>
      <c r="N765" s="79"/>
      <c r="O765" s="80" t="s">
        <v>2038</v>
      </c>
      <c r="P765" s="81" t="s">
        <v>364</v>
      </c>
    </row>
    <row r="766" spans="1:16" ht="13.5" thickBot="1" x14ac:dyDescent="0.25">
      <c r="A766" s="69" t="str">
        <f t="shared" si="66"/>
        <v>VSB 56 </v>
      </c>
      <c r="B766" s="15" t="str">
        <f t="shared" si="67"/>
        <v>I</v>
      </c>
      <c r="C766" s="69">
        <f t="shared" si="68"/>
        <v>56534.678999999996</v>
      </c>
      <c r="D766" s="11" t="str">
        <f t="shared" si="69"/>
        <v>vis</v>
      </c>
      <c r="E766" s="77" t="e">
        <f>VLOOKUP(C766,Active!C$21:E$972,3,FALSE)</f>
        <v>#N/A</v>
      </c>
      <c r="F766" s="15" t="s">
        <v>588</v>
      </c>
      <c r="G766" s="11" t="str">
        <f t="shared" si="70"/>
        <v>56534.679</v>
      </c>
      <c r="H766" s="69">
        <f t="shared" si="71"/>
        <v>7256</v>
      </c>
      <c r="I766" s="78" t="s">
        <v>379</v>
      </c>
      <c r="J766" s="79" t="s">
        <v>380</v>
      </c>
      <c r="K766" s="78" t="s">
        <v>381</v>
      </c>
      <c r="L766" s="78" t="s">
        <v>382</v>
      </c>
      <c r="M766" s="79" t="s">
        <v>647</v>
      </c>
      <c r="N766" s="79"/>
      <c r="O766" s="80" t="s">
        <v>2038</v>
      </c>
      <c r="P766" s="81" t="s">
        <v>383</v>
      </c>
    </row>
    <row r="767" spans="1:16" ht="13.5" thickBot="1" x14ac:dyDescent="0.25">
      <c r="A767" s="69" t="str">
        <f t="shared" si="66"/>
        <v> JAAVSO 43-1 </v>
      </c>
      <c r="B767" s="15" t="str">
        <f t="shared" si="67"/>
        <v>II</v>
      </c>
      <c r="C767" s="69">
        <f t="shared" si="68"/>
        <v>56538.847600000001</v>
      </c>
      <c r="D767" s="11" t="str">
        <f t="shared" si="69"/>
        <v>vis</v>
      </c>
      <c r="E767" s="77">
        <f>VLOOKUP(C767,Active!C$21:E$972,3,FALSE)</f>
        <v>36125.523619111409</v>
      </c>
      <c r="F767" s="15" t="s">
        <v>588</v>
      </c>
      <c r="G767" s="11" t="str">
        <f t="shared" si="70"/>
        <v>56538.8476</v>
      </c>
      <c r="H767" s="69">
        <f t="shared" si="71"/>
        <v>7263.5</v>
      </c>
      <c r="I767" s="78" t="s">
        <v>384</v>
      </c>
      <c r="J767" s="79" t="s">
        <v>385</v>
      </c>
      <c r="K767" s="78" t="s">
        <v>386</v>
      </c>
      <c r="L767" s="78" t="s">
        <v>387</v>
      </c>
      <c r="M767" s="79" t="s">
        <v>2255</v>
      </c>
      <c r="N767" s="79" t="s">
        <v>588</v>
      </c>
      <c r="O767" s="80" t="s">
        <v>388</v>
      </c>
      <c r="P767" s="80" t="s">
        <v>389</v>
      </c>
    </row>
    <row r="768" spans="1:16" ht="13.5" thickBot="1" x14ac:dyDescent="0.25">
      <c r="A768" s="69" t="str">
        <f t="shared" si="66"/>
        <v> JAAVSO 43-1 </v>
      </c>
      <c r="B768" s="15" t="str">
        <f t="shared" si="67"/>
        <v>I</v>
      </c>
      <c r="C768" s="69">
        <f t="shared" si="68"/>
        <v>56573.595800000003</v>
      </c>
      <c r="D768" s="11" t="str">
        <f t="shared" si="69"/>
        <v>vis</v>
      </c>
      <c r="E768" s="77">
        <f>VLOOKUP(C768,Active!C$21:E$972,3,FALSE)</f>
        <v>36188.021932918484</v>
      </c>
      <c r="F768" s="15" t="s">
        <v>588</v>
      </c>
      <c r="G768" s="11" t="str">
        <f t="shared" si="70"/>
        <v>56573.5958</v>
      </c>
      <c r="H768" s="69">
        <f t="shared" si="71"/>
        <v>7326</v>
      </c>
      <c r="I768" s="78" t="s">
        <v>394</v>
      </c>
      <c r="J768" s="79" t="s">
        <v>395</v>
      </c>
      <c r="K768" s="78" t="s">
        <v>396</v>
      </c>
      <c r="L768" s="78" t="s">
        <v>377</v>
      </c>
      <c r="M768" s="79" t="s">
        <v>2255</v>
      </c>
      <c r="N768" s="79" t="s">
        <v>588</v>
      </c>
      <c r="O768" s="80" t="s">
        <v>388</v>
      </c>
      <c r="P768" s="80" t="s">
        <v>389</v>
      </c>
    </row>
    <row r="769" spans="1:16" ht="13.5" thickBot="1" x14ac:dyDescent="0.25">
      <c r="A769" s="69" t="str">
        <f t="shared" si="66"/>
        <v> JAAVSO 43-1 </v>
      </c>
      <c r="B769" s="15" t="str">
        <f t="shared" si="67"/>
        <v>II</v>
      </c>
      <c r="C769" s="69">
        <f t="shared" si="68"/>
        <v>56914.694499999998</v>
      </c>
      <c r="D769" s="11" t="str">
        <f t="shared" si="69"/>
        <v>vis</v>
      </c>
      <c r="E769" s="77">
        <f>VLOOKUP(C769,Active!C$21:E$972,3,FALSE)</f>
        <v>36801.524030632412</v>
      </c>
      <c r="F769" s="15" t="s">
        <v>588</v>
      </c>
      <c r="G769" s="11" t="str">
        <f t="shared" si="70"/>
        <v>56914.6945</v>
      </c>
      <c r="H769" s="69">
        <f t="shared" si="71"/>
        <v>7939.5</v>
      </c>
      <c r="I769" s="78" t="s">
        <v>402</v>
      </c>
      <c r="J769" s="79" t="s">
        <v>403</v>
      </c>
      <c r="K769" s="78" t="s">
        <v>404</v>
      </c>
      <c r="L769" s="78" t="s">
        <v>405</v>
      </c>
      <c r="M769" s="79" t="s">
        <v>2255</v>
      </c>
      <c r="N769" s="79" t="s">
        <v>588</v>
      </c>
      <c r="O769" s="80" t="s">
        <v>388</v>
      </c>
      <c r="P769" s="80" t="s">
        <v>389</v>
      </c>
    </row>
    <row r="770" spans="1:16" x14ac:dyDescent="0.2">
      <c r="B770" s="15"/>
      <c r="E770" s="77"/>
      <c r="F770" s="15"/>
    </row>
    <row r="771" spans="1:16" x14ac:dyDescent="0.2">
      <c r="B771" s="15"/>
      <c r="E771" s="77"/>
      <c r="F771" s="15"/>
    </row>
    <row r="772" spans="1:16" x14ac:dyDescent="0.2">
      <c r="B772" s="15"/>
      <c r="E772" s="77"/>
      <c r="F772" s="15"/>
    </row>
    <row r="773" spans="1:16" x14ac:dyDescent="0.2">
      <c r="B773" s="15"/>
      <c r="E773" s="77"/>
      <c r="F773" s="15"/>
    </row>
    <row r="774" spans="1:16" x14ac:dyDescent="0.2">
      <c r="B774" s="15"/>
      <c r="E774" s="77"/>
      <c r="F774" s="15"/>
    </row>
    <row r="775" spans="1:16" x14ac:dyDescent="0.2">
      <c r="B775" s="15"/>
      <c r="E775" s="77"/>
      <c r="F775" s="15"/>
    </row>
    <row r="776" spans="1:16" x14ac:dyDescent="0.2">
      <c r="B776" s="15"/>
      <c r="E776" s="77"/>
      <c r="F776" s="15"/>
    </row>
    <row r="777" spans="1:16" x14ac:dyDescent="0.2">
      <c r="B777" s="15"/>
      <c r="E777" s="77"/>
      <c r="F777" s="15"/>
    </row>
    <row r="778" spans="1:16" x14ac:dyDescent="0.2">
      <c r="B778" s="15"/>
      <c r="E778" s="77"/>
      <c r="F778" s="15"/>
    </row>
    <row r="779" spans="1:16" x14ac:dyDescent="0.2">
      <c r="B779" s="15"/>
      <c r="E779" s="77"/>
      <c r="F779" s="15"/>
    </row>
    <row r="780" spans="1:16" x14ac:dyDescent="0.2">
      <c r="B780" s="15"/>
      <c r="E780" s="77"/>
      <c r="F780" s="15"/>
    </row>
    <row r="781" spans="1:16" x14ac:dyDescent="0.2">
      <c r="B781" s="15"/>
      <c r="E781" s="77"/>
      <c r="F781" s="15"/>
    </row>
    <row r="782" spans="1:16" x14ac:dyDescent="0.2">
      <c r="B782" s="15"/>
      <c r="E782" s="77"/>
      <c r="F782" s="15"/>
    </row>
    <row r="783" spans="1:16" x14ac:dyDescent="0.2">
      <c r="B783" s="15"/>
      <c r="E783" s="77"/>
      <c r="F783" s="15"/>
    </row>
    <row r="784" spans="1:16" x14ac:dyDescent="0.2">
      <c r="B784" s="15"/>
      <c r="E784" s="77"/>
      <c r="F784" s="15"/>
    </row>
    <row r="785" spans="2:6" x14ac:dyDescent="0.2">
      <c r="B785" s="15"/>
      <c r="E785" s="77"/>
      <c r="F785" s="15"/>
    </row>
    <row r="786" spans="2:6" x14ac:dyDescent="0.2">
      <c r="B786" s="15"/>
      <c r="E786" s="77"/>
      <c r="F786" s="15"/>
    </row>
    <row r="787" spans="2:6" x14ac:dyDescent="0.2">
      <c r="B787" s="15"/>
      <c r="E787" s="77"/>
      <c r="F787" s="15"/>
    </row>
    <row r="788" spans="2:6" x14ac:dyDescent="0.2">
      <c r="B788" s="15"/>
      <c r="E788" s="77"/>
      <c r="F788" s="15"/>
    </row>
    <row r="789" spans="2:6" x14ac:dyDescent="0.2">
      <c r="B789" s="15"/>
      <c r="E789" s="77"/>
      <c r="F789" s="15"/>
    </row>
    <row r="790" spans="2:6" x14ac:dyDescent="0.2">
      <c r="B790" s="15"/>
      <c r="E790" s="77"/>
      <c r="F790" s="15"/>
    </row>
    <row r="791" spans="2:6" x14ac:dyDescent="0.2">
      <c r="B791" s="15"/>
      <c r="E791" s="77"/>
      <c r="F791" s="15"/>
    </row>
    <row r="792" spans="2:6" x14ac:dyDescent="0.2">
      <c r="B792" s="15"/>
      <c r="E792" s="77"/>
      <c r="F792" s="15"/>
    </row>
    <row r="793" spans="2:6" x14ac:dyDescent="0.2">
      <c r="B793" s="15"/>
      <c r="E793" s="77"/>
      <c r="F793" s="15"/>
    </row>
    <row r="794" spans="2:6" x14ac:dyDescent="0.2">
      <c r="B794" s="15"/>
      <c r="E794" s="77"/>
      <c r="F794" s="15"/>
    </row>
    <row r="795" spans="2:6" x14ac:dyDescent="0.2">
      <c r="B795" s="15"/>
      <c r="E795" s="77"/>
      <c r="F795" s="15"/>
    </row>
    <row r="796" spans="2:6" x14ac:dyDescent="0.2">
      <c r="B796" s="15"/>
      <c r="E796" s="77"/>
      <c r="F796" s="15"/>
    </row>
    <row r="797" spans="2:6" x14ac:dyDescent="0.2">
      <c r="B797" s="15"/>
      <c r="E797" s="77"/>
      <c r="F797" s="15"/>
    </row>
    <row r="798" spans="2:6" x14ac:dyDescent="0.2">
      <c r="B798" s="15"/>
      <c r="E798" s="77"/>
      <c r="F798" s="15"/>
    </row>
    <row r="799" spans="2:6" x14ac:dyDescent="0.2">
      <c r="B799" s="15"/>
      <c r="E799" s="77"/>
      <c r="F799" s="15"/>
    </row>
    <row r="800" spans="2:6" x14ac:dyDescent="0.2">
      <c r="B800" s="15"/>
      <c r="E800" s="77"/>
      <c r="F800" s="15"/>
    </row>
    <row r="801" spans="2:6" x14ac:dyDescent="0.2">
      <c r="B801" s="15"/>
      <c r="E801" s="77"/>
      <c r="F801" s="15"/>
    </row>
    <row r="802" spans="2:6" x14ac:dyDescent="0.2">
      <c r="B802" s="15"/>
      <c r="E802" s="77"/>
      <c r="F802" s="15"/>
    </row>
    <row r="803" spans="2:6" x14ac:dyDescent="0.2">
      <c r="B803" s="15"/>
      <c r="E803" s="77"/>
      <c r="F803" s="15"/>
    </row>
    <row r="804" spans="2:6" x14ac:dyDescent="0.2">
      <c r="B804" s="15"/>
      <c r="E804" s="77"/>
      <c r="F804" s="15"/>
    </row>
    <row r="805" spans="2:6" x14ac:dyDescent="0.2">
      <c r="B805" s="15"/>
      <c r="E805" s="77"/>
      <c r="F805" s="15"/>
    </row>
    <row r="806" spans="2:6" x14ac:dyDescent="0.2">
      <c r="B806" s="15"/>
      <c r="E806" s="77"/>
      <c r="F806" s="15"/>
    </row>
    <row r="807" spans="2:6" x14ac:dyDescent="0.2">
      <c r="B807" s="15"/>
      <c r="E807" s="77"/>
      <c r="F807" s="15"/>
    </row>
    <row r="808" spans="2:6" x14ac:dyDescent="0.2">
      <c r="B808" s="15"/>
      <c r="E808" s="77"/>
      <c r="F808" s="15"/>
    </row>
    <row r="809" spans="2:6" x14ac:dyDescent="0.2">
      <c r="B809" s="15"/>
      <c r="E809" s="77"/>
      <c r="F809" s="15"/>
    </row>
    <row r="810" spans="2:6" x14ac:dyDescent="0.2">
      <c r="B810" s="15"/>
      <c r="E810" s="77"/>
      <c r="F810" s="15"/>
    </row>
    <row r="811" spans="2:6" x14ac:dyDescent="0.2">
      <c r="B811" s="15"/>
      <c r="E811" s="77"/>
      <c r="F811" s="15"/>
    </row>
    <row r="812" spans="2:6" x14ac:dyDescent="0.2">
      <c r="B812" s="15"/>
      <c r="E812" s="77"/>
      <c r="F812" s="15"/>
    </row>
    <row r="813" spans="2:6" x14ac:dyDescent="0.2">
      <c r="B813" s="15"/>
      <c r="E813" s="77"/>
      <c r="F813" s="15"/>
    </row>
    <row r="814" spans="2:6" x14ac:dyDescent="0.2">
      <c r="B814" s="15"/>
      <c r="E814" s="77"/>
      <c r="F814" s="15"/>
    </row>
    <row r="815" spans="2:6" x14ac:dyDescent="0.2">
      <c r="B815" s="15"/>
      <c r="E815" s="77"/>
      <c r="F815" s="15"/>
    </row>
    <row r="816" spans="2:6" x14ac:dyDescent="0.2">
      <c r="B816" s="15"/>
      <c r="E816" s="77"/>
      <c r="F816" s="15"/>
    </row>
    <row r="817" spans="2:6" x14ac:dyDescent="0.2">
      <c r="B817" s="15"/>
      <c r="E817" s="77"/>
      <c r="F817" s="15"/>
    </row>
    <row r="818" spans="2:6" x14ac:dyDescent="0.2">
      <c r="B818" s="15"/>
      <c r="E818" s="77"/>
      <c r="F818" s="15"/>
    </row>
    <row r="819" spans="2:6" x14ac:dyDescent="0.2">
      <c r="B819" s="15"/>
      <c r="E819" s="77"/>
      <c r="F819" s="15"/>
    </row>
    <row r="820" spans="2:6" x14ac:dyDescent="0.2">
      <c r="B820" s="15"/>
      <c r="E820" s="77"/>
      <c r="F820" s="15"/>
    </row>
    <row r="821" spans="2:6" x14ac:dyDescent="0.2">
      <c r="B821" s="15"/>
      <c r="E821" s="77"/>
      <c r="F821" s="15"/>
    </row>
    <row r="822" spans="2:6" x14ac:dyDescent="0.2">
      <c r="B822" s="15"/>
      <c r="E822" s="77"/>
      <c r="F822" s="15"/>
    </row>
    <row r="823" spans="2:6" x14ac:dyDescent="0.2">
      <c r="B823" s="15"/>
      <c r="E823" s="77"/>
      <c r="F823" s="15"/>
    </row>
    <row r="824" spans="2:6" x14ac:dyDescent="0.2">
      <c r="B824" s="15"/>
      <c r="E824" s="77"/>
      <c r="F824" s="15"/>
    </row>
    <row r="825" spans="2:6" x14ac:dyDescent="0.2">
      <c r="B825" s="15"/>
      <c r="E825" s="77"/>
      <c r="F825" s="15"/>
    </row>
    <row r="826" spans="2:6" x14ac:dyDescent="0.2">
      <c r="B826" s="15"/>
      <c r="E826" s="77"/>
      <c r="F826" s="15"/>
    </row>
    <row r="827" spans="2:6" x14ac:dyDescent="0.2">
      <c r="B827" s="15"/>
      <c r="E827" s="77"/>
      <c r="F827" s="15"/>
    </row>
    <row r="828" spans="2:6" x14ac:dyDescent="0.2">
      <c r="B828" s="15"/>
      <c r="E828" s="77"/>
      <c r="F828" s="15"/>
    </row>
    <row r="829" spans="2:6" x14ac:dyDescent="0.2">
      <c r="B829" s="15"/>
      <c r="E829" s="77"/>
      <c r="F829" s="15"/>
    </row>
    <row r="830" spans="2:6" x14ac:dyDescent="0.2">
      <c r="B830" s="15"/>
      <c r="E830" s="77"/>
      <c r="F830" s="15"/>
    </row>
    <row r="831" spans="2:6" x14ac:dyDescent="0.2">
      <c r="B831" s="15"/>
      <c r="E831" s="77"/>
      <c r="F831" s="15"/>
    </row>
    <row r="832" spans="2:6" x14ac:dyDescent="0.2">
      <c r="B832" s="15"/>
      <c r="E832" s="77"/>
      <c r="F832" s="15"/>
    </row>
    <row r="833" spans="2:6" x14ac:dyDescent="0.2">
      <c r="B833" s="15"/>
      <c r="E833" s="77"/>
      <c r="F833" s="15"/>
    </row>
    <row r="834" spans="2:6" x14ac:dyDescent="0.2">
      <c r="B834" s="15"/>
      <c r="E834" s="77"/>
      <c r="F834" s="15"/>
    </row>
    <row r="835" spans="2:6" x14ac:dyDescent="0.2">
      <c r="B835" s="15"/>
      <c r="E835" s="77"/>
      <c r="F835" s="15"/>
    </row>
    <row r="836" spans="2:6" x14ac:dyDescent="0.2">
      <c r="B836" s="15"/>
      <c r="E836" s="77"/>
      <c r="F836" s="15"/>
    </row>
    <row r="837" spans="2:6" x14ac:dyDescent="0.2">
      <c r="B837" s="15"/>
      <c r="E837" s="77"/>
      <c r="F837" s="15"/>
    </row>
    <row r="838" spans="2:6" x14ac:dyDescent="0.2">
      <c r="B838" s="15"/>
      <c r="E838" s="77"/>
      <c r="F838" s="15"/>
    </row>
    <row r="839" spans="2:6" x14ac:dyDescent="0.2">
      <c r="B839" s="15"/>
      <c r="E839" s="77"/>
      <c r="F839" s="15"/>
    </row>
    <row r="840" spans="2:6" x14ac:dyDescent="0.2">
      <c r="B840" s="15"/>
      <c r="E840" s="77"/>
      <c r="F840" s="15"/>
    </row>
    <row r="841" spans="2:6" x14ac:dyDescent="0.2">
      <c r="B841" s="15"/>
      <c r="E841" s="77"/>
      <c r="F841" s="15"/>
    </row>
    <row r="842" spans="2:6" x14ac:dyDescent="0.2">
      <c r="B842" s="15"/>
      <c r="F842" s="15"/>
    </row>
    <row r="843" spans="2:6" x14ac:dyDescent="0.2">
      <c r="B843" s="15"/>
      <c r="F843" s="15"/>
    </row>
    <row r="844" spans="2:6" x14ac:dyDescent="0.2">
      <c r="B844" s="15"/>
      <c r="F844" s="15"/>
    </row>
    <row r="845" spans="2:6" x14ac:dyDescent="0.2">
      <c r="B845" s="15"/>
      <c r="F845" s="15"/>
    </row>
    <row r="846" spans="2:6" x14ac:dyDescent="0.2">
      <c r="B846" s="15"/>
      <c r="F846" s="15"/>
    </row>
    <row r="847" spans="2:6" x14ac:dyDescent="0.2">
      <c r="B847" s="15"/>
      <c r="F847" s="15"/>
    </row>
    <row r="848" spans="2:6" x14ac:dyDescent="0.2">
      <c r="B848" s="15"/>
      <c r="F848" s="15"/>
    </row>
    <row r="849" spans="2:6" x14ac:dyDescent="0.2">
      <c r="B849" s="15"/>
      <c r="F849" s="15"/>
    </row>
    <row r="850" spans="2:6" x14ac:dyDescent="0.2">
      <c r="B850" s="15"/>
      <c r="F850" s="15"/>
    </row>
    <row r="851" spans="2:6" x14ac:dyDescent="0.2">
      <c r="B851" s="15"/>
      <c r="F851" s="15"/>
    </row>
    <row r="852" spans="2:6" x14ac:dyDescent="0.2">
      <c r="B852" s="15"/>
      <c r="F852" s="15"/>
    </row>
    <row r="853" spans="2:6" x14ac:dyDescent="0.2">
      <c r="B853" s="15"/>
      <c r="F853" s="15"/>
    </row>
    <row r="854" spans="2:6" x14ac:dyDescent="0.2">
      <c r="B854" s="15"/>
      <c r="F854" s="15"/>
    </row>
    <row r="855" spans="2:6" x14ac:dyDescent="0.2">
      <c r="B855" s="15"/>
      <c r="F855" s="15"/>
    </row>
    <row r="856" spans="2:6" x14ac:dyDescent="0.2">
      <c r="B856" s="15"/>
      <c r="F856" s="15"/>
    </row>
    <row r="857" spans="2:6" x14ac:dyDescent="0.2">
      <c r="B857" s="15"/>
      <c r="F857" s="15"/>
    </row>
    <row r="858" spans="2:6" x14ac:dyDescent="0.2">
      <c r="B858" s="15"/>
      <c r="F858" s="15"/>
    </row>
    <row r="859" spans="2:6" x14ac:dyDescent="0.2">
      <c r="B859" s="15"/>
      <c r="F859" s="15"/>
    </row>
    <row r="860" spans="2:6" x14ac:dyDescent="0.2">
      <c r="B860" s="15"/>
      <c r="F860" s="15"/>
    </row>
    <row r="861" spans="2:6" x14ac:dyDescent="0.2">
      <c r="B861" s="15"/>
      <c r="F861" s="15"/>
    </row>
    <row r="862" spans="2:6" x14ac:dyDescent="0.2">
      <c r="B862" s="15"/>
      <c r="F862" s="15"/>
    </row>
    <row r="863" spans="2:6" x14ac:dyDescent="0.2">
      <c r="B863" s="15"/>
      <c r="F863" s="15"/>
    </row>
    <row r="864" spans="2:6" x14ac:dyDescent="0.2">
      <c r="B864" s="15"/>
      <c r="F864" s="15"/>
    </row>
    <row r="865" spans="2:6" x14ac:dyDescent="0.2">
      <c r="B865" s="15"/>
      <c r="F865" s="15"/>
    </row>
    <row r="866" spans="2:6" x14ac:dyDescent="0.2">
      <c r="B866" s="15"/>
      <c r="F866" s="15"/>
    </row>
    <row r="867" spans="2:6" x14ac:dyDescent="0.2">
      <c r="B867" s="15"/>
      <c r="F867" s="15"/>
    </row>
    <row r="868" spans="2:6" x14ac:dyDescent="0.2">
      <c r="B868" s="15"/>
      <c r="F868" s="15"/>
    </row>
    <row r="869" spans="2:6" x14ac:dyDescent="0.2">
      <c r="B869" s="15"/>
      <c r="F869" s="15"/>
    </row>
    <row r="870" spans="2:6" x14ac:dyDescent="0.2">
      <c r="B870" s="15"/>
      <c r="F870" s="15"/>
    </row>
    <row r="871" spans="2:6" x14ac:dyDescent="0.2">
      <c r="B871" s="15"/>
      <c r="F871" s="15"/>
    </row>
    <row r="872" spans="2:6" x14ac:dyDescent="0.2">
      <c r="B872" s="15"/>
      <c r="F872" s="15"/>
    </row>
    <row r="873" spans="2:6" x14ac:dyDescent="0.2">
      <c r="B873" s="15"/>
      <c r="F873" s="15"/>
    </row>
    <row r="874" spans="2:6" x14ac:dyDescent="0.2">
      <c r="B874" s="15"/>
      <c r="F874" s="15"/>
    </row>
    <row r="875" spans="2:6" x14ac:dyDescent="0.2">
      <c r="B875" s="15"/>
      <c r="F875" s="15"/>
    </row>
    <row r="876" spans="2:6" x14ac:dyDescent="0.2">
      <c r="B876" s="15"/>
      <c r="F876" s="15"/>
    </row>
    <row r="877" spans="2:6" x14ac:dyDescent="0.2">
      <c r="B877" s="15"/>
      <c r="F877" s="15"/>
    </row>
    <row r="878" spans="2:6" x14ac:dyDescent="0.2">
      <c r="B878" s="15"/>
      <c r="F878" s="15"/>
    </row>
    <row r="879" spans="2:6" x14ac:dyDescent="0.2">
      <c r="B879" s="15"/>
      <c r="F879" s="15"/>
    </row>
    <row r="880" spans="2:6" x14ac:dyDescent="0.2">
      <c r="B880" s="15"/>
      <c r="F880" s="15"/>
    </row>
    <row r="881" spans="2:6" x14ac:dyDescent="0.2">
      <c r="B881" s="15"/>
      <c r="F881" s="15"/>
    </row>
    <row r="882" spans="2:6" x14ac:dyDescent="0.2">
      <c r="B882" s="15"/>
      <c r="F882" s="15"/>
    </row>
    <row r="883" spans="2:6" x14ac:dyDescent="0.2">
      <c r="B883" s="15"/>
      <c r="F883" s="15"/>
    </row>
    <row r="884" spans="2:6" x14ac:dyDescent="0.2">
      <c r="B884" s="15"/>
      <c r="F884" s="15"/>
    </row>
    <row r="885" spans="2:6" x14ac:dyDescent="0.2">
      <c r="B885" s="15"/>
      <c r="F885" s="15"/>
    </row>
    <row r="886" spans="2:6" x14ac:dyDescent="0.2">
      <c r="B886" s="15"/>
      <c r="F886" s="15"/>
    </row>
    <row r="887" spans="2:6" x14ac:dyDescent="0.2">
      <c r="B887" s="15"/>
      <c r="F887" s="15"/>
    </row>
    <row r="888" spans="2:6" x14ac:dyDescent="0.2">
      <c r="B888" s="15"/>
      <c r="F888" s="15"/>
    </row>
    <row r="889" spans="2:6" x14ac:dyDescent="0.2">
      <c r="B889" s="15"/>
      <c r="F889" s="15"/>
    </row>
    <row r="890" spans="2:6" x14ac:dyDescent="0.2">
      <c r="B890" s="15"/>
      <c r="F890" s="15"/>
    </row>
    <row r="891" spans="2:6" x14ac:dyDescent="0.2">
      <c r="B891" s="15"/>
      <c r="F891" s="15"/>
    </row>
    <row r="892" spans="2:6" x14ac:dyDescent="0.2">
      <c r="B892" s="15"/>
      <c r="F892" s="15"/>
    </row>
    <row r="893" spans="2:6" x14ac:dyDescent="0.2">
      <c r="B893" s="15"/>
      <c r="F893" s="15"/>
    </row>
    <row r="894" spans="2:6" x14ac:dyDescent="0.2">
      <c r="B894" s="15"/>
      <c r="F894" s="15"/>
    </row>
    <row r="895" spans="2:6" x14ac:dyDescent="0.2">
      <c r="B895" s="15"/>
      <c r="F895" s="15"/>
    </row>
    <row r="896" spans="2:6" x14ac:dyDescent="0.2">
      <c r="B896" s="15"/>
      <c r="F896" s="15"/>
    </row>
    <row r="897" spans="2:6" x14ac:dyDescent="0.2">
      <c r="B897" s="15"/>
      <c r="F897" s="15"/>
    </row>
    <row r="898" spans="2:6" x14ac:dyDescent="0.2">
      <c r="B898" s="15"/>
      <c r="F898" s="15"/>
    </row>
    <row r="899" spans="2:6" x14ac:dyDescent="0.2">
      <c r="B899" s="15"/>
      <c r="F899" s="15"/>
    </row>
    <row r="900" spans="2:6" x14ac:dyDescent="0.2">
      <c r="B900" s="15"/>
      <c r="F900" s="15"/>
    </row>
    <row r="901" spans="2:6" x14ac:dyDescent="0.2">
      <c r="B901" s="15"/>
      <c r="F901" s="15"/>
    </row>
    <row r="902" spans="2:6" x14ac:dyDescent="0.2">
      <c r="B902" s="15"/>
      <c r="F902" s="15"/>
    </row>
    <row r="903" spans="2:6" x14ac:dyDescent="0.2">
      <c r="B903" s="15"/>
      <c r="F903" s="15"/>
    </row>
    <row r="904" spans="2:6" x14ac:dyDescent="0.2">
      <c r="B904" s="15"/>
      <c r="F904" s="15"/>
    </row>
    <row r="905" spans="2:6" x14ac:dyDescent="0.2">
      <c r="B905" s="15"/>
      <c r="F905" s="15"/>
    </row>
    <row r="906" spans="2:6" x14ac:dyDescent="0.2">
      <c r="B906" s="15"/>
      <c r="F906" s="15"/>
    </row>
    <row r="907" spans="2:6" x14ac:dyDescent="0.2">
      <c r="B907" s="15"/>
      <c r="F907" s="15"/>
    </row>
    <row r="908" spans="2:6" x14ac:dyDescent="0.2">
      <c r="B908" s="15"/>
      <c r="F908" s="15"/>
    </row>
    <row r="909" spans="2:6" x14ac:dyDescent="0.2">
      <c r="B909" s="15"/>
      <c r="F909" s="15"/>
    </row>
    <row r="910" spans="2:6" x14ac:dyDescent="0.2">
      <c r="B910" s="15"/>
      <c r="F910" s="15"/>
    </row>
    <row r="911" spans="2:6" x14ac:dyDescent="0.2">
      <c r="B911" s="15"/>
      <c r="F911" s="15"/>
    </row>
    <row r="912" spans="2:6" x14ac:dyDescent="0.2">
      <c r="B912" s="15"/>
      <c r="F912" s="15"/>
    </row>
    <row r="913" spans="2:6" x14ac:dyDescent="0.2">
      <c r="B913" s="15"/>
      <c r="F913" s="15"/>
    </row>
    <row r="914" spans="2:6" x14ac:dyDescent="0.2">
      <c r="B914" s="15"/>
      <c r="F914" s="15"/>
    </row>
    <row r="915" spans="2:6" x14ac:dyDescent="0.2">
      <c r="B915" s="15"/>
      <c r="F915" s="15"/>
    </row>
    <row r="916" spans="2:6" x14ac:dyDescent="0.2">
      <c r="B916" s="15"/>
      <c r="F916" s="15"/>
    </row>
    <row r="917" spans="2:6" x14ac:dyDescent="0.2">
      <c r="B917" s="15"/>
      <c r="F917" s="15"/>
    </row>
    <row r="918" spans="2:6" x14ac:dyDescent="0.2">
      <c r="B918" s="15"/>
      <c r="F918" s="15"/>
    </row>
    <row r="919" spans="2:6" x14ac:dyDescent="0.2">
      <c r="B919" s="15"/>
      <c r="F919" s="15"/>
    </row>
    <row r="920" spans="2:6" x14ac:dyDescent="0.2">
      <c r="B920" s="15"/>
      <c r="F920" s="15"/>
    </row>
    <row r="921" spans="2:6" x14ac:dyDescent="0.2">
      <c r="B921" s="15"/>
      <c r="F921" s="15"/>
    </row>
    <row r="922" spans="2:6" x14ac:dyDescent="0.2">
      <c r="B922" s="15"/>
      <c r="F922" s="15"/>
    </row>
    <row r="923" spans="2:6" x14ac:dyDescent="0.2">
      <c r="B923" s="15"/>
      <c r="F923" s="15"/>
    </row>
    <row r="924" spans="2:6" x14ac:dyDescent="0.2">
      <c r="B924" s="15"/>
      <c r="F924" s="15"/>
    </row>
    <row r="925" spans="2:6" x14ac:dyDescent="0.2">
      <c r="B925" s="15"/>
      <c r="F925" s="15"/>
    </row>
    <row r="926" spans="2:6" x14ac:dyDescent="0.2">
      <c r="B926" s="15"/>
      <c r="F926" s="15"/>
    </row>
    <row r="927" spans="2:6" x14ac:dyDescent="0.2">
      <c r="B927" s="15"/>
      <c r="F927" s="15"/>
    </row>
    <row r="928" spans="2:6" x14ac:dyDescent="0.2">
      <c r="B928" s="15"/>
      <c r="F928" s="15"/>
    </row>
    <row r="929" spans="2:6" x14ac:dyDescent="0.2">
      <c r="B929" s="15"/>
      <c r="F929" s="15"/>
    </row>
    <row r="930" spans="2:6" x14ac:dyDescent="0.2">
      <c r="B930" s="15"/>
      <c r="F930" s="15"/>
    </row>
    <row r="931" spans="2:6" x14ac:dyDescent="0.2">
      <c r="B931" s="15"/>
      <c r="F931" s="15"/>
    </row>
    <row r="932" spans="2:6" x14ac:dyDescent="0.2">
      <c r="B932" s="15"/>
      <c r="F932" s="15"/>
    </row>
    <row r="933" spans="2:6" x14ac:dyDescent="0.2">
      <c r="B933" s="15"/>
      <c r="F933" s="15"/>
    </row>
    <row r="934" spans="2:6" x14ac:dyDescent="0.2">
      <c r="B934" s="15"/>
      <c r="F934" s="15"/>
    </row>
    <row r="935" spans="2:6" x14ac:dyDescent="0.2">
      <c r="B935" s="15"/>
      <c r="F935" s="15"/>
    </row>
    <row r="936" spans="2:6" x14ac:dyDescent="0.2">
      <c r="B936" s="15"/>
      <c r="F936" s="15"/>
    </row>
    <row r="937" spans="2:6" x14ac:dyDescent="0.2">
      <c r="B937" s="15"/>
      <c r="F937" s="15"/>
    </row>
    <row r="938" spans="2:6" x14ac:dyDescent="0.2">
      <c r="B938" s="15"/>
      <c r="F938" s="15"/>
    </row>
    <row r="939" spans="2:6" x14ac:dyDescent="0.2">
      <c r="B939" s="15"/>
      <c r="F939" s="15"/>
    </row>
    <row r="940" spans="2:6" x14ac:dyDescent="0.2">
      <c r="B940" s="15"/>
      <c r="F940" s="15"/>
    </row>
    <row r="941" spans="2:6" x14ac:dyDescent="0.2">
      <c r="B941" s="15"/>
      <c r="F941" s="15"/>
    </row>
    <row r="942" spans="2:6" x14ac:dyDescent="0.2">
      <c r="B942" s="15"/>
      <c r="F942" s="15"/>
    </row>
    <row r="943" spans="2:6" x14ac:dyDescent="0.2">
      <c r="B943" s="15"/>
      <c r="F943" s="15"/>
    </row>
    <row r="944" spans="2:6" x14ac:dyDescent="0.2">
      <c r="B944" s="15"/>
      <c r="F944" s="15"/>
    </row>
    <row r="945" spans="2:6" x14ac:dyDescent="0.2">
      <c r="B945" s="15"/>
      <c r="F945" s="15"/>
    </row>
    <row r="946" spans="2:6" x14ac:dyDescent="0.2">
      <c r="B946" s="15"/>
      <c r="F946" s="15"/>
    </row>
    <row r="947" spans="2:6" x14ac:dyDescent="0.2">
      <c r="B947" s="15"/>
      <c r="F947" s="15"/>
    </row>
    <row r="948" spans="2:6" x14ac:dyDescent="0.2">
      <c r="B948" s="15"/>
      <c r="F948" s="15"/>
    </row>
    <row r="949" spans="2:6" x14ac:dyDescent="0.2">
      <c r="B949" s="15"/>
      <c r="F949" s="15"/>
    </row>
    <row r="950" spans="2:6" x14ac:dyDescent="0.2">
      <c r="B950" s="15"/>
      <c r="F950" s="15"/>
    </row>
    <row r="951" spans="2:6" x14ac:dyDescent="0.2">
      <c r="B951" s="15"/>
      <c r="F951" s="15"/>
    </row>
    <row r="952" spans="2:6" x14ac:dyDescent="0.2">
      <c r="B952" s="15"/>
      <c r="F952" s="15"/>
    </row>
    <row r="953" spans="2:6" x14ac:dyDescent="0.2">
      <c r="B953" s="15"/>
      <c r="F953" s="15"/>
    </row>
    <row r="954" spans="2:6" x14ac:dyDescent="0.2">
      <c r="B954" s="15"/>
      <c r="F954" s="15"/>
    </row>
    <row r="955" spans="2:6" x14ac:dyDescent="0.2">
      <c r="B955" s="15"/>
      <c r="F955" s="15"/>
    </row>
    <row r="956" spans="2:6" x14ac:dyDescent="0.2">
      <c r="B956" s="15"/>
      <c r="F956" s="15"/>
    </row>
    <row r="957" spans="2:6" x14ac:dyDescent="0.2">
      <c r="B957" s="15"/>
      <c r="F957" s="15"/>
    </row>
    <row r="958" spans="2:6" x14ac:dyDescent="0.2">
      <c r="B958" s="15"/>
      <c r="F958" s="15"/>
    </row>
    <row r="959" spans="2:6" x14ac:dyDescent="0.2">
      <c r="B959" s="15"/>
      <c r="F959" s="15"/>
    </row>
    <row r="960" spans="2:6" x14ac:dyDescent="0.2">
      <c r="B960" s="15"/>
      <c r="F960" s="15"/>
    </row>
    <row r="961" spans="2:6" x14ac:dyDescent="0.2">
      <c r="B961" s="15"/>
      <c r="F961" s="15"/>
    </row>
    <row r="962" spans="2:6" x14ac:dyDescent="0.2">
      <c r="B962" s="15"/>
      <c r="F962" s="15"/>
    </row>
    <row r="963" spans="2:6" x14ac:dyDescent="0.2">
      <c r="B963" s="15"/>
      <c r="F963" s="15"/>
    </row>
    <row r="964" spans="2:6" x14ac:dyDescent="0.2">
      <c r="B964" s="15"/>
      <c r="F964" s="15"/>
    </row>
    <row r="965" spans="2:6" x14ac:dyDescent="0.2">
      <c r="B965" s="15"/>
      <c r="F965" s="15"/>
    </row>
    <row r="966" spans="2:6" x14ac:dyDescent="0.2">
      <c r="B966" s="15"/>
      <c r="F966" s="15"/>
    </row>
    <row r="967" spans="2:6" x14ac:dyDescent="0.2">
      <c r="B967" s="15"/>
      <c r="F967" s="15"/>
    </row>
    <row r="968" spans="2:6" x14ac:dyDescent="0.2">
      <c r="B968" s="15"/>
      <c r="F968" s="15"/>
    </row>
    <row r="969" spans="2:6" x14ac:dyDescent="0.2">
      <c r="B969" s="15"/>
      <c r="F969" s="15"/>
    </row>
    <row r="970" spans="2:6" x14ac:dyDescent="0.2">
      <c r="B970" s="15"/>
      <c r="F970" s="15"/>
    </row>
    <row r="971" spans="2:6" x14ac:dyDescent="0.2">
      <c r="B971" s="15"/>
      <c r="F971" s="15"/>
    </row>
    <row r="972" spans="2:6" x14ac:dyDescent="0.2">
      <c r="B972" s="15"/>
      <c r="F972" s="15"/>
    </row>
    <row r="973" spans="2:6" x14ac:dyDescent="0.2">
      <c r="B973" s="15"/>
      <c r="F973" s="15"/>
    </row>
    <row r="974" spans="2:6" x14ac:dyDescent="0.2">
      <c r="B974" s="15"/>
      <c r="F974" s="15"/>
    </row>
    <row r="975" spans="2:6" x14ac:dyDescent="0.2">
      <c r="B975" s="15"/>
      <c r="F975" s="15"/>
    </row>
    <row r="976" spans="2:6" x14ac:dyDescent="0.2">
      <c r="B976" s="15"/>
      <c r="F976" s="15"/>
    </row>
    <row r="977" spans="2:6" x14ac:dyDescent="0.2">
      <c r="B977" s="15"/>
      <c r="F977" s="15"/>
    </row>
    <row r="978" spans="2:6" x14ac:dyDescent="0.2">
      <c r="B978" s="15"/>
      <c r="F978" s="15"/>
    </row>
    <row r="979" spans="2:6" x14ac:dyDescent="0.2">
      <c r="B979" s="15"/>
      <c r="F979" s="15"/>
    </row>
    <row r="980" spans="2:6" x14ac:dyDescent="0.2">
      <c r="B980" s="15"/>
      <c r="F980" s="15"/>
    </row>
    <row r="981" spans="2:6" x14ac:dyDescent="0.2">
      <c r="B981" s="15"/>
      <c r="F981" s="15"/>
    </row>
    <row r="982" spans="2:6" x14ac:dyDescent="0.2">
      <c r="B982" s="15"/>
      <c r="F982" s="15"/>
    </row>
    <row r="983" spans="2:6" x14ac:dyDescent="0.2">
      <c r="B983" s="15"/>
      <c r="F983" s="15"/>
    </row>
    <row r="984" spans="2:6" x14ac:dyDescent="0.2">
      <c r="B984" s="15"/>
      <c r="F984" s="15"/>
    </row>
    <row r="985" spans="2:6" x14ac:dyDescent="0.2">
      <c r="B985" s="15"/>
      <c r="F985" s="15"/>
    </row>
    <row r="986" spans="2:6" x14ac:dyDescent="0.2">
      <c r="B986" s="15"/>
      <c r="F986" s="15"/>
    </row>
    <row r="987" spans="2:6" x14ac:dyDescent="0.2">
      <c r="B987" s="15"/>
      <c r="F987" s="15"/>
    </row>
    <row r="988" spans="2:6" x14ac:dyDescent="0.2">
      <c r="B988" s="15"/>
      <c r="F988" s="15"/>
    </row>
    <row r="989" spans="2:6" x14ac:dyDescent="0.2">
      <c r="B989" s="15"/>
      <c r="F989" s="15"/>
    </row>
    <row r="990" spans="2:6" x14ac:dyDescent="0.2">
      <c r="B990" s="15"/>
      <c r="F990" s="15"/>
    </row>
    <row r="991" spans="2:6" x14ac:dyDescent="0.2">
      <c r="B991" s="15"/>
      <c r="F991" s="15"/>
    </row>
    <row r="992" spans="2:6" x14ac:dyDescent="0.2">
      <c r="B992" s="15"/>
      <c r="F992" s="15"/>
    </row>
    <row r="993" spans="2:6" x14ac:dyDescent="0.2">
      <c r="B993" s="15"/>
      <c r="F993" s="15"/>
    </row>
    <row r="994" spans="2:6" x14ac:dyDescent="0.2">
      <c r="B994" s="15"/>
      <c r="F994" s="15"/>
    </row>
    <row r="995" spans="2:6" x14ac:dyDescent="0.2">
      <c r="B995" s="15"/>
      <c r="F995" s="15"/>
    </row>
    <row r="996" spans="2:6" x14ac:dyDescent="0.2">
      <c r="B996" s="15"/>
      <c r="F996" s="15"/>
    </row>
    <row r="997" spans="2:6" x14ac:dyDescent="0.2">
      <c r="B997" s="15"/>
      <c r="F997" s="15"/>
    </row>
    <row r="998" spans="2:6" x14ac:dyDescent="0.2">
      <c r="B998" s="15"/>
      <c r="F998" s="15"/>
    </row>
    <row r="999" spans="2:6" x14ac:dyDescent="0.2">
      <c r="B999" s="15"/>
      <c r="F999" s="15"/>
    </row>
    <row r="1000" spans="2:6" x14ac:dyDescent="0.2">
      <c r="B1000" s="15"/>
      <c r="F1000" s="15"/>
    </row>
    <row r="1001" spans="2:6" x14ac:dyDescent="0.2">
      <c r="B1001" s="15"/>
      <c r="F1001" s="15"/>
    </row>
    <row r="1002" spans="2:6" x14ac:dyDescent="0.2">
      <c r="B1002" s="15"/>
      <c r="F1002" s="15"/>
    </row>
    <row r="1003" spans="2:6" x14ac:dyDescent="0.2">
      <c r="B1003" s="15"/>
      <c r="F1003" s="15"/>
    </row>
    <row r="1004" spans="2:6" x14ac:dyDescent="0.2">
      <c r="B1004" s="15"/>
      <c r="F1004" s="15"/>
    </row>
    <row r="1005" spans="2:6" x14ac:dyDescent="0.2">
      <c r="B1005" s="15"/>
      <c r="F1005" s="15"/>
    </row>
    <row r="1006" spans="2:6" x14ac:dyDescent="0.2">
      <c r="B1006" s="15"/>
      <c r="F1006" s="15"/>
    </row>
    <row r="1007" spans="2:6" x14ac:dyDescent="0.2">
      <c r="B1007" s="15"/>
      <c r="F1007" s="15"/>
    </row>
    <row r="1008" spans="2:6" x14ac:dyDescent="0.2">
      <c r="B1008" s="15"/>
      <c r="F1008" s="15"/>
    </row>
    <row r="1009" spans="2:6" x14ac:dyDescent="0.2">
      <c r="B1009" s="15"/>
      <c r="F1009" s="15"/>
    </row>
    <row r="1010" spans="2:6" x14ac:dyDescent="0.2">
      <c r="B1010" s="15"/>
      <c r="F1010" s="15"/>
    </row>
    <row r="1011" spans="2:6" x14ac:dyDescent="0.2">
      <c r="B1011" s="15"/>
      <c r="F1011" s="15"/>
    </row>
    <row r="1012" spans="2:6" x14ac:dyDescent="0.2">
      <c r="B1012" s="15"/>
      <c r="F1012" s="15"/>
    </row>
    <row r="1013" spans="2:6" x14ac:dyDescent="0.2">
      <c r="B1013" s="15"/>
      <c r="F1013" s="15"/>
    </row>
    <row r="1014" spans="2:6" x14ac:dyDescent="0.2">
      <c r="B1014" s="15"/>
      <c r="F1014" s="15"/>
    </row>
    <row r="1015" spans="2:6" x14ac:dyDescent="0.2">
      <c r="B1015" s="15"/>
      <c r="F1015" s="15"/>
    </row>
    <row r="1016" spans="2:6" x14ac:dyDescent="0.2">
      <c r="B1016" s="15"/>
      <c r="F1016" s="15"/>
    </row>
    <row r="1017" spans="2:6" x14ac:dyDescent="0.2">
      <c r="B1017" s="15"/>
      <c r="F1017" s="15"/>
    </row>
    <row r="1018" spans="2:6" x14ac:dyDescent="0.2">
      <c r="B1018" s="15"/>
      <c r="F1018" s="15"/>
    </row>
    <row r="1019" spans="2:6" x14ac:dyDescent="0.2">
      <c r="B1019" s="15"/>
      <c r="F1019" s="15"/>
    </row>
    <row r="1020" spans="2:6" x14ac:dyDescent="0.2">
      <c r="B1020" s="15"/>
      <c r="F1020" s="15"/>
    </row>
    <row r="1021" spans="2:6" x14ac:dyDescent="0.2">
      <c r="B1021" s="15"/>
      <c r="F1021" s="15"/>
    </row>
    <row r="1022" spans="2:6" x14ac:dyDescent="0.2">
      <c r="B1022" s="15"/>
      <c r="F1022" s="15"/>
    </row>
    <row r="1023" spans="2:6" x14ac:dyDescent="0.2">
      <c r="B1023" s="15"/>
      <c r="F1023" s="15"/>
    </row>
    <row r="1024" spans="2:6" x14ac:dyDescent="0.2">
      <c r="B1024" s="15"/>
      <c r="F1024" s="15"/>
    </row>
    <row r="1025" spans="2:6" x14ac:dyDescent="0.2">
      <c r="B1025" s="15"/>
      <c r="F1025" s="15"/>
    </row>
    <row r="1026" spans="2:6" x14ac:dyDescent="0.2">
      <c r="B1026" s="15"/>
      <c r="F1026" s="15"/>
    </row>
    <row r="1027" spans="2:6" x14ac:dyDescent="0.2">
      <c r="B1027" s="15"/>
      <c r="F1027" s="15"/>
    </row>
    <row r="1028" spans="2:6" x14ac:dyDescent="0.2">
      <c r="B1028" s="15"/>
      <c r="F1028" s="15"/>
    </row>
    <row r="1029" spans="2:6" x14ac:dyDescent="0.2">
      <c r="B1029" s="15"/>
      <c r="F1029" s="15"/>
    </row>
    <row r="1030" spans="2:6" x14ac:dyDescent="0.2">
      <c r="B1030" s="15"/>
      <c r="F1030" s="15"/>
    </row>
    <row r="1031" spans="2:6" x14ac:dyDescent="0.2">
      <c r="B1031" s="15"/>
      <c r="F1031" s="15"/>
    </row>
    <row r="1032" spans="2:6" x14ac:dyDescent="0.2">
      <c r="B1032" s="15"/>
      <c r="F1032" s="15"/>
    </row>
    <row r="1033" spans="2:6" x14ac:dyDescent="0.2">
      <c r="B1033" s="15"/>
      <c r="F1033" s="15"/>
    </row>
    <row r="1034" spans="2:6" x14ac:dyDescent="0.2">
      <c r="B1034" s="15"/>
      <c r="F1034" s="15"/>
    </row>
    <row r="1035" spans="2:6" x14ac:dyDescent="0.2">
      <c r="B1035" s="15"/>
      <c r="F1035" s="15"/>
    </row>
    <row r="1036" spans="2:6" x14ac:dyDescent="0.2">
      <c r="B1036" s="15"/>
      <c r="F1036" s="15"/>
    </row>
    <row r="1037" spans="2:6" x14ac:dyDescent="0.2">
      <c r="B1037" s="15"/>
      <c r="F1037" s="15"/>
    </row>
    <row r="1038" spans="2:6" x14ac:dyDescent="0.2">
      <c r="B1038" s="15"/>
      <c r="F1038" s="15"/>
    </row>
    <row r="1039" spans="2:6" x14ac:dyDescent="0.2">
      <c r="B1039" s="15"/>
      <c r="F1039" s="15"/>
    </row>
    <row r="1040" spans="2:6" x14ac:dyDescent="0.2">
      <c r="B1040" s="15"/>
      <c r="F1040" s="15"/>
    </row>
    <row r="1041" spans="2:6" x14ac:dyDescent="0.2">
      <c r="B1041" s="15"/>
      <c r="F1041" s="15"/>
    </row>
    <row r="1042" spans="2:6" x14ac:dyDescent="0.2">
      <c r="B1042" s="15"/>
      <c r="F1042" s="15"/>
    </row>
    <row r="1043" spans="2:6" x14ac:dyDescent="0.2">
      <c r="B1043" s="15"/>
      <c r="F1043" s="15"/>
    </row>
    <row r="1044" spans="2:6" x14ac:dyDescent="0.2">
      <c r="B1044" s="15"/>
      <c r="F1044" s="15"/>
    </row>
    <row r="1045" spans="2:6" x14ac:dyDescent="0.2">
      <c r="B1045" s="15"/>
      <c r="F1045" s="15"/>
    </row>
    <row r="1046" spans="2:6" x14ac:dyDescent="0.2">
      <c r="B1046" s="15"/>
      <c r="F1046" s="15"/>
    </row>
    <row r="1047" spans="2:6" x14ac:dyDescent="0.2">
      <c r="B1047" s="15"/>
      <c r="F1047" s="15"/>
    </row>
    <row r="1048" spans="2:6" x14ac:dyDescent="0.2">
      <c r="B1048" s="15"/>
      <c r="F1048" s="15"/>
    </row>
    <row r="1049" spans="2:6" x14ac:dyDescent="0.2">
      <c r="B1049" s="15"/>
      <c r="F1049" s="15"/>
    </row>
    <row r="1050" spans="2:6" x14ac:dyDescent="0.2">
      <c r="B1050" s="15"/>
      <c r="F1050" s="15"/>
    </row>
    <row r="1051" spans="2:6" x14ac:dyDescent="0.2">
      <c r="B1051" s="15"/>
      <c r="F1051" s="15"/>
    </row>
    <row r="1052" spans="2:6" x14ac:dyDescent="0.2">
      <c r="B1052" s="15"/>
      <c r="F1052" s="15"/>
    </row>
    <row r="1053" spans="2:6" x14ac:dyDescent="0.2">
      <c r="B1053" s="15"/>
      <c r="F1053" s="15"/>
    </row>
    <row r="1054" spans="2:6" x14ac:dyDescent="0.2">
      <c r="B1054" s="15"/>
      <c r="F1054" s="15"/>
    </row>
    <row r="1055" spans="2:6" x14ac:dyDescent="0.2">
      <c r="B1055" s="15"/>
      <c r="F1055" s="15"/>
    </row>
    <row r="1056" spans="2:6" x14ac:dyDescent="0.2">
      <c r="B1056" s="15"/>
      <c r="F1056" s="15"/>
    </row>
    <row r="1057" spans="2:6" x14ac:dyDescent="0.2">
      <c r="B1057" s="15"/>
      <c r="F1057" s="15"/>
    </row>
    <row r="1058" spans="2:6" x14ac:dyDescent="0.2">
      <c r="B1058" s="15"/>
      <c r="F1058" s="15"/>
    </row>
    <row r="1059" spans="2:6" x14ac:dyDescent="0.2">
      <c r="B1059" s="15"/>
      <c r="F1059" s="15"/>
    </row>
    <row r="1060" spans="2:6" x14ac:dyDescent="0.2">
      <c r="B1060" s="15"/>
      <c r="F1060" s="15"/>
    </row>
    <row r="1061" spans="2:6" x14ac:dyDescent="0.2">
      <c r="B1061" s="15"/>
      <c r="F1061" s="15"/>
    </row>
    <row r="1062" spans="2:6" x14ac:dyDescent="0.2">
      <c r="B1062" s="15"/>
      <c r="F1062" s="15"/>
    </row>
    <row r="1063" spans="2:6" x14ac:dyDescent="0.2">
      <c r="B1063" s="15"/>
      <c r="F1063" s="15"/>
    </row>
    <row r="1064" spans="2:6" x14ac:dyDescent="0.2">
      <c r="B1064" s="15"/>
      <c r="F1064" s="15"/>
    </row>
    <row r="1065" spans="2:6" x14ac:dyDescent="0.2">
      <c r="B1065" s="15"/>
      <c r="F1065" s="15"/>
    </row>
    <row r="1066" spans="2:6" x14ac:dyDescent="0.2">
      <c r="B1066" s="15"/>
      <c r="F1066" s="15"/>
    </row>
    <row r="1067" spans="2:6" x14ac:dyDescent="0.2">
      <c r="B1067" s="15"/>
      <c r="F1067" s="15"/>
    </row>
    <row r="1068" spans="2:6" x14ac:dyDescent="0.2">
      <c r="B1068" s="15"/>
      <c r="F1068" s="15"/>
    </row>
    <row r="1069" spans="2:6" x14ac:dyDescent="0.2">
      <c r="B1069" s="15"/>
      <c r="F1069" s="15"/>
    </row>
    <row r="1070" spans="2:6" x14ac:dyDescent="0.2">
      <c r="B1070" s="15"/>
      <c r="F1070" s="15"/>
    </row>
    <row r="1071" spans="2:6" x14ac:dyDescent="0.2">
      <c r="B1071" s="15"/>
      <c r="F1071" s="15"/>
    </row>
    <row r="1072" spans="2:6" x14ac:dyDescent="0.2">
      <c r="B1072" s="15"/>
      <c r="F1072" s="15"/>
    </row>
    <row r="1073" spans="2:6" x14ac:dyDescent="0.2">
      <c r="B1073" s="15"/>
      <c r="F1073" s="15"/>
    </row>
    <row r="1074" spans="2:6" x14ac:dyDescent="0.2">
      <c r="B1074" s="15"/>
      <c r="F1074" s="15"/>
    </row>
    <row r="1075" spans="2:6" x14ac:dyDescent="0.2">
      <c r="B1075" s="15"/>
      <c r="F1075" s="15"/>
    </row>
    <row r="1076" spans="2:6" x14ac:dyDescent="0.2">
      <c r="B1076" s="15"/>
      <c r="F1076" s="15"/>
    </row>
    <row r="1077" spans="2:6" x14ac:dyDescent="0.2">
      <c r="B1077" s="15"/>
      <c r="F1077" s="15"/>
    </row>
    <row r="1078" spans="2:6" x14ac:dyDescent="0.2">
      <c r="B1078" s="15"/>
      <c r="F1078" s="15"/>
    </row>
    <row r="1079" spans="2:6" x14ac:dyDescent="0.2">
      <c r="B1079" s="15"/>
      <c r="F1079" s="15"/>
    </row>
    <row r="1080" spans="2:6" x14ac:dyDescent="0.2">
      <c r="B1080" s="15"/>
      <c r="F1080" s="15"/>
    </row>
    <row r="1081" spans="2:6" x14ac:dyDescent="0.2">
      <c r="B1081" s="15"/>
      <c r="F1081" s="15"/>
    </row>
    <row r="1082" spans="2:6" x14ac:dyDescent="0.2">
      <c r="B1082" s="15"/>
      <c r="F1082" s="15"/>
    </row>
    <row r="1083" spans="2:6" x14ac:dyDescent="0.2">
      <c r="B1083" s="15"/>
      <c r="F1083" s="15"/>
    </row>
    <row r="1084" spans="2:6" x14ac:dyDescent="0.2">
      <c r="B1084" s="15"/>
      <c r="F1084" s="15"/>
    </row>
    <row r="1085" spans="2:6" x14ac:dyDescent="0.2">
      <c r="B1085" s="15"/>
      <c r="F1085" s="15"/>
    </row>
    <row r="1086" spans="2:6" x14ac:dyDescent="0.2">
      <c r="B1086" s="15"/>
      <c r="F1086" s="15"/>
    </row>
    <row r="1087" spans="2:6" x14ac:dyDescent="0.2">
      <c r="B1087" s="15"/>
      <c r="F1087" s="15"/>
    </row>
    <row r="1088" spans="2:6" x14ac:dyDescent="0.2">
      <c r="B1088" s="15"/>
      <c r="F1088" s="15"/>
    </row>
    <row r="1089" spans="2:6" x14ac:dyDescent="0.2">
      <c r="B1089" s="15"/>
      <c r="F1089" s="15"/>
    </row>
    <row r="1090" spans="2:6" x14ac:dyDescent="0.2">
      <c r="B1090" s="15"/>
      <c r="F1090" s="15"/>
    </row>
    <row r="1091" spans="2:6" x14ac:dyDescent="0.2">
      <c r="B1091" s="15"/>
      <c r="F1091" s="15"/>
    </row>
    <row r="1092" spans="2:6" x14ac:dyDescent="0.2">
      <c r="B1092" s="15"/>
      <c r="F1092" s="15"/>
    </row>
    <row r="1093" spans="2:6" x14ac:dyDescent="0.2">
      <c r="B1093" s="15"/>
      <c r="F1093" s="15"/>
    </row>
    <row r="1094" spans="2:6" x14ac:dyDescent="0.2">
      <c r="B1094" s="15"/>
      <c r="F1094" s="15"/>
    </row>
    <row r="1095" spans="2:6" x14ac:dyDescent="0.2">
      <c r="B1095" s="15"/>
      <c r="F1095" s="15"/>
    </row>
    <row r="1096" spans="2:6" x14ac:dyDescent="0.2">
      <c r="B1096" s="15"/>
      <c r="F1096" s="15"/>
    </row>
    <row r="1097" spans="2:6" x14ac:dyDescent="0.2">
      <c r="B1097" s="15"/>
      <c r="F1097" s="15"/>
    </row>
    <row r="1098" spans="2:6" x14ac:dyDescent="0.2">
      <c r="B1098" s="15"/>
      <c r="F1098" s="15"/>
    </row>
    <row r="1099" spans="2:6" x14ac:dyDescent="0.2">
      <c r="B1099" s="15"/>
      <c r="F1099" s="15"/>
    </row>
    <row r="1100" spans="2:6" x14ac:dyDescent="0.2">
      <c r="B1100" s="15"/>
      <c r="F1100" s="15"/>
    </row>
    <row r="1101" spans="2:6" x14ac:dyDescent="0.2">
      <c r="B1101" s="15"/>
      <c r="F1101" s="15"/>
    </row>
    <row r="1102" spans="2:6" x14ac:dyDescent="0.2">
      <c r="B1102" s="15"/>
      <c r="F1102" s="15"/>
    </row>
    <row r="1103" spans="2:6" x14ac:dyDescent="0.2">
      <c r="B1103" s="15"/>
      <c r="F1103" s="15"/>
    </row>
    <row r="1104" spans="2:6" x14ac:dyDescent="0.2">
      <c r="B1104" s="15"/>
      <c r="F1104" s="15"/>
    </row>
    <row r="1105" spans="2:6" x14ac:dyDescent="0.2">
      <c r="B1105" s="15"/>
      <c r="F1105" s="15"/>
    </row>
    <row r="1106" spans="2:6" x14ac:dyDescent="0.2">
      <c r="B1106" s="15"/>
      <c r="F1106" s="15"/>
    </row>
    <row r="1107" spans="2:6" x14ac:dyDescent="0.2">
      <c r="B1107" s="15"/>
      <c r="F1107" s="15"/>
    </row>
    <row r="1108" spans="2:6" x14ac:dyDescent="0.2">
      <c r="B1108" s="15"/>
      <c r="F1108" s="15"/>
    </row>
    <row r="1109" spans="2:6" x14ac:dyDescent="0.2">
      <c r="B1109" s="15"/>
      <c r="F1109" s="15"/>
    </row>
    <row r="1110" spans="2:6" x14ac:dyDescent="0.2">
      <c r="B1110" s="15"/>
      <c r="F1110" s="15"/>
    </row>
    <row r="1111" spans="2:6" x14ac:dyDescent="0.2">
      <c r="B1111" s="15"/>
      <c r="F1111" s="15"/>
    </row>
    <row r="1112" spans="2:6" x14ac:dyDescent="0.2">
      <c r="B1112" s="15"/>
      <c r="F1112" s="15"/>
    </row>
    <row r="1113" spans="2:6" x14ac:dyDescent="0.2">
      <c r="B1113" s="15"/>
      <c r="F1113" s="15"/>
    </row>
    <row r="1114" spans="2:6" x14ac:dyDescent="0.2">
      <c r="B1114" s="15"/>
      <c r="F1114" s="15"/>
    </row>
    <row r="1115" spans="2:6" x14ac:dyDescent="0.2">
      <c r="B1115" s="15"/>
      <c r="F1115" s="15"/>
    </row>
    <row r="1116" spans="2:6" x14ac:dyDescent="0.2">
      <c r="B1116" s="15"/>
      <c r="F1116" s="15"/>
    </row>
    <row r="1117" spans="2:6" x14ac:dyDescent="0.2">
      <c r="B1117" s="15"/>
      <c r="F1117" s="15"/>
    </row>
    <row r="1118" spans="2:6" x14ac:dyDescent="0.2">
      <c r="B1118" s="15"/>
      <c r="F1118" s="15"/>
    </row>
    <row r="1119" spans="2:6" x14ac:dyDescent="0.2">
      <c r="B1119" s="15"/>
      <c r="F1119" s="15"/>
    </row>
    <row r="1120" spans="2:6" x14ac:dyDescent="0.2">
      <c r="B1120" s="15"/>
      <c r="F1120" s="15"/>
    </row>
    <row r="1121" spans="2:6" x14ac:dyDescent="0.2">
      <c r="B1121" s="15"/>
      <c r="F1121" s="15"/>
    </row>
    <row r="1122" spans="2:6" x14ac:dyDescent="0.2">
      <c r="B1122" s="15"/>
      <c r="F1122" s="15"/>
    </row>
    <row r="1123" spans="2:6" x14ac:dyDescent="0.2">
      <c r="B1123" s="15"/>
      <c r="F1123" s="15"/>
    </row>
    <row r="1124" spans="2:6" x14ac:dyDescent="0.2">
      <c r="B1124" s="15"/>
      <c r="F1124" s="15"/>
    </row>
    <row r="1125" spans="2:6" x14ac:dyDescent="0.2">
      <c r="B1125" s="15"/>
      <c r="F1125" s="15"/>
    </row>
    <row r="1126" spans="2:6" x14ac:dyDescent="0.2">
      <c r="B1126" s="15"/>
      <c r="F1126" s="15"/>
    </row>
    <row r="1127" spans="2:6" x14ac:dyDescent="0.2">
      <c r="B1127" s="15"/>
      <c r="F1127" s="15"/>
    </row>
    <row r="1128" spans="2:6" x14ac:dyDescent="0.2">
      <c r="B1128" s="15"/>
      <c r="F1128" s="15"/>
    </row>
    <row r="1129" spans="2:6" x14ac:dyDescent="0.2">
      <c r="B1129" s="15"/>
      <c r="F1129" s="15"/>
    </row>
    <row r="1130" spans="2:6" x14ac:dyDescent="0.2">
      <c r="B1130" s="15"/>
      <c r="F1130" s="15"/>
    </row>
    <row r="1131" spans="2:6" x14ac:dyDescent="0.2">
      <c r="B1131" s="15"/>
      <c r="F1131" s="15"/>
    </row>
    <row r="1132" spans="2:6" x14ac:dyDescent="0.2">
      <c r="B1132" s="15"/>
      <c r="F1132" s="15"/>
    </row>
    <row r="1133" spans="2:6" x14ac:dyDescent="0.2">
      <c r="B1133" s="15"/>
      <c r="F1133" s="15"/>
    </row>
    <row r="1134" spans="2:6" x14ac:dyDescent="0.2">
      <c r="B1134" s="15"/>
      <c r="F1134" s="15"/>
    </row>
    <row r="1135" spans="2:6" x14ac:dyDescent="0.2">
      <c r="B1135" s="15"/>
      <c r="F1135" s="15"/>
    </row>
    <row r="1136" spans="2:6" x14ac:dyDescent="0.2">
      <c r="B1136" s="15"/>
      <c r="F1136" s="15"/>
    </row>
    <row r="1137" spans="2:6" x14ac:dyDescent="0.2">
      <c r="B1137" s="15"/>
      <c r="F1137" s="15"/>
    </row>
    <row r="1138" spans="2:6" x14ac:dyDescent="0.2">
      <c r="B1138" s="15"/>
      <c r="F1138" s="15"/>
    </row>
    <row r="1139" spans="2:6" x14ac:dyDescent="0.2">
      <c r="B1139" s="15"/>
      <c r="F1139" s="15"/>
    </row>
  </sheetData>
  <phoneticPr fontId="0" type="noConversion"/>
  <hyperlinks>
    <hyperlink ref="A3" r:id="rId1" xr:uid="{00000000-0004-0000-0300-000000000000}"/>
    <hyperlink ref="P14" r:id="rId2" display="http://www.konkoly.hu/cgi-bin/IBVS?114" xr:uid="{00000000-0004-0000-0300-000001000000}"/>
    <hyperlink ref="P15" r:id="rId3" display="http://www.konkoly.hu/cgi-bin/IBVS?119" xr:uid="{00000000-0004-0000-0300-000002000000}"/>
    <hyperlink ref="P16" r:id="rId4" display="http://www.konkoly.hu/cgi-bin/IBVS?119" xr:uid="{00000000-0004-0000-0300-000003000000}"/>
    <hyperlink ref="P17" r:id="rId5" display="http://www.konkoly.hu/cgi-bin/IBVS?119" xr:uid="{00000000-0004-0000-0300-000004000000}"/>
    <hyperlink ref="P18" r:id="rId6" display="http://www.konkoly.hu/cgi-bin/IBVS?119" xr:uid="{00000000-0004-0000-0300-000005000000}"/>
    <hyperlink ref="P19" r:id="rId7" display="http://www.konkoly.hu/cgi-bin/IBVS?119" xr:uid="{00000000-0004-0000-0300-000006000000}"/>
    <hyperlink ref="P384" r:id="rId8" display="http://www.konkoly.hu/cgi-bin/IBVS?180" xr:uid="{00000000-0004-0000-0300-000007000000}"/>
    <hyperlink ref="P20" r:id="rId9" display="http://www.konkoly.hu/cgi-bin/IBVS?180" xr:uid="{00000000-0004-0000-0300-000008000000}"/>
    <hyperlink ref="P21" r:id="rId10" display="http://www.konkoly.hu/cgi-bin/IBVS?247" xr:uid="{00000000-0004-0000-0300-000009000000}"/>
    <hyperlink ref="P22" r:id="rId11" display="http://www.konkoly.hu/cgi-bin/IBVS?247" xr:uid="{00000000-0004-0000-0300-00000A000000}"/>
    <hyperlink ref="P23" r:id="rId12" display="http://www.konkoly.hu/cgi-bin/IBVS?795" xr:uid="{00000000-0004-0000-0300-00000B000000}"/>
    <hyperlink ref="P24" r:id="rId13" display="http://www.konkoly.hu/cgi-bin/IBVS?247" xr:uid="{00000000-0004-0000-0300-00000C000000}"/>
    <hyperlink ref="P25" r:id="rId14" display="http://www.konkoly.hu/cgi-bin/IBVS?247" xr:uid="{00000000-0004-0000-0300-00000D000000}"/>
    <hyperlink ref="P26" r:id="rId15" display="http://www.konkoly.hu/cgi-bin/IBVS?247" xr:uid="{00000000-0004-0000-0300-00000E000000}"/>
    <hyperlink ref="P27" r:id="rId16" display="http://www.konkoly.hu/cgi-bin/IBVS?247" xr:uid="{00000000-0004-0000-0300-00000F000000}"/>
    <hyperlink ref="P28" r:id="rId17" display="http://www.konkoly.hu/cgi-bin/IBVS?247" xr:uid="{00000000-0004-0000-0300-000010000000}"/>
    <hyperlink ref="P29" r:id="rId18" display="http://www.konkoly.hu/cgi-bin/IBVS?795" xr:uid="{00000000-0004-0000-0300-000011000000}"/>
    <hyperlink ref="P30" r:id="rId19" display="http://www.konkoly.hu/cgi-bin/IBVS?795" xr:uid="{00000000-0004-0000-0300-000012000000}"/>
    <hyperlink ref="P31" r:id="rId20" display="http://www.konkoly.hu/cgi-bin/IBVS?795" xr:uid="{00000000-0004-0000-0300-000013000000}"/>
    <hyperlink ref="P32" r:id="rId21" display="http://www.konkoly.hu/cgi-bin/IBVS?795" xr:uid="{00000000-0004-0000-0300-000014000000}"/>
    <hyperlink ref="P33" r:id="rId22" display="http://www.konkoly.hu/cgi-bin/IBVS?795" xr:uid="{00000000-0004-0000-0300-000015000000}"/>
    <hyperlink ref="P34" r:id="rId23" display="http://www.konkoly.hu/cgi-bin/IBVS?328" xr:uid="{00000000-0004-0000-0300-000016000000}"/>
    <hyperlink ref="P35" r:id="rId24" display="http://www.konkoly.hu/cgi-bin/IBVS?795" xr:uid="{00000000-0004-0000-0300-000017000000}"/>
    <hyperlink ref="P36" r:id="rId25" display="http://www.konkoly.hu/cgi-bin/IBVS?795" xr:uid="{00000000-0004-0000-0300-000018000000}"/>
    <hyperlink ref="P37" r:id="rId26" display="http://www.konkoly.hu/cgi-bin/IBVS?795" xr:uid="{00000000-0004-0000-0300-000019000000}"/>
    <hyperlink ref="P38" r:id="rId27" display="http://www.konkoly.hu/cgi-bin/IBVS?795" xr:uid="{00000000-0004-0000-0300-00001A000000}"/>
    <hyperlink ref="P39" r:id="rId28" display="http://www.konkoly.hu/cgi-bin/IBVS?795" xr:uid="{00000000-0004-0000-0300-00001B000000}"/>
    <hyperlink ref="P49" r:id="rId29" display="http://www.konkoly.hu/cgi-bin/IBVS?584" xr:uid="{00000000-0004-0000-0300-00001C000000}"/>
    <hyperlink ref="P58" r:id="rId30" display="http://www.konkoly.hu/cgi-bin/IBVS?779" xr:uid="{00000000-0004-0000-0300-00001D000000}"/>
    <hyperlink ref="P101" r:id="rId31" display="http://www.konkoly.hu/cgi-bin/IBVS?954" xr:uid="{00000000-0004-0000-0300-00001E000000}"/>
    <hyperlink ref="P102" r:id="rId32" display="http://www.konkoly.hu/cgi-bin/IBVS?954" xr:uid="{00000000-0004-0000-0300-00001F000000}"/>
    <hyperlink ref="P112" r:id="rId33" display="http://www.konkoly.hu/cgi-bin/IBVS?1249" xr:uid="{00000000-0004-0000-0300-000020000000}"/>
    <hyperlink ref="P559" r:id="rId34" display="http://www.bav-astro.de/sfs/BAVM_link.php?BAVMnr=39" xr:uid="{00000000-0004-0000-0300-000021000000}"/>
    <hyperlink ref="P607" r:id="rId35" display="http://vsolj.cetus-net.org/no47.pdf" xr:uid="{00000000-0004-0000-0300-000022000000}"/>
    <hyperlink ref="P639" r:id="rId36" display="http://www.bav-astro.de/sfs/BAVM_link.php?BAVMnr=68" xr:uid="{00000000-0004-0000-0300-000023000000}"/>
    <hyperlink ref="P642" r:id="rId37" display="http://vsolj.cetus-net.org/no47.pdf" xr:uid="{00000000-0004-0000-0300-000024000000}"/>
    <hyperlink ref="P643" r:id="rId38" display="http://vsolj.cetus-net.org/no47.pdf" xr:uid="{00000000-0004-0000-0300-000025000000}"/>
    <hyperlink ref="P279" r:id="rId39" display="http://www.bav-astro.de/sfs/BAVM_link.php?BAVMnr=99" xr:uid="{00000000-0004-0000-0300-000026000000}"/>
    <hyperlink ref="P287" r:id="rId40" display="http://www.bav-astro.de/sfs/BAVM_link.php?BAVMnr=111" xr:uid="{00000000-0004-0000-0300-000027000000}"/>
    <hyperlink ref="P683" r:id="rId41" display="http://var.astro.cz/oejv/issues/oejv0074.pdf" xr:uid="{00000000-0004-0000-0300-000028000000}"/>
    <hyperlink ref="P688" r:id="rId42" display="http://var.astro.cz/oejv/issues/oejv0074.pdf" xr:uid="{00000000-0004-0000-0300-000029000000}"/>
    <hyperlink ref="P308" r:id="rId43" display="http://www.konkoly.hu/cgi-bin/IBVS?5224" xr:uid="{00000000-0004-0000-0300-00002A000000}"/>
    <hyperlink ref="P699" r:id="rId44" display="http://vsolj.cetus-net.org/no39.pdf" xr:uid="{00000000-0004-0000-0300-00002B000000}"/>
    <hyperlink ref="P700" r:id="rId45" display="http://vsolj.cetus-net.org/no39.pdf" xr:uid="{00000000-0004-0000-0300-00002C000000}"/>
    <hyperlink ref="P706" r:id="rId46" display="http://var.astro.cz/oejv/issues/oejv0074.pdf" xr:uid="{00000000-0004-0000-0300-00002D000000}"/>
    <hyperlink ref="P707" r:id="rId47" display="http://var.astro.cz/oejv/issues/oejv0074.pdf" xr:uid="{00000000-0004-0000-0300-00002E000000}"/>
    <hyperlink ref="P710" r:id="rId48" display="http://var.astro.cz/oejv/issues/oejv0074.pdf" xr:uid="{00000000-0004-0000-0300-00002F000000}"/>
    <hyperlink ref="P711" r:id="rId49" display="http://var.astro.cz/oejv/issues/oejv0074.pdf" xr:uid="{00000000-0004-0000-0300-000030000000}"/>
    <hyperlink ref="P712" r:id="rId50" display="http://var.astro.cz/oejv/issues/oejv0074.pdf" xr:uid="{00000000-0004-0000-0300-000031000000}"/>
    <hyperlink ref="P713" r:id="rId51" display="http://var.astro.cz/oejv/issues/oejv0074.pdf" xr:uid="{00000000-0004-0000-0300-000032000000}"/>
    <hyperlink ref="P723" r:id="rId52" display="http://vsolj.cetus-net.org/no42.pdf" xr:uid="{00000000-0004-0000-0300-000033000000}"/>
    <hyperlink ref="P726" r:id="rId53" display="http://vsolj.cetus-net.org/no42.pdf" xr:uid="{00000000-0004-0000-0300-000034000000}"/>
    <hyperlink ref="P313" r:id="rId54" display="http://var.astro.cz/oejv/issues/oejv0003.pdf" xr:uid="{00000000-0004-0000-0300-000035000000}"/>
    <hyperlink ref="P728" r:id="rId55" display="http://var.astro.cz/oejv/issues/oejv0074.pdf" xr:uid="{00000000-0004-0000-0300-000036000000}"/>
    <hyperlink ref="P314" r:id="rId56" display="http://www.konkoly.hu/cgi-bin/IBVS?5843" xr:uid="{00000000-0004-0000-0300-000037000000}"/>
    <hyperlink ref="P315" r:id="rId57" display="http://www.konkoly.hu/cgi-bin/IBVS?5843" xr:uid="{00000000-0004-0000-0300-000038000000}"/>
    <hyperlink ref="P316" r:id="rId58" display="http://www.konkoly.hu/cgi-bin/IBVS?5843" xr:uid="{00000000-0004-0000-0300-000039000000}"/>
    <hyperlink ref="P317" r:id="rId59" display="http://www.konkoly.hu/cgi-bin/IBVS?5843" xr:uid="{00000000-0004-0000-0300-00003A000000}"/>
    <hyperlink ref="P318" r:id="rId60" display="http://www.konkoly.hu/cgi-bin/IBVS?5843" xr:uid="{00000000-0004-0000-0300-00003B000000}"/>
    <hyperlink ref="P319" r:id="rId61" display="http://www.konkoly.hu/cgi-bin/IBVS?5843" xr:uid="{00000000-0004-0000-0300-00003C000000}"/>
    <hyperlink ref="P733" r:id="rId62" display="http://vsolj.cetus-net.org/no43.pdf" xr:uid="{00000000-0004-0000-0300-00003D000000}"/>
    <hyperlink ref="P320" r:id="rId63" display="http://var.astro.cz/oejv/issues/oejv0003.pdf" xr:uid="{00000000-0004-0000-0300-00003E000000}"/>
    <hyperlink ref="P321" r:id="rId64" display="http://www.konkoly.hu/cgi-bin/IBVS?5741" xr:uid="{00000000-0004-0000-0300-00003F000000}"/>
    <hyperlink ref="P322" r:id="rId65" display="http://www.bav-astro.de/sfs/BAVM_link.php?BAVMnr=178" xr:uid="{00000000-0004-0000-0300-000040000000}"/>
    <hyperlink ref="P742" r:id="rId66" display="http://vsolj.cetus-net.org/no44.pdf" xr:uid="{00000000-0004-0000-0300-000041000000}"/>
    <hyperlink ref="P323" r:id="rId67" display="http://www.bav-astro.de/sfs/BAVM_link.php?BAVMnr=186" xr:uid="{00000000-0004-0000-0300-000042000000}"/>
    <hyperlink ref="P744" r:id="rId68" display="http://vsolj.cetus-net.org/no45.pdf" xr:uid="{00000000-0004-0000-0300-000043000000}"/>
    <hyperlink ref="P745" r:id="rId69" display="http://vsolj.cetus-net.org/no45.pdf" xr:uid="{00000000-0004-0000-0300-000044000000}"/>
    <hyperlink ref="P324" r:id="rId70" display="http://www.konkoly.hu/cgi-bin/IBVS?5843" xr:uid="{00000000-0004-0000-0300-000045000000}"/>
    <hyperlink ref="P325" r:id="rId71" display="http://www.konkoly.hu/cgi-bin/IBVS?5843" xr:uid="{00000000-0004-0000-0300-000046000000}"/>
    <hyperlink ref="P326" r:id="rId72" display="http://www.konkoly.hu/cgi-bin/IBVS?5746" xr:uid="{00000000-0004-0000-0300-000047000000}"/>
    <hyperlink ref="P747" r:id="rId73" display="http://vsolj.cetus-net.org/no45.pdf" xr:uid="{00000000-0004-0000-0300-000048000000}"/>
    <hyperlink ref="P749" r:id="rId74" display="http://vsolj.cetus-net.org/no46.pdf" xr:uid="{00000000-0004-0000-0300-000049000000}"/>
    <hyperlink ref="P750" r:id="rId75" display="http://vsolj.cetus-net.org/no46.pdf" xr:uid="{00000000-0004-0000-0300-00004A000000}"/>
    <hyperlink ref="P327" r:id="rId76" display="http://www.aavso.org/sites/default/files/jaavso/v36n2/171.pdf" xr:uid="{00000000-0004-0000-0300-00004B000000}"/>
    <hyperlink ref="P751" r:id="rId77" display="http://vsolj.cetus-net.org/no46.pdf" xr:uid="{00000000-0004-0000-0300-00004C000000}"/>
    <hyperlink ref="P752" r:id="rId78" display="http://www.bav-astro.de/sfs/BAVM_link.php?BAVMnr=193" xr:uid="{00000000-0004-0000-0300-00004D000000}"/>
    <hyperlink ref="P328" r:id="rId79" display="http://www.aavso.org/sites/default/files/jaavso/v36n2/186.pdf" xr:uid="{00000000-0004-0000-0300-00004E000000}"/>
    <hyperlink ref="P753" r:id="rId80" display="http://vsolj.cetus-net.org/no48.pdf" xr:uid="{00000000-0004-0000-0300-00004F000000}"/>
    <hyperlink ref="P754" r:id="rId81" display="http://vsolj.cetus-net.org/no48.pdf" xr:uid="{00000000-0004-0000-0300-000050000000}"/>
    <hyperlink ref="P755" r:id="rId82" display="http://www.bav-astro.de/sfs/BAVM_link.php?BAVMnr=203" xr:uid="{00000000-0004-0000-0300-000051000000}"/>
    <hyperlink ref="P756" r:id="rId83" display="http://vsolj.cetus-net.org/no48.pdf" xr:uid="{00000000-0004-0000-0300-000052000000}"/>
    <hyperlink ref="P757" r:id="rId84" display="http://var.astro.cz/oejv/issues/oejv0107.pdf" xr:uid="{00000000-0004-0000-0300-000053000000}"/>
    <hyperlink ref="P758" r:id="rId85" display="http://vsolj.cetus-net.org/vsoljno50.pdf" xr:uid="{00000000-0004-0000-0300-000054000000}"/>
    <hyperlink ref="P759" r:id="rId86" display="http://vsolj.cetus-net.org/vsoljno53.pdf" xr:uid="{00000000-0004-0000-0300-000055000000}"/>
    <hyperlink ref="P760" r:id="rId87" display="http://www.bav-astro.de/sfs/BAVM_link.php?BAVMnr=225" xr:uid="{00000000-0004-0000-0300-000056000000}"/>
    <hyperlink ref="P332" r:id="rId88" display="http://www.konkoly.hu/cgi-bin/IBVS?6011" xr:uid="{00000000-0004-0000-0300-000057000000}"/>
    <hyperlink ref="P761" r:id="rId89" display="http://vsolj.cetus-net.org/vsoljno53.pdf" xr:uid="{00000000-0004-0000-0300-000058000000}"/>
    <hyperlink ref="P762" r:id="rId90" display="http://vsolj.cetus-net.org/vsoljno55.pdf" xr:uid="{00000000-0004-0000-0300-000059000000}"/>
    <hyperlink ref="P763" r:id="rId91" display="http://vsolj.cetus-net.org/vsoljno55.pdf" xr:uid="{00000000-0004-0000-0300-00005A000000}"/>
    <hyperlink ref="P764" r:id="rId92" display="http://vsolj.cetus-net.org/vsoljno55.pdf" xr:uid="{00000000-0004-0000-0300-00005B000000}"/>
    <hyperlink ref="P765" r:id="rId93" display="http://vsolj.cetus-net.org/vsoljno55.pdf" xr:uid="{00000000-0004-0000-0300-00005C000000}"/>
    <hyperlink ref="P766" r:id="rId94" display="http://vsolj.cetus-net.org/vsoljno56.pdf" xr:uid="{00000000-0004-0000-0300-00005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</vt:lpstr>
      <vt:lpstr>A (2)</vt:lpstr>
      <vt:lpstr>Sheet1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2002-07-29T23:20:33Z</dcterms:created>
  <dcterms:modified xsi:type="dcterms:W3CDTF">2023-08-19T06:15:36Z</dcterms:modified>
</cp:coreProperties>
</file>