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D6E7528-64DD-4F96-B329-DCFE631D451D}" xr6:coauthVersionLast="47" xr6:coauthVersionMax="47" xr10:uidLastSave="{00000000-0000-0000-0000-000000000000}"/>
  <bookViews>
    <workbookView xWindow="14415" yWindow="1500" windowWidth="136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 s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<sst xmlns="http://schemas.openxmlformats.org/spreadsheetml/2006/main" count="57" uniqueCount="50">
  <si>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</si>
  <si>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</si>
  <si>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</si>
  <si>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</si>
  <si>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</si>
  <si>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</si>
  <si>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</si>
  <si>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</si>
  <si>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</si>
  <si>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</si>
  <si>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</si>
  <si>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</si>
  <si>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</si>
  <si>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</si>
  <si>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</si>
  <si>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</si>
  <si>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</si>
  <si>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</si>
  <si>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</si>
  <si>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</si>
  <si>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</si>
  <si>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</si>
  <si>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</si>
  <si>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</si>
  <si>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</si>
  <si>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</si>
  <si>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</si>
  <si>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</si>
  <si>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</si>
  <si>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</si>
  <si>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</si>
  <si>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</si>
  <si>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</si>
  <si>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</si>
  <si>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</si>
  <si>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</si>
  <si>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</si>
  <si>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</si>
  <si>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</si>
  <si>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</si>
  <si>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</si>
  <si>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</si>
  <si>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</si>
  <si>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</si>
  <si>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</si>
  <si>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NSVS 4381532 Aur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</si>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</sst>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70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70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4381532 Aur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-1.2275199907890055E-2</c:v>
                </c:pt>
                <c:pt idx="2">
                  <c:v>-9.8751997938961722E-3</c:v>
                </c:pt>
                <c:pt idx="3">
                  <c:v>-9.2751998818130232E-3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-1.047519986119975E-2</c:v>
                </c:pt>
                <c:pt idx="2">
                  <c:v>-1.047519986119975E-2</c:v>
                </c:pt>
                <c:pt idx="3">
                  <c:v>-1.047519986119975E-2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58219.6878</v>
      </c>
      <c r="D7" s="39" t="s">
        <v>47</v>
      </c>
    </row>
    <row r="8" spans="1:15" x14ac:dyDescent="0.2">
      <c r="A8" t="s">
        <v>3</v>
      </c>
      <c r="C8" s="6">
        <v>0.84766160000000002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-5.3119674752534229E-6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59891.266000000142</v>
      </c>
      <c r="E15" s="10" t="s">
        <v>30</v>
      </c>
      <c r="F15" s="25">
        <f ca="1">NOW()+15018.5+$C$5/24</f>
        <v>60178.926631712959</v>
      </c>
    </row>
    <row r="16" spans="1:15" x14ac:dyDescent="0.2">
      <c r="A16" s="12" t="s">
        <v>4</v>
      </c>
      <c r="B16" s="7"/>
      <c r="C16" s="13">
        <f ca="1">+C8+C12</f>
        <v>0.8476562880325248</v>
      </c>
      <c r="E16" s="10" t="s">
        <v>35</v>
      </c>
      <c r="F16" s="11">
        <f ca="1">ROUND(2*(F15-$C$7)/$C$8,0)/2+F14</f>
        <v>2312.5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340.5</v>
      </c>
    </row>
    <row r="18" spans="1:21" ht="14.25" thickTop="1" thickBot="1" x14ac:dyDescent="0.25">
      <c r="A18" s="12" t="s">
        <v>5</v>
      </c>
      <c r="B18" s="7"/>
      <c r="C18" s="15">
        <f ca="1">+C15</f>
        <v>59891.266000000142</v>
      </c>
      <c r="D18" s="16">
        <f ca="1">+C16</f>
        <v>0.8476562880325248</v>
      </c>
      <c r="E18" s="10" t="s">
        <v>31</v>
      </c>
      <c r="F18" s="14">
        <f ca="1">+$C$15+$C$16*F17-15018.5-$C$5/24</f>
        <v>45161.788799408554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58219.6878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43201.1878</v>
      </c>
    </row>
    <row r="22" spans="1:21" x14ac:dyDescent="0.2">
      <c r="A22" s="41" t="s">
        <v>48</v>
      </c>
      <c r="B22" s="42" t="s">
        <v>49</v>
      </c>
      <c r="C22" s="43">
        <v>59891.264200000092</v>
      </c>
      <c r="D22" s="6"/>
      <c r="E22">
        <f t="shared" ref="E22:E24" si="0">+(C22-C$7)/C$8</f>
        <v>1971.9855187495725</v>
      </c>
      <c r="F22">
        <f t="shared" ref="F22:F24" si="1">ROUND(2*E22,0)/2</f>
        <v>1972</v>
      </c>
      <c r="G22">
        <f t="shared" ref="G22:G24" si="2">+C22-(C$7+F22*C$8)</f>
        <v>-1.2275199907890055E-2</v>
      </c>
      <c r="K22">
        <f t="shared" ref="K22:K24" si="3">+G22</f>
        <v>-1.2275199907890055E-2</v>
      </c>
      <c r="O22">
        <f t="shared" ref="O22:O24" ca="1" si="4">+C$11+C$12*$F22</f>
        <v>-1.047519986119975E-2</v>
      </c>
      <c r="Q22" s="1">
        <f t="shared" ref="Q22:Q24" si="5">+C22-15018.5</f>
        <v>44872.764200000092</v>
      </c>
    </row>
    <row r="23" spans="1:21" x14ac:dyDescent="0.2">
      <c r="A23" s="41" t="s">
        <v>48</v>
      </c>
      <c r="B23" s="42" t="s">
        <v>49</v>
      </c>
      <c r="C23" s="43">
        <v>59891.266600000206</v>
      </c>
      <c r="D23" s="6"/>
      <c r="E23">
        <f t="shared" si="0"/>
        <v>1971.9883500682427</v>
      </c>
      <c r="F23">
        <f t="shared" si="1"/>
        <v>1972</v>
      </c>
      <c r="G23">
        <f t="shared" si="2"/>
        <v>-9.8751997938961722E-3</v>
      </c>
      <c r="K23">
        <f t="shared" si="3"/>
        <v>-9.8751997938961722E-3</v>
      </c>
      <c r="O23">
        <f t="shared" ca="1" si="4"/>
        <v>-1.047519986119975E-2</v>
      </c>
      <c r="Q23" s="1">
        <f t="shared" si="5"/>
        <v>44872.766600000206</v>
      </c>
    </row>
    <row r="24" spans="1:21" x14ac:dyDescent="0.2">
      <c r="A24" s="41" t="s">
        <v>48</v>
      </c>
      <c r="B24" s="42" t="s">
        <v>49</v>
      </c>
      <c r="C24" s="43">
        <v>59891.267200000118</v>
      </c>
      <c r="D24" s="6"/>
      <c r="E24">
        <f t="shared" si="0"/>
        <v>1971.9890578977729</v>
      </c>
      <c r="F24">
        <f t="shared" si="1"/>
        <v>1972</v>
      </c>
      <c r="G24">
        <f t="shared" si="2"/>
        <v>-9.2751998818130232E-3</v>
      </c>
      <c r="K24">
        <f t="shared" si="3"/>
        <v>-9.2751998818130232E-3</v>
      </c>
      <c r="O24">
        <f t="shared" ca="1" si="4"/>
        <v>-1.047519986119975E-2</v>
      </c>
      <c r="Q24" s="1">
        <f t="shared" si="5"/>
        <v>44872.767200000118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2023-08-22T10:14:21Z</dcterms:modified>
</cp:coreProperties>
</file>