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86BF6845-1158-451B-AF2B-366C80405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<sst xmlns="http://schemas.openxmlformats.org/spreadsheetml/2006/main" count="53" uniqueCount="48">
  <si>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</si>
  <si>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</si>
  <si>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</si>
  <si>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</si>
  <si>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</si>
  <si>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</si>
  <si>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</si>
  <si>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</si>
  <si>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</si>
  <si>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</si>
  <si>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</si>
  <si>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</si>
  <si>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</si>
  <si>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</si>
  <si>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</si>
  <si>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</si>
  <si>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</si>
  <si>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</si>
  <si>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</si>
  <si>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</si>
  <si>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</si>
  <si>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</si>
  <si>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</si>
  <si>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</si>
  <si>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</si>
  <si>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</si>
  <si>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</si>
  <si>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</si>
  <si>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</si>
  <si>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</si>
  <si>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</si>
  <si>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</si>
  <si>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</si>
  <si>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</si>
  <si>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</si>
  <si>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</si>
  <si>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</si>
  <si>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</si>
  <si>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</si>
  <si>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</si>
  <si>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</si>
  <si>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</si>
  <si>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</si>
  <si>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</si>
  <si>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V0406 Boo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</si>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</sst>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V0406</a:t>
            </a:r>
            <a:r>
              <a:rPr lang="en-AU" baseline="0"/>
              <a:t> Boo -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982135272738484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4.0050000003247987E-2</c:v>
                </c:pt>
                <c:pt idx="2">
                  <c:v>3.6575000005541369E-2</c:v>
                </c:pt>
                <c:pt idx="3">
                  <c:v>3.9425000002665911E-2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7.1000000000000004E-3</c:v>
                  </c:pt>
                  <c:pt idx="2">
                    <c:v>2.0999999999999999E-3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-5.1358554554424563E-6</c:v>
                </c:pt>
                <c:pt idx="1">
                  <c:v>3.847459060107869E-2</c:v>
                </c:pt>
                <c:pt idx="2">
                  <c:v>3.8476982131622914E-2</c:v>
                </c:pt>
                <c:pt idx="3">
                  <c:v>3.910356313420911E-2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8045</c:v>
                </c:pt>
                <c:pt idx="2">
                  <c:v>8045.5</c:v>
                </c:pt>
                <c:pt idx="3">
                  <c:v>8176.5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56388.868999999999</v>
      </c>
      <c r="D7" s="29"/>
    </row>
    <row r="8" spans="1:15" x14ac:dyDescent="0.2">
      <c r="A8" t="s">
        <v>3</v>
      </c>
      <c r="C8" s="8">
        <v>0.36575000000000002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-5.1358554554424563E-6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4.7830610884442674E-6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59379.2801011716</v>
      </c>
      <c r="E15" s="14" t="s">
        <v>30</v>
      </c>
      <c r="F15" s="33">
        <f ca="1">NOW()+15018.5+$C$5/24</f>
        <v>59970.786911111107</v>
      </c>
    </row>
    <row r="16" spans="1:15" x14ac:dyDescent="0.2">
      <c r="A16" s="16" t="s">
        <v>4</v>
      </c>
      <c r="B16" s="10"/>
      <c r="C16" s="17">
        <f ca="1">+C8+C12</f>
        <v>0.36575478306108844</v>
      </c>
      <c r="E16" s="14" t="s">
        <v>35</v>
      </c>
      <c r="F16" s="15">
        <f ca="1">ROUND(2*(F15-$C$7)/$C$8,0)/2+F14</f>
        <v>9794.5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1618</v>
      </c>
    </row>
    <row r="18" spans="1:21" ht="14.25" thickTop="1" thickBot="1" x14ac:dyDescent="0.25">
      <c r="A18" s="16" t="s">
        <v>5</v>
      </c>
      <c r="B18" s="10"/>
      <c r="C18" s="19">
        <f ca="1">+C15</f>
        <v>59379.2801011716</v>
      </c>
      <c r="D18" s="20">
        <f ca="1">+C16</f>
        <v>0.36575478306108844</v>
      </c>
      <c r="E18" s="14" t="s">
        <v>31</v>
      </c>
      <c r="F18" s="18">
        <f ca="1">+$C$15+$C$16*F17-15018.5-$C$5/24</f>
        <v>44952.967173497775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45</v>
      </c>
      <c r="C21" s="8">
        <v>56388.868999999999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-5.1358554554424563E-6</v>
      </c>
      <c r="Q21" s="43">
        <f>+C21-15018.5</f>
        <v>41370.368999999999</v>
      </c>
    </row>
    <row r="22" spans="1:21" x14ac:dyDescent="0.2">
      <c r="A22" s="45" t="s">
        <v>46</v>
      </c>
      <c r="B22" s="46" t="s">
        <v>47</v>
      </c>
      <c r="C22" s="47">
        <v>59331.3678</v>
      </c>
      <c r="D22" s="45">
        <v>7.1000000000000004E-3</v>
      </c>
      <c r="E22">
        <f t="shared" ref="E22:E24" si="0">+(C22-C$7)/C$8</f>
        <v>8045.109501025293</v>
      </c>
      <c r="F22">
        <f t="shared" ref="F22:F24" si="1">ROUND(2*E22,0)/2</f>
        <v>8045</v>
      </c>
      <c r="G22">
        <f t="shared" ref="G22:G24" si="2">+C22-(C$7+F22*C$8)</f>
        <v>4.0050000003247987E-2</v>
      </c>
      <c r="I22">
        <f t="shared" ref="I22:I24" si="3">+G22</f>
        <v>4.0050000003247987E-2</v>
      </c>
      <c r="O22">
        <f t="shared" ref="O22:O24" ca="1" si="4">+C$11+C$12*$F22</f>
        <v>3.847459060107869E-2</v>
      </c>
      <c r="Q22" s="43">
        <f t="shared" ref="Q22:Q24" si="5">+C22-15018.5</f>
        <v>44312.8678</v>
      </c>
    </row>
    <row r="23" spans="1:21" x14ac:dyDescent="0.2">
      <c r="A23" s="45" t="s">
        <v>46</v>
      </c>
      <c r="B23" s="46" t="s">
        <v>47</v>
      </c>
      <c r="C23" s="47">
        <v>59331.547200000001</v>
      </c>
      <c r="D23" s="45">
        <v>2.0999999999999999E-3</v>
      </c>
      <c r="E23">
        <f t="shared" si="0"/>
        <v>8045.6000000000049</v>
      </c>
      <c r="F23">
        <f t="shared" si="1"/>
        <v>8045.5</v>
      </c>
      <c r="G23">
        <f t="shared" si="2"/>
        <v>3.6575000005541369E-2</v>
      </c>
      <c r="I23">
        <f t="shared" si="3"/>
        <v>3.6575000005541369E-2</v>
      </c>
      <c r="O23">
        <f t="shared" ca="1" si="4"/>
        <v>3.8476982131622914E-2</v>
      </c>
      <c r="Q23" s="43">
        <f t="shared" si="5"/>
        <v>44313.047200000001</v>
      </c>
    </row>
    <row r="24" spans="1:21" x14ac:dyDescent="0.2">
      <c r="A24" s="45" t="s">
        <v>46</v>
      </c>
      <c r="B24" s="46" t="s">
        <v>47</v>
      </c>
      <c r="C24" s="47">
        <v>59379.463300000003</v>
      </c>
      <c r="D24" s="45">
        <v>1.4E-3</v>
      </c>
      <c r="E24">
        <f t="shared" si="0"/>
        <v>8176.6077922078039</v>
      </c>
      <c r="F24">
        <f t="shared" si="1"/>
        <v>8176.5</v>
      </c>
      <c r="G24">
        <f t="shared" si="2"/>
        <v>3.9425000002665911E-2</v>
      </c>
      <c r="I24">
        <f t="shared" si="3"/>
        <v>3.9425000002665911E-2</v>
      </c>
      <c r="O24">
        <f t="shared" ca="1" si="4"/>
        <v>3.910356313420911E-2</v>
      </c>
      <c r="Q24" s="43">
        <f t="shared" si="5"/>
        <v>44360.963300000003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2023-01-26T05:53:09Z</dcterms:modified>
</cp:coreProperties>
</file>