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0188CF9-BB9C-4561-802D-4AF3951BCAD7}" xr6:coauthVersionLast="47" xr6:coauthVersionMax="47" xr10:uidLastSave="{00000000-0000-0000-0000-000000000000}"/>
  <bookViews>
    <workbookView xWindow="13470" yWindow="81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F30" i="1"/>
  <c r="G30" i="1" s="1"/>
  <c r="K30" i="1" s="1"/>
  <c r="Q30" i="1"/>
  <c r="F16" i="1"/>
  <c r="F17" i="1" s="1"/>
  <c r="E9" i="1"/>
  <c r="D9" i="1"/>
  <c r="Q26" i="1"/>
  <c r="Q27" i="1"/>
  <c r="Q28" i="1"/>
  <c r="Q29" i="1"/>
  <c r="C17" i="1"/>
  <c r="C7" i="1"/>
  <c r="C8" i="1"/>
  <c r="E22" i="1"/>
  <c r="F22" i="1"/>
  <c r="G22" i="1"/>
  <c r="I22" i="1"/>
  <c r="Q21" i="1"/>
  <c r="Q22" i="1"/>
  <c r="Q23" i="1"/>
  <c r="Q25" i="1"/>
  <c r="Q24" i="1"/>
  <c r="E27" i="1"/>
  <c r="F27" i="1"/>
  <c r="G27" i="1"/>
  <c r="K27" i="1"/>
  <c r="E24" i="1"/>
  <c r="F24" i="1"/>
  <c r="G24" i="1"/>
  <c r="I24" i="1"/>
  <c r="G23" i="1"/>
  <c r="I23" i="1"/>
  <c r="E21" i="1"/>
  <c r="F21" i="1"/>
  <c r="G21" i="1"/>
  <c r="E29" i="1"/>
  <c r="F29" i="1"/>
  <c r="G29" i="1"/>
  <c r="K29" i="1"/>
  <c r="E23" i="1"/>
  <c r="F23" i="1"/>
  <c r="E26" i="1"/>
  <c r="F26" i="1"/>
  <c r="G26" i="1"/>
  <c r="K26" i="1"/>
  <c r="E25" i="1"/>
  <c r="F25" i="1"/>
  <c r="G25" i="1"/>
  <c r="I25" i="1"/>
  <c r="E28" i="1"/>
  <c r="F28" i="1"/>
  <c r="G28" i="1"/>
  <c r="K28" i="1"/>
  <c r="I21" i="1"/>
  <c r="C11" i="1"/>
  <c r="C12" i="1"/>
  <c r="O30" i="1" l="1"/>
  <c r="C16" i="1"/>
  <c r="D18" i="1" s="1"/>
  <c r="O23" i="1"/>
  <c r="C15" i="1"/>
  <c r="O27" i="1"/>
  <c r="O28" i="1"/>
  <c r="O21" i="1"/>
  <c r="O22" i="1"/>
  <c r="O24" i="1"/>
  <c r="O26" i="1"/>
  <c r="O25" i="1"/>
  <c r="O29" i="1"/>
  <c r="F18" i="1" l="1"/>
  <c r="F19" i="1" s="1"/>
  <c r="C18" i="1"/>
</calcChain>
</file>

<file path=xl/sharedStrings.xml><?xml version="1.0" encoding="utf-8"?>
<sst xmlns="http://schemas.openxmlformats.org/spreadsheetml/2006/main" count="70" uniqueCount="55">
  <si>
    <t>OEJV 0181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</si>
  <si>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</si>
  <si>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</si>
  <si>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</si>
  <si>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</si>
  <si>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</si>
  <si>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</si>
  <si>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</si>
  <si>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</si>
  <si>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PE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</si>
  <si>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</si>
  <si>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</si>
  <si>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</si>
  <si>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</si>
  <si>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</si>
  <si>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</si>
  <si>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</si>
  <si>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</si>
  <si>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</si>
  <si>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</si>
  <si>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</si>
  <si>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</si>
  <si>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</si>
  <si>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</si>
  <si>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</si>
  <si>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</si>
  <si>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</si>
  <si>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</si>
  <si>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</si>
  <si>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</si>
  <si>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</si>
  <si>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</si>
  <si>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</si>
  <si>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</si>
  <si>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</si>
  <si>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</si>
  <si>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</si>
  <si>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</si>
  <si>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</si>
  <si>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</si>
  <si>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</si>
  <si>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</si>
  <si>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</si>
  <si>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</si>
  <si>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</t>
  </si>
  <si>
    <t>B</t>
  </si>
  <si>
    <t>v</t>
  </si>
  <si>
    <t>BBSAG Bull.12</t>
  </si>
  <si>
    <t>BBSAG Bull.14</t>
  </si>
  <si>
    <t>BBSAG Bull.21</t>
  </si>
  <si>
    <t># of data points:</t>
  </si>
  <si>
    <t>EA/SD</t>
  </si>
  <si>
    <t>TX CMa / GSC 06505-00071</t>
  </si>
  <si>
    <t>vis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</si>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</sst>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6" fillId="0" borderId="0"/>
    <xf numFmtId="0" fontId="18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5" fillId="0" borderId="1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8" fillId="0" borderId="0" xfId="41" applyFont="1" applyAlignment="1">
      <alignment vertical="center"/>
    </xf>
    <xf numFmtId="0" fontId="28" fillId="0" borderId="0" xfId="41" applyFont="1" applyAlignment="1">
      <alignment horizontal="center" vertical="center"/>
    </xf>
    <xf numFmtId="0" fontId="28" fillId="0" borderId="0" xfId="41" applyFont="1" applyAlignment="1">
      <alignment horizontal="left" vertical="center"/>
    </xf>
    <xf numFmtId="0" fontId="11" fillId="0" borderId="0" xfId="41" applyFont="1" applyAlignment="1">
      <alignment horizontal="left" vertical="center"/>
    </xf>
    <xf numFmtId="0" fontId="29" fillId="0" borderId="0" xfId="0" applyFont="1">
      <alignment vertical="top"/>
    </xf>
    <xf numFmtId="0" fontId="0" fillId="0" borderId="0" xfId="0">
      <alignment vertical="top"/>
    </xf>
    <xf numFmtId="0" fontId="30" fillId="0" borderId="0" xfId="0" applyFont="1">
      <alignment vertical="top"/>
    </xf>
    <xf numFmtId="0" fontId="29" fillId="0" borderId="0" xfId="0" applyFont="1" applyAlignment="1"/>
    <xf numFmtId="0" fontId="3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6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CMa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FC-4ED3-A6E7-7640CB347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-4.163899997365661E-3</c:v>
                </c:pt>
                <c:pt idx="1">
                  <c:v>-4.437099996721372E-3</c:v>
                </c:pt>
                <c:pt idx="2">
                  <c:v>2.2658000016235746E-3</c:v>
                </c:pt>
                <c:pt idx="3">
                  <c:v>0</c:v>
                </c:pt>
                <c:pt idx="4">
                  <c:v>7.481499997084029E-3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FC-4ED3-A6E7-7640CB347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FC-4ED3-A6E7-7640CB347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">
                  <c:v>0.151297299998987</c:v>
                </c:pt>
                <c:pt idx="6">
                  <c:v>0.15219030000298517</c:v>
                </c:pt>
                <c:pt idx="7">
                  <c:v>-0.20919899999717018</c:v>
                </c:pt>
                <c:pt idx="8">
                  <c:v>0.55610634999902686</c:v>
                </c:pt>
                <c:pt idx="9">
                  <c:v>0.14942929999961052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FC-4ED3-A6E7-7640CB347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FC-4ED3-A6E7-7640CB347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FC-4ED3-A6E7-7640CB347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FC-4ED3-A6E7-7640CB347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-3.4561031439620362E-3</c:v>
                </c:pt>
                <c:pt idx="1">
                  <c:v>-5.1329667073941139E-4</c:v>
                </c:pt>
                <c:pt idx="2">
                  <c:v>6.0212191185303509E-4</c:v>
                </c:pt>
                <c:pt idx="3">
                  <c:v>3.1177468002530212E-3</c:v>
                </c:pt>
                <c:pt idx="4">
                  <c:v>4.1857007623096187E-3</c:v>
                </c:pt>
                <c:pt idx="5">
                  <c:v>0.15593009261541818</c:v>
                </c:pt>
                <c:pt idx="6">
                  <c:v>0.15569276951273897</c:v>
                </c:pt>
                <c:pt idx="7">
                  <c:v>0.15571650182300689</c:v>
                </c:pt>
                <c:pt idx="8">
                  <c:v>0.15572836797814082</c:v>
                </c:pt>
                <c:pt idx="9">
                  <c:v>0.17396664841904075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FC-4ED3-A6E7-7640CB34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607720"/>
        <c:axId val="1"/>
      </c:scatterChart>
      <c:valAx>
        <c:axId val="49660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60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1874999999999996"/>
          <c:w val="0.8636372312965012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76200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42BC9A-E722-B26A-1DED-C15E448A2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32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52</v>
      </c>
    </row>
    <row r="2" spans="1:6">
      <c r="A2" t="s">
        <v>39</v>
      </c>
      <c r="B2" s="14" t="s">
        <v>51</v>
      </c>
    </row>
    <row r="4" spans="1:6">
      <c r="A4" s="7" t="s">
        <v>14</v>
      </c>
      <c r="C4" s="2">
        <v>42363.504000000001</v>
      </c>
      <c r="D4" s="3">
        <v>2.3973892999999999</v>
      </c>
    </row>
    <row r="5" spans="1:6">
      <c r="A5" s="24" t="s">
        <v>1</v>
      </c>
      <c r="B5" s="25"/>
      <c r="C5" s="26">
        <v>-9.5</v>
      </c>
      <c r="D5" s="25" t="s">
        <v>2</v>
      </c>
    </row>
    <row r="6" spans="1:6">
      <c r="A6" s="7" t="s">
        <v>15</v>
      </c>
    </row>
    <row r="7" spans="1:6">
      <c r="A7" t="s">
        <v>16</v>
      </c>
      <c r="C7">
        <f>+C4</f>
        <v>42363.504000000001</v>
      </c>
    </row>
    <row r="8" spans="1:6">
      <c r="A8" t="s">
        <v>17</v>
      </c>
      <c r="C8">
        <f>+D4</f>
        <v>2.3973892999999999</v>
      </c>
    </row>
    <row r="9" spans="1:6">
      <c r="A9" s="27" t="s">
        <v>3</v>
      </c>
      <c r="C9" s="28">
        <v>21</v>
      </c>
      <c r="D9" s="27" t="str">
        <f>"F"&amp;C9</f>
        <v>F21</v>
      </c>
      <c r="E9" s="27" t="str">
        <f>"G"&amp;C9</f>
        <v>G21</v>
      </c>
    </row>
    <row r="10" spans="1:6" ht="13.5" thickBot="1">
      <c r="C10" s="6" t="s">
        <v>34</v>
      </c>
      <c r="D10" s="6" t="s">
        <v>35</v>
      </c>
    </row>
    <row r="11" spans="1:6">
      <c r="A11" t="s">
        <v>30</v>
      </c>
      <c r="C11" s="12">
        <f ca="1">INTERCEPT(INDIRECT(E9):G1005,INDIRECT(D9):$F1005)</f>
        <v>3.1177468002530212E-3</v>
      </c>
      <c r="D11" s="5"/>
    </row>
    <row r="12" spans="1:6">
      <c r="A12" t="s">
        <v>31</v>
      </c>
      <c r="C12" s="12">
        <f ca="1">SLOPE(INDIRECT(E9):G1005,INDIRECT(D9):$F1005)</f>
        <v>2.3732310267924396E-5</v>
      </c>
      <c r="D12" s="5"/>
    </row>
    <row r="13" spans="1:6">
      <c r="A13" t="s">
        <v>33</v>
      </c>
      <c r="C13" s="5" t="s">
        <v>28</v>
      </c>
      <c r="D13" s="5"/>
    </row>
    <row r="14" spans="1:6">
      <c r="A14" t="s">
        <v>38</v>
      </c>
    </row>
    <row r="15" spans="1:6">
      <c r="A15" s="4" t="s">
        <v>32</v>
      </c>
      <c r="C15" s="10">
        <f ca="1">(C7+C11)+(C8+C12)*INT(MAX(F21:F3533))</f>
        <v>59622.483537348417</v>
      </c>
      <c r="E15" s="29" t="s">
        <v>4</v>
      </c>
      <c r="F15" s="26">
        <v>1</v>
      </c>
    </row>
    <row r="16" spans="1:6">
      <c r="A16" s="7" t="s">
        <v>18</v>
      </c>
      <c r="C16" s="11">
        <f ca="1">+C8+C12</f>
        <v>2.397413032310268</v>
      </c>
      <c r="E16" s="29" t="s">
        <v>5</v>
      </c>
      <c r="F16" s="30">
        <f ca="1">NOW()+15018.5+$C$5/24</f>
        <v>59953.803694675924</v>
      </c>
    </row>
    <row r="17" spans="1:32" ht="13.5" thickBot="1">
      <c r="A17" s="12" t="s">
        <v>50</v>
      </c>
      <c r="C17">
        <f>COUNT(C21:C2191)</f>
        <v>10</v>
      </c>
      <c r="E17" s="29" t="s">
        <v>6</v>
      </c>
      <c r="F17" s="30">
        <f ca="1">ROUND(2*(F16-$C$7)/$C$8,0)/2+F15</f>
        <v>7338.5</v>
      </c>
    </row>
    <row r="18" spans="1:32">
      <c r="A18" s="7" t="s">
        <v>19</v>
      </c>
      <c r="C18" s="2">
        <f ca="1">+C15</f>
        <v>59622.483537348417</v>
      </c>
      <c r="D18" s="3">
        <f ca="1">+C16</f>
        <v>2.397413032310268</v>
      </c>
      <c r="E18" s="29" t="s">
        <v>7</v>
      </c>
      <c r="F18" s="31">
        <f ca="1">ROUND(2*(F16-$C$15)/$C$16,0)/2+F15</f>
        <v>139</v>
      </c>
    </row>
    <row r="19" spans="1:32" ht="13.5" thickTop="1">
      <c r="E19" s="29" t="s">
        <v>8</v>
      </c>
      <c r="F19" s="32">
        <f ca="1">+$C$15+$C$16*F18-15018.5-$C$5/24</f>
        <v>44937.619782172878</v>
      </c>
    </row>
    <row r="20" spans="1:32" ht="13.5" thickBot="1">
      <c r="A20" s="6" t="s">
        <v>20</v>
      </c>
      <c r="B20" s="6" t="s">
        <v>21</v>
      </c>
      <c r="C20" s="6" t="s">
        <v>22</v>
      </c>
      <c r="D20" s="6" t="s">
        <v>27</v>
      </c>
      <c r="E20" s="6" t="s">
        <v>23</v>
      </c>
      <c r="F20" s="6" t="s">
        <v>24</v>
      </c>
      <c r="G20" s="6" t="s">
        <v>25</v>
      </c>
      <c r="H20" s="9" t="s">
        <v>13</v>
      </c>
      <c r="I20" s="9" t="s">
        <v>53</v>
      </c>
      <c r="J20" s="9" t="s">
        <v>9</v>
      </c>
      <c r="K20" s="9" t="s">
        <v>12</v>
      </c>
      <c r="L20" s="9" t="s">
        <v>40</v>
      </c>
      <c r="M20" s="9" t="s">
        <v>41</v>
      </c>
      <c r="N20" s="9" t="s">
        <v>42</v>
      </c>
      <c r="O20" s="9" t="s">
        <v>37</v>
      </c>
      <c r="P20" s="8" t="s">
        <v>36</v>
      </c>
      <c r="Q20" s="6" t="s">
        <v>29</v>
      </c>
    </row>
    <row r="21" spans="1:32" s="15" customFormat="1" ht="12.75" customHeight="1">
      <c r="A21" s="15" t="s">
        <v>44</v>
      </c>
      <c r="C21" s="16">
        <v>41699.423000000003</v>
      </c>
      <c r="D21" s="17"/>
      <c r="E21" s="15">
        <f t="shared" ref="E21:E29" si="0">+(C21-C$7)/C$8</f>
        <v>-277.00173684766105</v>
      </c>
      <c r="F21" s="15">
        <f t="shared" ref="F21:F29" si="1">ROUND(2*E21,0)/2</f>
        <v>-277</v>
      </c>
      <c r="G21" s="15">
        <f t="shared" ref="G21:G29" si="2">+C21-(C$7+F21*C$8)</f>
        <v>-4.163899997365661E-3</v>
      </c>
      <c r="I21" s="15">
        <f t="shared" ref="I21:I29" si="3">+G21</f>
        <v>-4.163899997365661E-3</v>
      </c>
      <c r="O21" s="15">
        <f t="shared" ref="O21:O29" ca="1" si="4">+C$11+C$12*F21</f>
        <v>-3.4561031439620362E-3</v>
      </c>
      <c r="Q21" s="18">
        <f t="shared" ref="Q21:Q29" si="5">+C21-15018.5</f>
        <v>26680.923000000003</v>
      </c>
      <c r="AA21" s="19"/>
      <c r="AC21" s="15">
        <v>6</v>
      </c>
      <c r="AD21" s="15" t="s">
        <v>43</v>
      </c>
      <c r="AF21" s="15" t="s">
        <v>45</v>
      </c>
    </row>
    <row r="22" spans="1:32" s="15" customFormat="1" ht="12.75" customHeight="1">
      <c r="A22" s="15" t="s">
        <v>47</v>
      </c>
      <c r="C22" s="16">
        <v>41996.699000000001</v>
      </c>
      <c r="D22" s="17"/>
      <c r="E22" s="15">
        <f t="shared" si="0"/>
        <v>-153.001850804957</v>
      </c>
      <c r="F22" s="15">
        <f t="shared" si="1"/>
        <v>-153</v>
      </c>
      <c r="G22" s="15">
        <f t="shared" si="2"/>
        <v>-4.437099996721372E-3</v>
      </c>
      <c r="I22" s="15">
        <f t="shared" si="3"/>
        <v>-4.437099996721372E-3</v>
      </c>
      <c r="O22" s="15">
        <f t="shared" ca="1" si="4"/>
        <v>-5.1329667073941139E-4</v>
      </c>
      <c r="Q22" s="18">
        <f t="shared" si="5"/>
        <v>26978.199000000001</v>
      </c>
      <c r="AA22" s="19"/>
      <c r="AB22" s="15" t="s">
        <v>46</v>
      </c>
      <c r="AC22" s="15">
        <v>7</v>
      </c>
      <c r="AD22" s="15" t="s">
        <v>43</v>
      </c>
      <c r="AF22" s="15" t="s">
        <v>45</v>
      </c>
    </row>
    <row r="23" spans="1:32" s="15" customFormat="1" ht="12.75" customHeight="1">
      <c r="A23" s="15" t="s">
        <v>48</v>
      </c>
      <c r="C23" s="16">
        <v>42109.383000000002</v>
      </c>
      <c r="D23" s="17"/>
      <c r="E23" s="15">
        <f t="shared" si="0"/>
        <v>-105.99905488858201</v>
      </c>
      <c r="F23" s="15">
        <f t="shared" si="1"/>
        <v>-106</v>
      </c>
      <c r="G23" s="15">
        <f t="shared" si="2"/>
        <v>2.2658000016235746E-3</v>
      </c>
      <c r="I23" s="15">
        <f t="shared" si="3"/>
        <v>2.2658000016235746E-3</v>
      </c>
      <c r="O23" s="15">
        <f t="shared" ca="1" si="4"/>
        <v>6.0212191185303509E-4</v>
      </c>
      <c r="Q23" s="18">
        <f t="shared" si="5"/>
        <v>27090.883000000002</v>
      </c>
      <c r="AA23" s="19"/>
      <c r="AB23" s="15" t="s">
        <v>46</v>
      </c>
      <c r="AC23" s="15">
        <v>7</v>
      </c>
      <c r="AD23" s="15" t="s">
        <v>43</v>
      </c>
      <c r="AF23" s="15" t="s">
        <v>45</v>
      </c>
    </row>
    <row r="24" spans="1:32" s="15" customFormat="1" ht="12.75" customHeight="1">
      <c r="A24" s="15" t="s">
        <v>26</v>
      </c>
      <c r="C24" s="17">
        <v>42363.504000000001</v>
      </c>
      <c r="D24" s="17" t="s">
        <v>28</v>
      </c>
      <c r="E24" s="15">
        <f t="shared" si="0"/>
        <v>0</v>
      </c>
      <c r="F24" s="15">
        <f t="shared" si="1"/>
        <v>0</v>
      </c>
      <c r="G24" s="15">
        <f t="shared" si="2"/>
        <v>0</v>
      </c>
      <c r="I24" s="15">
        <f t="shared" si="3"/>
        <v>0</v>
      </c>
      <c r="O24" s="15">
        <f t="shared" ca="1" si="4"/>
        <v>3.1177468002530212E-3</v>
      </c>
      <c r="Q24" s="18">
        <f t="shared" si="5"/>
        <v>27345.004000000001</v>
      </c>
    </row>
    <row r="25" spans="1:32" s="15" customFormat="1" ht="12.75" customHeight="1">
      <c r="A25" s="15" t="s">
        <v>49</v>
      </c>
      <c r="C25" s="16">
        <v>42471.394</v>
      </c>
      <c r="D25" s="17"/>
      <c r="E25" s="15">
        <f t="shared" si="0"/>
        <v>45.003120686323001</v>
      </c>
      <c r="F25" s="15">
        <f t="shared" si="1"/>
        <v>45</v>
      </c>
      <c r="G25" s="15">
        <f t="shared" si="2"/>
        <v>7.481499997084029E-3</v>
      </c>
      <c r="I25" s="15">
        <f t="shared" si="3"/>
        <v>7.481499997084029E-3</v>
      </c>
      <c r="O25" s="15">
        <f t="shared" ca="1" si="4"/>
        <v>4.1857007623096187E-3</v>
      </c>
      <c r="Q25" s="18">
        <f t="shared" si="5"/>
        <v>27452.894</v>
      </c>
      <c r="AA25" s="19"/>
      <c r="AB25" s="15" t="s">
        <v>46</v>
      </c>
      <c r="AC25" s="15">
        <v>6</v>
      </c>
      <c r="AD25" s="15" t="s">
        <v>43</v>
      </c>
      <c r="AF25" s="15" t="s">
        <v>45</v>
      </c>
    </row>
    <row r="26" spans="1:32" s="15" customFormat="1" ht="12.75" customHeight="1">
      <c r="A26" s="20" t="s">
        <v>0</v>
      </c>
      <c r="B26" s="21" t="s">
        <v>10</v>
      </c>
      <c r="C26" s="22">
        <v>57800.445</v>
      </c>
      <c r="D26" s="23">
        <v>3.0000000000000001E-3</v>
      </c>
      <c r="E26" s="15">
        <f t="shared" si="0"/>
        <v>6439.0631091913192</v>
      </c>
      <c r="F26" s="15">
        <f t="shared" si="1"/>
        <v>6439</v>
      </c>
      <c r="G26" s="15">
        <f t="shared" si="2"/>
        <v>0.151297299998987</v>
      </c>
      <c r="K26" s="15">
        <f>+G26</f>
        <v>0.151297299998987</v>
      </c>
      <c r="O26" s="15">
        <f t="shared" ca="1" si="4"/>
        <v>0.15593009261541818</v>
      </c>
      <c r="Q26" s="18">
        <f t="shared" si="5"/>
        <v>42781.945</v>
      </c>
    </row>
    <row r="27" spans="1:32" s="15" customFormat="1" ht="12.75" customHeight="1">
      <c r="A27" s="20" t="s">
        <v>0</v>
      </c>
      <c r="B27" s="21" t="s">
        <v>10</v>
      </c>
      <c r="C27" s="22">
        <v>57776.472000000002</v>
      </c>
      <c r="D27" s="23">
        <v>5.0000000000000001E-3</v>
      </c>
      <c r="E27" s="15">
        <f t="shared" si="0"/>
        <v>6429.0634816798429</v>
      </c>
      <c r="F27" s="15">
        <f t="shared" si="1"/>
        <v>6429</v>
      </c>
      <c r="G27" s="15">
        <f t="shared" si="2"/>
        <v>0.15219030000298517</v>
      </c>
      <c r="K27" s="15">
        <f>+G27</f>
        <v>0.15219030000298517</v>
      </c>
      <c r="O27" s="15">
        <f t="shared" ca="1" si="4"/>
        <v>0.15569276951273897</v>
      </c>
      <c r="Q27" s="18">
        <f t="shared" si="5"/>
        <v>42757.972000000002</v>
      </c>
    </row>
    <row r="28" spans="1:32" s="15" customFormat="1" ht="12.75" customHeight="1">
      <c r="A28" s="20" t="s">
        <v>0</v>
      </c>
      <c r="B28" s="21" t="s">
        <v>10</v>
      </c>
      <c r="C28" s="22">
        <v>57778.508000000002</v>
      </c>
      <c r="D28" s="23">
        <v>5.0000000000000001E-3</v>
      </c>
      <c r="E28" s="15">
        <f t="shared" si="0"/>
        <v>6429.9127388280249</v>
      </c>
      <c r="F28" s="15">
        <f t="shared" si="1"/>
        <v>6430</v>
      </c>
      <c r="G28" s="15">
        <f t="shared" si="2"/>
        <v>-0.20919899999717018</v>
      </c>
      <c r="K28" s="15">
        <f>+G28</f>
        <v>-0.20919899999717018</v>
      </c>
      <c r="O28" s="15">
        <f t="shared" ca="1" si="4"/>
        <v>0.15571650182300689</v>
      </c>
      <c r="Q28" s="18">
        <f t="shared" si="5"/>
        <v>42760.008000000002</v>
      </c>
    </row>
    <row r="29" spans="1:32" s="15" customFormat="1" ht="12.75" customHeight="1">
      <c r="A29" s="20" t="s">
        <v>0</v>
      </c>
      <c r="B29" s="21" t="s">
        <v>11</v>
      </c>
      <c r="C29" s="22">
        <v>57780.472000000002</v>
      </c>
      <c r="D29" s="23">
        <v>5.0000000000000001E-3</v>
      </c>
      <c r="E29" s="15">
        <f t="shared" si="0"/>
        <v>6430.7319633069192</v>
      </c>
      <c r="F29" s="15">
        <f t="shared" si="1"/>
        <v>6430.5</v>
      </c>
      <c r="G29" s="15">
        <f t="shared" si="2"/>
        <v>0.55610634999902686</v>
      </c>
      <c r="K29" s="15">
        <f>+G29</f>
        <v>0.55610634999902686</v>
      </c>
      <c r="O29" s="15">
        <f t="shared" ca="1" si="4"/>
        <v>0.15572836797814082</v>
      </c>
      <c r="Q29" s="18">
        <f t="shared" si="5"/>
        <v>42761.972000000002</v>
      </c>
    </row>
    <row r="30" spans="1:32">
      <c r="A30" s="33" t="s">
        <v>54</v>
      </c>
      <c r="B30" s="34" t="s">
        <v>11</v>
      </c>
      <c r="C30" s="35">
        <v>59622.459000000003</v>
      </c>
      <c r="D30" s="33">
        <v>8.0000000000000002E-3</v>
      </c>
      <c r="E30" s="15">
        <f t="shared" ref="E30" si="6">+(C30-C$7)/C$8</f>
        <v>7199.0623300103998</v>
      </c>
      <c r="F30" s="15">
        <f t="shared" ref="F30" si="7">ROUND(2*E30,0)/2</f>
        <v>7199</v>
      </c>
      <c r="G30" s="15">
        <f t="shared" ref="G30" si="8">+C30-(C$7+F30*C$8)</f>
        <v>0.14942929999961052</v>
      </c>
      <c r="H30" s="15"/>
      <c r="J30" s="15"/>
      <c r="K30" s="15">
        <f>+G30</f>
        <v>0.14942929999961052</v>
      </c>
      <c r="L30" s="15"/>
      <c r="M30" s="15"/>
      <c r="N30" s="15"/>
      <c r="O30" s="15">
        <f t="shared" ref="O30" ca="1" si="9">+C$11+C$12*F30</f>
        <v>0.17396664841904075</v>
      </c>
      <c r="P30" s="15"/>
      <c r="Q30" s="18">
        <f t="shared" ref="Q30" si="10">+C30-15018.5</f>
        <v>44603.959000000003</v>
      </c>
    </row>
    <row r="31" spans="1:32">
      <c r="C31" s="13"/>
      <c r="D31" s="13"/>
    </row>
    <row r="32" spans="1:3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  <row r="36" spans="3:4">
      <c r="C36" s="13"/>
      <c r="D36" s="13"/>
    </row>
    <row r="37" spans="3:4">
      <c r="C37" s="13"/>
      <c r="D37" s="13"/>
    </row>
    <row r="38" spans="3:4">
      <c r="C38" s="13"/>
      <c r="D38" s="13"/>
    </row>
    <row r="39" spans="3:4">
      <c r="C39" s="13"/>
      <c r="D39" s="13"/>
    </row>
    <row r="40" spans="3:4">
      <c r="C40" s="13"/>
      <c r="D40" s="13"/>
    </row>
    <row r="41" spans="3:4">
      <c r="C41" s="13"/>
      <c r="D41" s="13"/>
    </row>
    <row r="42" spans="3:4">
      <c r="C42" s="13"/>
      <c r="D42" s="13"/>
    </row>
    <row r="43" spans="3:4">
      <c r="C43" s="13"/>
      <c r="D43" s="13"/>
    </row>
    <row r="44" spans="3:4">
      <c r="C44" s="13"/>
      <c r="D44" s="13"/>
    </row>
    <row r="45" spans="3:4">
      <c r="C45" s="13"/>
      <c r="D45" s="13"/>
    </row>
    <row r="46" spans="3:4">
      <c r="C46" s="13"/>
      <c r="D46" s="13"/>
    </row>
    <row r="47" spans="3:4">
      <c r="C47" s="13"/>
      <c r="D47" s="13"/>
    </row>
    <row r="48" spans="3:4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  <row r="2565" spans="3:4">
      <c r="C2565" s="13"/>
      <c r="D2565" s="13"/>
    </row>
    <row r="2566" spans="3:4">
      <c r="C2566" s="13"/>
      <c r="D2566" s="13"/>
    </row>
    <row r="2567" spans="3:4">
      <c r="C2567" s="13"/>
      <c r="D2567" s="13"/>
    </row>
    <row r="2568" spans="3:4">
      <c r="C2568" s="13"/>
      <c r="D2568" s="13"/>
    </row>
    <row r="2569" spans="3:4">
      <c r="C2569" s="13"/>
      <c r="D2569" s="13"/>
    </row>
    <row r="2570" spans="3:4">
      <c r="C2570" s="13"/>
      <c r="D2570" s="13"/>
    </row>
    <row r="2571" spans="3:4">
      <c r="C2571" s="13"/>
      <c r="D2571" s="13"/>
    </row>
    <row r="2572" spans="3:4">
      <c r="C2572" s="13"/>
      <c r="D2572" s="13"/>
    </row>
    <row r="2573" spans="3:4">
      <c r="C2573" s="13"/>
      <c r="D2573" s="13"/>
    </row>
    <row r="2574" spans="3:4">
      <c r="C2574" s="13"/>
      <c r="D2574" s="13"/>
    </row>
    <row r="2575" spans="3:4">
      <c r="C2575" s="13"/>
      <c r="D2575" s="13"/>
    </row>
    <row r="2576" spans="3:4">
      <c r="C2576" s="13"/>
      <c r="D2576" s="13"/>
    </row>
    <row r="2577" spans="3:4">
      <c r="C2577" s="13"/>
      <c r="D2577" s="13"/>
    </row>
    <row r="2578" spans="3:4">
      <c r="C2578" s="13"/>
      <c r="D2578" s="13"/>
    </row>
    <row r="2579" spans="3:4">
      <c r="C2579" s="13"/>
      <c r="D2579" s="13"/>
    </row>
    <row r="2580" spans="3:4">
      <c r="C2580" s="13"/>
      <c r="D2580" s="13"/>
    </row>
    <row r="2581" spans="3:4">
      <c r="C2581" s="13"/>
      <c r="D2581" s="13"/>
    </row>
    <row r="2582" spans="3:4">
      <c r="C2582" s="13"/>
      <c r="D2582" s="13"/>
    </row>
    <row r="2583" spans="3:4">
      <c r="C2583" s="13"/>
      <c r="D2583" s="13"/>
    </row>
    <row r="2584" spans="3:4">
      <c r="C2584" s="13"/>
      <c r="D2584" s="13"/>
    </row>
    <row r="2585" spans="3:4">
      <c r="C2585" s="13"/>
      <c r="D2585" s="13"/>
    </row>
    <row r="2586" spans="3:4">
      <c r="C2586" s="13"/>
      <c r="D2586" s="13"/>
    </row>
    <row r="2587" spans="3:4">
      <c r="C2587" s="13"/>
      <c r="D2587" s="13"/>
    </row>
    <row r="2588" spans="3:4">
      <c r="C2588" s="13"/>
      <c r="D2588" s="13"/>
    </row>
    <row r="2589" spans="3:4">
      <c r="C2589" s="13"/>
      <c r="D2589" s="13"/>
    </row>
    <row r="2590" spans="3:4">
      <c r="C2590" s="13"/>
      <c r="D2590" s="13"/>
    </row>
    <row r="2591" spans="3:4">
      <c r="C2591" s="13"/>
      <c r="D2591" s="13"/>
    </row>
    <row r="2592" spans="3:4">
      <c r="C2592" s="13"/>
      <c r="D2592" s="13"/>
    </row>
    <row r="2593" spans="3:4">
      <c r="C2593" s="13"/>
      <c r="D2593" s="13"/>
    </row>
    <row r="2594" spans="3:4">
      <c r="C2594" s="13"/>
      <c r="D2594" s="13"/>
    </row>
    <row r="2595" spans="3:4">
      <c r="C2595" s="13"/>
      <c r="D2595" s="13"/>
    </row>
    <row r="2596" spans="3:4">
      <c r="C2596" s="13"/>
      <c r="D2596" s="13"/>
    </row>
    <row r="2597" spans="3:4">
      <c r="C2597" s="13"/>
      <c r="D2597" s="13"/>
    </row>
    <row r="2598" spans="3:4">
      <c r="C2598" s="13"/>
      <c r="D2598" s="13"/>
    </row>
    <row r="2599" spans="3:4">
      <c r="C2599" s="13"/>
      <c r="D2599" s="13"/>
    </row>
    <row r="2600" spans="3:4">
      <c r="C2600" s="13"/>
      <c r="D2600" s="13"/>
    </row>
    <row r="2601" spans="3:4">
      <c r="C2601" s="13"/>
      <c r="D2601" s="13"/>
    </row>
    <row r="2602" spans="3:4">
      <c r="C2602" s="13"/>
      <c r="D2602" s="13"/>
    </row>
    <row r="2603" spans="3:4">
      <c r="C2603" s="13"/>
      <c r="D2603" s="13"/>
    </row>
    <row r="2604" spans="3:4">
      <c r="C2604" s="13"/>
      <c r="D2604" s="13"/>
    </row>
    <row r="2605" spans="3:4">
      <c r="C2605" s="13"/>
      <c r="D2605" s="13"/>
    </row>
    <row r="2606" spans="3:4">
      <c r="C2606" s="13"/>
      <c r="D2606" s="13"/>
    </row>
    <row r="2607" spans="3:4">
      <c r="C2607" s="13"/>
      <c r="D2607" s="13"/>
    </row>
    <row r="2608" spans="3:4">
      <c r="C2608" s="13"/>
      <c r="D2608" s="13"/>
    </row>
    <row r="2609" spans="3:4">
      <c r="C2609" s="13"/>
      <c r="D2609" s="13"/>
    </row>
    <row r="2610" spans="3:4">
      <c r="C2610" s="13"/>
      <c r="D2610" s="13"/>
    </row>
    <row r="2611" spans="3:4">
      <c r="C2611" s="13"/>
      <c r="D2611" s="13"/>
    </row>
    <row r="2612" spans="3:4">
      <c r="C2612" s="13"/>
      <c r="D2612" s="13"/>
    </row>
    <row r="2613" spans="3:4">
      <c r="C2613" s="13"/>
      <c r="D2613" s="13"/>
    </row>
    <row r="2614" spans="3:4">
      <c r="C2614" s="13"/>
      <c r="D2614" s="13"/>
    </row>
    <row r="2615" spans="3:4">
      <c r="C2615" s="13"/>
      <c r="D2615" s="13"/>
    </row>
    <row r="2616" spans="3:4">
      <c r="C2616" s="13"/>
      <c r="D2616" s="13"/>
    </row>
    <row r="2617" spans="3:4">
      <c r="C2617" s="13"/>
      <c r="D2617" s="13"/>
    </row>
    <row r="2618" spans="3:4">
      <c r="C2618" s="13"/>
      <c r="D2618" s="13"/>
    </row>
    <row r="2619" spans="3:4">
      <c r="C2619" s="13"/>
      <c r="D2619" s="13"/>
    </row>
    <row r="2620" spans="3:4">
      <c r="C2620" s="13"/>
      <c r="D2620" s="13"/>
    </row>
    <row r="2621" spans="3:4">
      <c r="C2621" s="13"/>
      <c r="D2621" s="13"/>
    </row>
    <row r="2622" spans="3:4">
      <c r="C2622" s="13"/>
      <c r="D2622" s="13"/>
    </row>
    <row r="2623" spans="3:4">
      <c r="C2623" s="13"/>
      <c r="D2623" s="13"/>
    </row>
    <row r="2624" spans="3:4">
      <c r="C2624" s="13"/>
      <c r="D2624" s="13"/>
    </row>
    <row r="2625" spans="3:4">
      <c r="C2625" s="13"/>
      <c r="D2625" s="13"/>
    </row>
    <row r="2626" spans="3:4">
      <c r="C2626" s="13"/>
      <c r="D2626" s="13"/>
    </row>
    <row r="2627" spans="3:4">
      <c r="C2627" s="13"/>
      <c r="D2627" s="13"/>
    </row>
    <row r="2628" spans="3:4">
      <c r="C2628" s="13"/>
      <c r="D2628" s="13"/>
    </row>
    <row r="2629" spans="3:4">
      <c r="C2629" s="13"/>
      <c r="D2629" s="13"/>
    </row>
    <row r="2630" spans="3:4">
      <c r="C2630" s="13"/>
      <c r="D2630" s="13"/>
    </row>
    <row r="2631" spans="3:4">
      <c r="C2631" s="13"/>
      <c r="D2631" s="13"/>
    </row>
    <row r="2632" spans="3:4">
      <c r="C2632" s="13"/>
      <c r="D2632" s="13"/>
    </row>
    <row r="2633" spans="3:4">
      <c r="C2633" s="13"/>
      <c r="D2633" s="13"/>
    </row>
    <row r="2634" spans="3:4">
      <c r="C2634" s="13"/>
      <c r="D2634" s="13"/>
    </row>
    <row r="2635" spans="3:4">
      <c r="C2635" s="13"/>
      <c r="D2635" s="13"/>
    </row>
    <row r="2636" spans="3:4">
      <c r="C2636" s="13"/>
      <c r="D2636" s="13"/>
    </row>
    <row r="2637" spans="3:4">
      <c r="C2637" s="13"/>
      <c r="D2637" s="13"/>
    </row>
    <row r="2638" spans="3:4">
      <c r="C2638" s="13"/>
      <c r="D2638" s="13"/>
    </row>
    <row r="2639" spans="3:4">
      <c r="C2639" s="13"/>
      <c r="D2639" s="13"/>
    </row>
    <row r="2640" spans="3:4">
      <c r="C2640" s="13"/>
      <c r="D2640" s="13"/>
    </row>
    <row r="2641" spans="3:4">
      <c r="C2641" s="13"/>
      <c r="D2641" s="13"/>
    </row>
    <row r="2642" spans="3:4">
      <c r="C2642" s="13"/>
      <c r="D2642" s="13"/>
    </row>
    <row r="2643" spans="3:4">
      <c r="C2643" s="13"/>
      <c r="D2643" s="13"/>
    </row>
    <row r="2644" spans="3:4">
      <c r="C2644" s="13"/>
      <c r="D2644" s="13"/>
    </row>
    <row r="2645" spans="3:4">
      <c r="C2645" s="13"/>
      <c r="D2645" s="13"/>
    </row>
    <row r="2646" spans="3:4">
      <c r="C2646" s="13"/>
      <c r="D2646" s="13"/>
    </row>
    <row r="2647" spans="3:4">
      <c r="C2647" s="13"/>
      <c r="D2647" s="13"/>
    </row>
    <row r="2648" spans="3:4">
      <c r="C2648" s="13"/>
      <c r="D2648" s="13"/>
    </row>
    <row r="2649" spans="3:4">
      <c r="C2649" s="13"/>
      <c r="D2649" s="13"/>
    </row>
    <row r="2650" spans="3:4">
      <c r="C2650" s="13"/>
      <c r="D2650" s="13"/>
    </row>
    <row r="2651" spans="3:4">
      <c r="C2651" s="13"/>
      <c r="D2651" s="13"/>
    </row>
    <row r="2652" spans="3:4">
      <c r="C2652" s="13"/>
      <c r="D2652" s="13"/>
    </row>
    <row r="2653" spans="3:4">
      <c r="C2653" s="13"/>
      <c r="D2653" s="13"/>
    </row>
    <row r="2654" spans="3:4">
      <c r="C2654" s="13"/>
      <c r="D2654" s="13"/>
    </row>
    <row r="2655" spans="3:4">
      <c r="C2655" s="13"/>
      <c r="D2655" s="13"/>
    </row>
    <row r="2656" spans="3:4">
      <c r="C2656" s="13"/>
      <c r="D2656" s="13"/>
    </row>
    <row r="2657" spans="3:4">
      <c r="C2657" s="13"/>
      <c r="D2657" s="13"/>
    </row>
    <row r="2658" spans="3:4">
      <c r="C2658" s="13"/>
      <c r="D2658" s="13"/>
    </row>
    <row r="2659" spans="3:4">
      <c r="C2659" s="13"/>
      <c r="D2659" s="13"/>
    </row>
    <row r="2660" spans="3:4">
      <c r="C2660" s="13"/>
      <c r="D2660" s="13"/>
    </row>
    <row r="2661" spans="3:4">
      <c r="C2661" s="13"/>
      <c r="D2661" s="13"/>
    </row>
    <row r="2662" spans="3:4">
      <c r="C2662" s="13"/>
      <c r="D2662" s="13"/>
    </row>
    <row r="2663" spans="3:4">
      <c r="C2663" s="13"/>
      <c r="D2663" s="13"/>
    </row>
    <row r="2664" spans="3:4">
      <c r="C2664" s="13"/>
      <c r="D2664" s="13"/>
    </row>
    <row r="2665" spans="3:4">
      <c r="C2665" s="13"/>
      <c r="D2665" s="13"/>
    </row>
    <row r="2666" spans="3:4">
      <c r="C2666" s="13"/>
      <c r="D2666" s="13"/>
    </row>
    <row r="2667" spans="3:4">
      <c r="C2667" s="13"/>
      <c r="D2667" s="13"/>
    </row>
    <row r="2668" spans="3:4">
      <c r="C2668" s="13"/>
      <c r="D2668" s="13"/>
    </row>
    <row r="2669" spans="3:4">
      <c r="C2669" s="13"/>
      <c r="D2669" s="13"/>
    </row>
    <row r="2670" spans="3:4">
      <c r="C2670" s="13"/>
      <c r="D2670" s="13"/>
    </row>
    <row r="2671" spans="3:4">
      <c r="C2671" s="13"/>
      <c r="D2671" s="13"/>
    </row>
    <row r="2672" spans="3:4">
      <c r="C2672" s="13"/>
      <c r="D2672" s="13"/>
    </row>
    <row r="2673" spans="3:4">
      <c r="C2673" s="13"/>
      <c r="D2673" s="13"/>
    </row>
    <row r="2674" spans="3:4">
      <c r="C2674" s="13"/>
      <c r="D2674" s="13"/>
    </row>
    <row r="2675" spans="3:4">
      <c r="C2675" s="13"/>
      <c r="D2675" s="13"/>
    </row>
    <row r="2676" spans="3:4">
      <c r="C2676" s="13"/>
      <c r="D2676" s="13"/>
    </row>
    <row r="2677" spans="3:4">
      <c r="C2677" s="13"/>
      <c r="D2677" s="13"/>
    </row>
    <row r="2678" spans="3:4">
      <c r="C2678" s="13"/>
      <c r="D2678" s="13"/>
    </row>
    <row r="2679" spans="3:4">
      <c r="C2679" s="13"/>
      <c r="D2679" s="13"/>
    </row>
    <row r="2680" spans="3:4">
      <c r="C2680" s="13"/>
      <c r="D2680" s="13"/>
    </row>
    <row r="2681" spans="3:4">
      <c r="C2681" s="13"/>
      <c r="D2681" s="13"/>
    </row>
    <row r="2682" spans="3:4">
      <c r="C2682" s="13"/>
      <c r="D2682" s="13"/>
    </row>
    <row r="2683" spans="3:4">
      <c r="C2683" s="13"/>
      <c r="D2683" s="13"/>
    </row>
    <row r="2684" spans="3:4">
      <c r="C2684" s="13"/>
      <c r="D2684" s="13"/>
    </row>
    <row r="2685" spans="3:4">
      <c r="C2685" s="13"/>
      <c r="D2685" s="13"/>
    </row>
    <row r="2686" spans="3:4">
      <c r="C2686" s="13"/>
      <c r="D2686" s="13"/>
    </row>
    <row r="2687" spans="3:4">
      <c r="C2687" s="13"/>
      <c r="D2687" s="13"/>
    </row>
    <row r="2688" spans="3:4">
      <c r="C2688" s="13"/>
      <c r="D2688" s="13"/>
    </row>
    <row r="2689" spans="3:4">
      <c r="C2689" s="13"/>
      <c r="D2689" s="13"/>
    </row>
    <row r="2690" spans="3:4">
      <c r="C2690" s="13"/>
      <c r="D2690" s="13"/>
    </row>
    <row r="2691" spans="3:4">
      <c r="C2691" s="13"/>
      <c r="D2691" s="13"/>
    </row>
    <row r="2692" spans="3:4">
      <c r="C2692" s="13"/>
      <c r="D2692" s="13"/>
    </row>
    <row r="2693" spans="3:4">
      <c r="C2693" s="13"/>
      <c r="D2693" s="13"/>
    </row>
    <row r="2694" spans="3:4">
      <c r="C2694" s="13"/>
      <c r="D2694" s="13"/>
    </row>
    <row r="2695" spans="3:4">
      <c r="C2695" s="13"/>
      <c r="D2695" s="13"/>
    </row>
    <row r="2696" spans="3:4">
      <c r="C2696" s="13"/>
      <c r="D2696" s="13"/>
    </row>
    <row r="2697" spans="3:4">
      <c r="C2697" s="13"/>
      <c r="D2697" s="13"/>
    </row>
    <row r="2698" spans="3:4">
      <c r="C2698" s="13"/>
      <c r="D2698" s="13"/>
    </row>
    <row r="2699" spans="3:4">
      <c r="C2699" s="13"/>
      <c r="D2699" s="13"/>
    </row>
    <row r="2700" spans="3:4">
      <c r="C2700" s="13"/>
      <c r="D2700" s="13"/>
    </row>
    <row r="2701" spans="3:4">
      <c r="C2701" s="13"/>
      <c r="D2701" s="13"/>
    </row>
    <row r="2702" spans="3:4">
      <c r="C2702" s="13"/>
      <c r="D2702" s="13"/>
    </row>
    <row r="2703" spans="3:4">
      <c r="C2703" s="13"/>
      <c r="D2703" s="13"/>
    </row>
    <row r="2704" spans="3:4">
      <c r="C2704" s="13"/>
      <c r="D2704" s="13"/>
    </row>
    <row r="2705" spans="3:4">
      <c r="C2705" s="13"/>
      <c r="D2705" s="13"/>
    </row>
    <row r="2706" spans="3:4">
      <c r="C2706" s="13"/>
      <c r="D2706" s="13"/>
    </row>
    <row r="2707" spans="3:4">
      <c r="C2707" s="13"/>
      <c r="D2707" s="13"/>
    </row>
    <row r="2708" spans="3:4">
      <c r="C2708" s="13"/>
      <c r="D2708" s="13"/>
    </row>
    <row r="2709" spans="3:4">
      <c r="C2709" s="13"/>
      <c r="D2709" s="13"/>
    </row>
    <row r="2710" spans="3:4">
      <c r="C2710" s="13"/>
      <c r="D2710" s="13"/>
    </row>
    <row r="2711" spans="3:4">
      <c r="C2711" s="13"/>
      <c r="D2711" s="13"/>
    </row>
    <row r="2712" spans="3:4">
      <c r="C2712" s="13"/>
      <c r="D2712" s="13"/>
    </row>
    <row r="2713" spans="3:4">
      <c r="C2713" s="13"/>
      <c r="D2713" s="13"/>
    </row>
    <row r="2714" spans="3:4">
      <c r="C2714" s="13"/>
      <c r="D2714" s="13"/>
    </row>
    <row r="2715" spans="3:4">
      <c r="C2715" s="13"/>
      <c r="D2715" s="13"/>
    </row>
    <row r="2716" spans="3:4">
      <c r="C2716" s="13"/>
      <c r="D2716" s="13"/>
    </row>
    <row r="2717" spans="3:4">
      <c r="C2717" s="13"/>
      <c r="D2717" s="13"/>
    </row>
    <row r="2718" spans="3:4">
      <c r="C2718" s="13"/>
      <c r="D2718" s="13"/>
    </row>
    <row r="2719" spans="3:4">
      <c r="C2719" s="13"/>
      <c r="D2719" s="13"/>
    </row>
    <row r="2720" spans="3:4">
      <c r="C2720" s="13"/>
      <c r="D2720" s="13"/>
    </row>
    <row r="2721" spans="3:4">
      <c r="C2721" s="13"/>
      <c r="D2721" s="13"/>
    </row>
    <row r="2722" spans="3:4">
      <c r="C2722" s="13"/>
      <c r="D2722" s="13"/>
    </row>
    <row r="2723" spans="3:4">
      <c r="C2723" s="13"/>
      <c r="D2723" s="13"/>
    </row>
    <row r="2724" spans="3:4">
      <c r="C2724" s="13"/>
      <c r="D2724" s="13"/>
    </row>
    <row r="2725" spans="3:4">
      <c r="C2725" s="13"/>
      <c r="D2725" s="13"/>
    </row>
    <row r="2726" spans="3:4">
      <c r="C2726" s="13"/>
      <c r="D2726" s="13"/>
    </row>
    <row r="2727" spans="3:4">
      <c r="C2727" s="13"/>
      <c r="D2727" s="13"/>
    </row>
    <row r="2728" spans="3:4">
      <c r="C2728" s="13"/>
      <c r="D2728" s="13"/>
    </row>
    <row r="2729" spans="3:4">
      <c r="C2729" s="13"/>
      <c r="D2729" s="13"/>
    </row>
    <row r="2730" spans="3:4">
      <c r="C2730" s="13"/>
      <c r="D2730" s="13"/>
    </row>
    <row r="2731" spans="3:4">
      <c r="C2731" s="13"/>
      <c r="D2731" s="13"/>
    </row>
    <row r="2732" spans="3:4">
      <c r="C2732" s="13"/>
      <c r="D2732" s="13"/>
    </row>
    <row r="2733" spans="3:4">
      <c r="C2733" s="13"/>
      <c r="D2733" s="13"/>
    </row>
    <row r="2734" spans="3:4">
      <c r="C2734" s="13"/>
      <c r="D2734" s="13"/>
    </row>
    <row r="2735" spans="3:4">
      <c r="C2735" s="13"/>
      <c r="D2735" s="13"/>
    </row>
    <row r="2736" spans="3:4">
      <c r="C2736" s="13"/>
      <c r="D2736" s="13"/>
    </row>
    <row r="2737" spans="3:4">
      <c r="C2737" s="13"/>
      <c r="D2737" s="13"/>
    </row>
    <row r="2738" spans="3:4">
      <c r="C2738" s="13"/>
      <c r="D2738" s="13"/>
    </row>
    <row r="2739" spans="3:4">
      <c r="C2739" s="13"/>
      <c r="D2739" s="13"/>
    </row>
    <row r="2740" spans="3:4">
      <c r="C2740" s="13"/>
      <c r="D2740" s="13"/>
    </row>
    <row r="2741" spans="3:4">
      <c r="C2741" s="13"/>
      <c r="D2741" s="13"/>
    </row>
    <row r="2742" spans="3:4">
      <c r="C2742" s="13"/>
      <c r="D2742" s="13"/>
    </row>
    <row r="2743" spans="3:4">
      <c r="C2743" s="13"/>
      <c r="D2743" s="13"/>
    </row>
    <row r="2744" spans="3:4">
      <c r="C2744" s="13"/>
      <c r="D2744" s="13"/>
    </row>
    <row r="2745" spans="3:4">
      <c r="C2745" s="13"/>
      <c r="D2745" s="13"/>
    </row>
    <row r="2746" spans="3:4">
      <c r="C2746" s="13"/>
      <c r="D2746" s="13"/>
    </row>
    <row r="2747" spans="3:4">
      <c r="C2747" s="13"/>
      <c r="D2747" s="13"/>
    </row>
    <row r="2748" spans="3:4">
      <c r="C2748" s="13"/>
      <c r="D2748" s="13"/>
    </row>
    <row r="2749" spans="3:4">
      <c r="C2749" s="13"/>
      <c r="D2749" s="13"/>
    </row>
    <row r="2750" spans="3:4">
      <c r="C2750" s="13"/>
      <c r="D2750" s="13"/>
    </row>
    <row r="2751" spans="3:4">
      <c r="C2751" s="13"/>
      <c r="D2751" s="13"/>
    </row>
    <row r="2752" spans="3:4">
      <c r="C2752" s="13"/>
      <c r="D2752" s="13"/>
    </row>
    <row r="2753" spans="3:4">
      <c r="C2753" s="13"/>
      <c r="D2753" s="13"/>
    </row>
    <row r="2754" spans="3:4">
      <c r="C2754" s="13"/>
      <c r="D2754" s="13"/>
    </row>
    <row r="2755" spans="3:4">
      <c r="C2755" s="13"/>
      <c r="D2755" s="13"/>
    </row>
    <row r="2756" spans="3:4">
      <c r="C2756" s="13"/>
      <c r="D2756" s="13"/>
    </row>
    <row r="2757" spans="3:4">
      <c r="C2757" s="13"/>
      <c r="D2757" s="13"/>
    </row>
    <row r="2758" spans="3:4">
      <c r="C2758" s="13"/>
      <c r="D2758" s="13"/>
    </row>
    <row r="2759" spans="3:4">
      <c r="C2759" s="13"/>
      <c r="D2759" s="13"/>
    </row>
    <row r="2760" spans="3:4">
      <c r="C2760" s="13"/>
      <c r="D2760" s="13"/>
    </row>
    <row r="2761" spans="3:4">
      <c r="C2761" s="13"/>
      <c r="D2761" s="13"/>
    </row>
    <row r="2762" spans="3:4">
      <c r="C2762" s="13"/>
      <c r="D2762" s="13"/>
    </row>
    <row r="2763" spans="3:4">
      <c r="C2763" s="13"/>
      <c r="D2763" s="13"/>
    </row>
    <row r="2764" spans="3:4">
      <c r="C2764" s="13"/>
      <c r="D2764" s="13"/>
    </row>
    <row r="2765" spans="3:4">
      <c r="C2765" s="13"/>
      <c r="D2765" s="13"/>
    </row>
    <row r="2766" spans="3:4">
      <c r="C2766" s="13"/>
      <c r="D2766" s="13"/>
    </row>
    <row r="2767" spans="3:4">
      <c r="C2767" s="13"/>
      <c r="D2767" s="13"/>
    </row>
    <row r="2768" spans="3:4">
      <c r="C2768" s="13"/>
      <c r="D2768" s="13"/>
    </row>
    <row r="2769" spans="3:4">
      <c r="C2769" s="13"/>
      <c r="D2769" s="13"/>
    </row>
    <row r="2770" spans="3:4">
      <c r="C2770" s="13"/>
      <c r="D2770" s="13"/>
    </row>
    <row r="2771" spans="3:4">
      <c r="C2771" s="13"/>
      <c r="D2771" s="13"/>
    </row>
    <row r="2772" spans="3:4">
      <c r="C2772" s="13"/>
      <c r="D2772" s="13"/>
    </row>
    <row r="2773" spans="3:4">
      <c r="C2773" s="13"/>
      <c r="D2773" s="13"/>
    </row>
    <row r="2774" spans="3:4">
      <c r="C2774" s="13"/>
      <c r="D2774" s="13"/>
    </row>
    <row r="2775" spans="3:4">
      <c r="C2775" s="13"/>
      <c r="D2775" s="13"/>
    </row>
    <row r="2776" spans="3:4">
      <c r="C2776" s="13"/>
      <c r="D2776" s="13"/>
    </row>
    <row r="2777" spans="3:4">
      <c r="C2777" s="13"/>
      <c r="D2777" s="13"/>
    </row>
    <row r="2778" spans="3:4">
      <c r="C2778" s="13"/>
      <c r="D2778" s="13"/>
    </row>
    <row r="2779" spans="3:4">
      <c r="C2779" s="13"/>
      <c r="D2779" s="13"/>
    </row>
    <row r="2780" spans="3:4">
      <c r="C2780" s="13"/>
      <c r="D2780" s="13"/>
    </row>
    <row r="2781" spans="3:4">
      <c r="C2781" s="13"/>
      <c r="D2781" s="13"/>
    </row>
    <row r="2782" spans="3:4">
      <c r="C2782" s="13"/>
      <c r="D2782" s="13"/>
    </row>
    <row r="2783" spans="3:4">
      <c r="C2783" s="13"/>
      <c r="D2783" s="13"/>
    </row>
    <row r="2784" spans="3:4">
      <c r="C2784" s="13"/>
      <c r="D2784" s="13"/>
    </row>
    <row r="2785" spans="3:4">
      <c r="C2785" s="13"/>
      <c r="D2785" s="13"/>
    </row>
    <row r="2786" spans="3:4">
      <c r="C2786" s="13"/>
      <c r="D2786" s="13"/>
    </row>
    <row r="2787" spans="3:4">
      <c r="C2787" s="13"/>
      <c r="D2787" s="13"/>
    </row>
    <row r="2788" spans="3:4">
      <c r="C2788" s="13"/>
      <c r="D2788" s="13"/>
    </row>
    <row r="2789" spans="3:4">
      <c r="C2789" s="13"/>
      <c r="D2789" s="13"/>
    </row>
    <row r="2790" spans="3:4">
      <c r="C2790" s="13"/>
      <c r="D2790" s="13"/>
    </row>
    <row r="2791" spans="3:4">
      <c r="C2791" s="13"/>
      <c r="D2791" s="13"/>
    </row>
    <row r="2792" spans="3:4">
      <c r="C2792" s="13"/>
      <c r="D2792" s="13"/>
    </row>
    <row r="2793" spans="3:4">
      <c r="C2793" s="13"/>
      <c r="D2793" s="13"/>
    </row>
    <row r="2794" spans="3:4">
      <c r="C2794" s="13"/>
      <c r="D2794" s="13"/>
    </row>
    <row r="2795" spans="3:4">
      <c r="C2795" s="13"/>
      <c r="D2795" s="13"/>
    </row>
    <row r="2796" spans="3:4">
      <c r="C2796" s="13"/>
      <c r="D2796" s="13"/>
    </row>
    <row r="2797" spans="3:4">
      <c r="C2797" s="13"/>
      <c r="D2797" s="13"/>
    </row>
    <row r="2798" spans="3:4">
      <c r="C2798" s="13"/>
      <c r="D2798" s="13"/>
    </row>
    <row r="2799" spans="3:4">
      <c r="C2799" s="13"/>
      <c r="D2799" s="13"/>
    </row>
    <row r="2800" spans="3:4">
      <c r="C2800" s="13"/>
      <c r="D2800" s="13"/>
    </row>
    <row r="2801" spans="3:4">
      <c r="C2801" s="13"/>
      <c r="D2801" s="13"/>
    </row>
    <row r="2802" spans="3:4">
      <c r="C2802" s="13"/>
      <c r="D2802" s="13"/>
    </row>
    <row r="2803" spans="3:4">
      <c r="C2803" s="13"/>
      <c r="D2803" s="13"/>
    </row>
    <row r="2804" spans="3:4">
      <c r="C2804" s="13"/>
      <c r="D2804" s="13"/>
    </row>
    <row r="2805" spans="3:4">
      <c r="C2805" s="13"/>
      <c r="D2805" s="13"/>
    </row>
    <row r="2806" spans="3:4">
      <c r="C2806" s="13"/>
      <c r="D2806" s="13"/>
    </row>
    <row r="2807" spans="3:4">
      <c r="C2807" s="13"/>
      <c r="D2807" s="13"/>
    </row>
    <row r="2808" spans="3:4">
      <c r="C2808" s="13"/>
      <c r="D2808" s="13"/>
    </row>
    <row r="2809" spans="3:4">
      <c r="C2809" s="13"/>
      <c r="D2809" s="13"/>
    </row>
    <row r="2810" spans="3:4">
      <c r="C2810" s="13"/>
      <c r="D2810" s="13"/>
    </row>
    <row r="2811" spans="3:4">
      <c r="C2811" s="13"/>
      <c r="D2811" s="13"/>
    </row>
    <row r="2812" spans="3:4">
      <c r="C2812" s="13"/>
      <c r="D2812" s="13"/>
    </row>
    <row r="2813" spans="3:4">
      <c r="C2813" s="13"/>
      <c r="D2813" s="13"/>
    </row>
    <row r="2814" spans="3:4">
      <c r="C2814" s="13"/>
      <c r="D2814" s="13"/>
    </row>
    <row r="2815" spans="3:4">
      <c r="C2815" s="13"/>
      <c r="D2815" s="13"/>
    </row>
    <row r="2816" spans="3:4">
      <c r="C2816" s="13"/>
      <c r="D2816" s="13"/>
    </row>
    <row r="2817" spans="3:4">
      <c r="C2817" s="13"/>
      <c r="D2817" s="13"/>
    </row>
    <row r="2818" spans="3:4">
      <c r="C2818" s="13"/>
      <c r="D2818" s="13"/>
    </row>
    <row r="2819" spans="3:4">
      <c r="C2819" s="13"/>
      <c r="D2819" s="13"/>
    </row>
    <row r="2820" spans="3:4">
      <c r="C2820" s="13"/>
      <c r="D2820" s="13"/>
    </row>
    <row r="2821" spans="3:4">
      <c r="C2821" s="13"/>
      <c r="D2821" s="13"/>
    </row>
    <row r="2822" spans="3:4">
      <c r="C2822" s="13"/>
      <c r="D2822" s="13"/>
    </row>
    <row r="2823" spans="3:4">
      <c r="C2823" s="13"/>
      <c r="D2823" s="13"/>
    </row>
    <row r="2824" spans="3:4">
      <c r="C2824" s="13"/>
      <c r="D2824" s="13"/>
    </row>
    <row r="2825" spans="3:4">
      <c r="C2825" s="13"/>
      <c r="D2825" s="13"/>
    </row>
    <row r="2826" spans="3:4">
      <c r="C2826" s="13"/>
      <c r="D2826" s="13"/>
    </row>
    <row r="2827" spans="3:4">
      <c r="C2827" s="13"/>
      <c r="D2827" s="13"/>
    </row>
    <row r="2828" spans="3:4">
      <c r="C2828" s="13"/>
      <c r="D2828" s="13"/>
    </row>
    <row r="2829" spans="3:4">
      <c r="C2829" s="13"/>
      <c r="D2829" s="13"/>
    </row>
    <row r="2830" spans="3:4">
      <c r="C2830" s="13"/>
      <c r="D2830" s="13"/>
    </row>
    <row r="2831" spans="3:4">
      <c r="C2831" s="13"/>
      <c r="D2831" s="13"/>
    </row>
    <row r="2832" spans="3:4">
      <c r="C2832" s="13"/>
      <c r="D2832" s="13"/>
    </row>
  </sheetData>
  <phoneticPr fontId="8" type="noConversion"/>
  <hyperlinks>
    <hyperlink ref="H168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2023-01-09T06:17:19Z</dcterms:modified>
</cp:coreProperties>
</file>