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7D87516-1AE4-4E0E-B309-CB49835BEF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57" i="1" l="1"/>
  <c r="F57" i="1"/>
  <c r="G57" i="1" s="1"/>
  <c r="K57" i="1" s="1"/>
  <c r="Q57" i="1"/>
  <c r="E58" i="1"/>
  <c r="F58" i="1"/>
  <c r="G58" i="1" s="1"/>
  <c r="K58" i="1" s="1"/>
  <c r="Q58" i="1"/>
  <c r="E59" i="1"/>
  <c r="F59" i="1"/>
  <c r="G59" i="1" s="1"/>
  <c r="K59" i="1" s="1"/>
  <c r="Q59" i="1"/>
  <c r="E60" i="1"/>
  <c r="F60" i="1"/>
  <c r="G60" i="1"/>
  <c r="K60" i="1"/>
  <c r="Q60" i="1"/>
  <c r="E61" i="1"/>
  <c r="F61" i="1"/>
  <c r="G61" i="1" s="1"/>
  <c r="K61" i="1" s="1"/>
  <c r="Q61" i="1"/>
  <c r="E62" i="1"/>
  <c r="F62" i="1"/>
  <c r="G62" i="1" s="1"/>
  <c r="K62" i="1" s="1"/>
  <c r="Q62" i="1"/>
  <c r="E63" i="1"/>
  <c r="F63" i="1"/>
  <c r="G63" i="1" s="1"/>
  <c r="K63" i="1" s="1"/>
  <c r="Q63" i="1"/>
  <c r="E64" i="1"/>
  <c r="F64" i="1"/>
  <c r="G64" i="1"/>
  <c r="K64" i="1"/>
  <c r="Q64" i="1"/>
  <c r="E65" i="1"/>
  <c r="F65" i="1"/>
  <c r="G65" i="1" s="1"/>
  <c r="K65" i="1" s="1"/>
  <c r="Q65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F53" i="1"/>
  <c r="G53" i="1"/>
  <c r="K53" i="1" s="1"/>
  <c r="Q53" i="1"/>
  <c r="E54" i="1"/>
  <c r="F54" i="1"/>
  <c r="G54" i="1" s="1"/>
  <c r="K54" i="1" s="1"/>
  <c r="Q54" i="1"/>
  <c r="E55" i="1"/>
  <c r="F55" i="1"/>
  <c r="G55" i="1" s="1"/>
  <c r="K55" i="1" s="1"/>
  <c r="Q55" i="1"/>
  <c r="E56" i="1"/>
  <c r="F56" i="1" s="1"/>
  <c r="G56" i="1" s="1"/>
  <c r="K56" i="1" s="1"/>
  <c r="Q56" i="1"/>
  <c r="F24" i="1" l="1"/>
  <c r="G24" i="1"/>
  <c r="K24" i="1"/>
  <c r="F26" i="1"/>
  <c r="G26" i="1"/>
  <c r="K26" i="1"/>
  <c r="F27" i="1"/>
  <c r="G27" i="1"/>
  <c r="K27" i="1"/>
  <c r="E48" i="1"/>
  <c r="F48" i="1"/>
  <c r="G48" i="1"/>
  <c r="K48" i="1"/>
  <c r="E49" i="1"/>
  <c r="F49" i="1"/>
  <c r="G49" i="1"/>
  <c r="K49" i="1"/>
  <c r="E50" i="1"/>
  <c r="F50" i="1"/>
  <c r="G50" i="1"/>
  <c r="K50" i="1"/>
  <c r="D9" i="1"/>
  <c r="C9" i="1"/>
  <c r="E22" i="1"/>
  <c r="F22" i="1"/>
  <c r="G22" i="1"/>
  <c r="K22" i="1"/>
  <c r="E23" i="1"/>
  <c r="F23" i="1"/>
  <c r="G23" i="1"/>
  <c r="K23" i="1"/>
  <c r="E24" i="1"/>
  <c r="E25" i="1"/>
  <c r="F25" i="1"/>
  <c r="G25" i="1"/>
  <c r="K25" i="1"/>
  <c r="E26" i="1"/>
  <c r="E27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K37" i="1"/>
  <c r="E38" i="1"/>
  <c r="F38" i="1"/>
  <c r="G38" i="1"/>
  <c r="K38" i="1"/>
  <c r="E39" i="1"/>
  <c r="F39" i="1"/>
  <c r="G39" i="1"/>
  <c r="K39" i="1"/>
  <c r="E40" i="1"/>
  <c r="F40" i="1"/>
  <c r="G40" i="1"/>
  <c r="K40" i="1"/>
  <c r="E41" i="1"/>
  <c r="F41" i="1"/>
  <c r="G41" i="1"/>
  <c r="K41" i="1"/>
  <c r="E42" i="1"/>
  <c r="F42" i="1"/>
  <c r="G42" i="1"/>
  <c r="K42" i="1"/>
  <c r="E43" i="1"/>
  <c r="F43" i="1"/>
  <c r="G43" i="1"/>
  <c r="K43" i="1"/>
  <c r="E44" i="1"/>
  <c r="F44" i="1"/>
  <c r="G44" i="1"/>
  <c r="K44" i="1"/>
  <c r="E45" i="1"/>
  <c r="F45" i="1"/>
  <c r="G45" i="1"/>
  <c r="K45" i="1"/>
  <c r="E46" i="1"/>
  <c r="F46" i="1"/>
  <c r="G46" i="1"/>
  <c r="K46" i="1"/>
  <c r="E47" i="1"/>
  <c r="F47" i="1"/>
  <c r="G47" i="1"/>
  <c r="K47" i="1"/>
  <c r="E28" i="1"/>
  <c r="F28" i="1"/>
  <c r="U28" i="1"/>
  <c r="Q48" i="1"/>
  <c r="Q49" i="1"/>
  <c r="Q50" i="1"/>
  <c r="Q44" i="1"/>
  <c r="Q45" i="1"/>
  <c r="Q43" i="1"/>
  <c r="Q41" i="1"/>
  <c r="Q42" i="1"/>
  <c r="Q47" i="1"/>
  <c r="Q46" i="1"/>
  <c r="Q22" i="1"/>
  <c r="Q23" i="1"/>
  <c r="Q24" i="1"/>
  <c r="Q25" i="1"/>
  <c r="Q26" i="1"/>
  <c r="Q27" i="1"/>
  <c r="Q29" i="1"/>
  <c r="Q30" i="1"/>
  <c r="Q31" i="1"/>
  <c r="Q32" i="1"/>
  <c r="Q33" i="1"/>
  <c r="Q34" i="1"/>
  <c r="Q35" i="1"/>
  <c r="Q36" i="1"/>
  <c r="Q37" i="1"/>
  <c r="Q38" i="1"/>
  <c r="Q39" i="1"/>
  <c r="Q40" i="1"/>
  <c r="Q28" i="1"/>
  <c r="C21" i="1"/>
  <c r="E21" i="1"/>
  <c r="F21" i="1"/>
  <c r="G21" i="1"/>
  <c r="K21" i="1"/>
  <c r="F16" i="1"/>
  <c r="C17" i="1"/>
  <c r="Q21" i="1"/>
  <c r="C11" i="1"/>
  <c r="C12" i="1"/>
  <c r="O59" i="1" l="1"/>
  <c r="O63" i="1"/>
  <c r="O58" i="1"/>
  <c r="O62" i="1"/>
  <c r="O61" i="1"/>
  <c r="O65" i="1"/>
  <c r="O57" i="1"/>
  <c r="O60" i="1"/>
  <c r="O64" i="1"/>
  <c r="O53" i="1"/>
  <c r="O52" i="1"/>
  <c r="O56" i="1"/>
  <c r="O51" i="1"/>
  <c r="O55" i="1"/>
  <c r="O54" i="1"/>
  <c r="C16" i="1"/>
  <c r="D18" i="1" s="1"/>
  <c r="O28" i="1"/>
  <c r="O39" i="1"/>
  <c r="O41" i="1"/>
  <c r="O42" i="1"/>
  <c r="O48" i="1"/>
  <c r="O44" i="1"/>
  <c r="O29" i="1"/>
  <c r="C15" i="1"/>
  <c r="F18" i="1" s="1"/>
  <c r="O43" i="1"/>
  <c r="O30" i="1"/>
  <c r="O37" i="1"/>
  <c r="O40" i="1"/>
  <c r="O47" i="1"/>
  <c r="O26" i="1"/>
  <c r="O50" i="1"/>
  <c r="O46" i="1"/>
  <c r="O27" i="1"/>
  <c r="O23" i="1"/>
  <c r="O24" i="1"/>
  <c r="O25" i="1"/>
  <c r="O45" i="1"/>
  <c r="O36" i="1"/>
  <c r="O34" i="1"/>
  <c r="O32" i="1"/>
  <c r="O35" i="1"/>
  <c r="O33" i="1"/>
  <c r="O38" i="1"/>
  <c r="O21" i="1"/>
  <c r="O31" i="1"/>
  <c r="O22" i="1"/>
  <c r="O49" i="1"/>
  <c r="F17" i="1"/>
  <c r="C18" i="1" l="1"/>
  <c r="F19" i="1"/>
</calcChain>
</file>

<file path=xl/sharedStrings.xml><?xml version="1.0" encoding="utf-8"?>
<sst xmlns="http://schemas.openxmlformats.org/spreadsheetml/2006/main" count="137" uniqueCount="56">
  <si>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</si>
  <si>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</si>
  <si>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</si>
  <si>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</si>
  <si>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</si>
  <si>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</si>
  <si>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</si>
  <si>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</si>
  <si>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</si>
  <si>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</si>
  <si>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</si>
  <si>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</si>
  <si>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</si>
  <si>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</si>
  <si>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</si>
  <si>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</si>
  <si>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</si>
  <si>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</si>
  <si>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</si>
  <si>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</si>
  <si>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</si>
  <si>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</si>
  <si>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</si>
  <si>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</si>
  <si>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</si>
  <si>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</si>
  <si>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</si>
  <si>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</si>
  <si>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</si>
  <si>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</si>
  <si>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</si>
  <si>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</si>
  <si>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</si>
  <si>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</si>
  <si>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</si>
  <si>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</si>
  <si>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</si>
  <si>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VSX</t>
  </si>
  <si>
    <t>V0470 Cam / GSC 4123-0265</t>
  </si>
  <si>
    <t>EA</t>
  </si>
  <si>
    <t>IBVS 6029</t>
  </si>
  <si>
    <t>I</t>
  </si>
  <si>
    <t>IBVS 6063</t>
  </si>
  <si>
    <t>p</t>
  </si>
  <si>
    <t>II</t>
  </si>
  <si>
    <t>s</t>
  </si>
  <si>
    <t>IBVS 6133</t>
  </si>
  <si>
    <t>IBVS 6153</t>
  </si>
  <si>
    <t>OEJV 0211</t>
  </si>
  <si>
    <t>BAD?</t>
  </si>
  <si>
    <t>pg</t>
  </si>
  <si>
    <t>vis</t>
  </si>
  <si>
    <t>PE</t>
  </si>
  <si>
    <t>CCD</t>
  </si>
  <si>
    <t>JBAV, 76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</si>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</sst>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6" fillId="0" borderId="1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left" wrapText="1"/>
    </xf>
    <xf numFmtId="165" fontId="16" fillId="0" borderId="0" xfId="7" applyNumberFormat="1" applyFont="1" applyAlignment="1">
      <alignment horizontal="left"/>
    </xf>
    <xf numFmtId="165" fontId="18" fillId="0" borderId="0" xfId="0" applyNumberFormat="1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V0470 Cam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5191</c:v>
                </c:pt>
                <c:pt idx="2">
                  <c:v>5191.5</c:v>
                </c:pt>
                <c:pt idx="3">
                  <c:v>5192</c:v>
                </c:pt>
                <c:pt idx="4">
                  <c:v>5192.5</c:v>
                </c:pt>
                <c:pt idx="5">
                  <c:v>5201.5</c:v>
                </c:pt>
                <c:pt idx="6">
                  <c:v>5205</c:v>
                </c:pt>
                <c:pt idx="7">
                  <c:v>43429.5</c:v>
                </c:pt>
                <c:pt idx="8">
                  <c:v>47308</c:v>
                </c:pt>
                <c:pt idx="9">
                  <c:v>47308</c:v>
                </c:pt>
                <c:pt idx="10">
                  <c:v>47308</c:v>
                </c:pt>
                <c:pt idx="11">
                  <c:v>47308.5</c:v>
                </c:pt>
                <c:pt idx="12">
                  <c:v>47308.5</c:v>
                </c:pt>
                <c:pt idx="13">
                  <c:v>47308.5</c:v>
                </c:pt>
                <c:pt idx="14">
                  <c:v>47309</c:v>
                </c:pt>
                <c:pt idx="15">
                  <c:v>47309</c:v>
                </c:pt>
                <c:pt idx="16">
                  <c:v>47309</c:v>
                </c:pt>
                <c:pt idx="17">
                  <c:v>47309.5</c:v>
                </c:pt>
                <c:pt idx="18">
                  <c:v>47309.5</c:v>
                </c:pt>
                <c:pt idx="19">
                  <c:v>47309.5</c:v>
                </c:pt>
                <c:pt idx="20">
                  <c:v>47838</c:v>
                </c:pt>
                <c:pt idx="21">
                  <c:v>47838.5</c:v>
                </c:pt>
                <c:pt idx="22">
                  <c:v>47901</c:v>
                </c:pt>
                <c:pt idx="23">
                  <c:v>48037.5</c:v>
                </c:pt>
                <c:pt idx="24">
                  <c:v>48038</c:v>
                </c:pt>
                <c:pt idx="25">
                  <c:v>54435</c:v>
                </c:pt>
                <c:pt idx="26">
                  <c:v>54437</c:v>
                </c:pt>
                <c:pt idx="27">
                  <c:v>65069</c:v>
                </c:pt>
                <c:pt idx="28">
                  <c:v>65069.5</c:v>
                </c:pt>
                <c:pt idx="29">
                  <c:v>65070</c:v>
                </c:pt>
                <c:pt idx="30">
                  <c:v>78221</c:v>
                </c:pt>
                <c:pt idx="31">
                  <c:v>78221.5</c:v>
                </c:pt>
                <c:pt idx="32">
                  <c:v>78222</c:v>
                </c:pt>
                <c:pt idx="33">
                  <c:v>78222.5</c:v>
                </c:pt>
                <c:pt idx="34">
                  <c:v>78223</c:v>
                </c:pt>
                <c:pt idx="35">
                  <c:v>78223.5</c:v>
                </c:pt>
                <c:pt idx="36">
                  <c:v>80926.5</c:v>
                </c:pt>
                <c:pt idx="37">
                  <c:v>80927</c:v>
                </c:pt>
                <c:pt idx="38">
                  <c:v>80927.5</c:v>
                </c:pt>
                <c:pt idx="39">
                  <c:v>80928</c:v>
                </c:pt>
                <c:pt idx="40">
                  <c:v>80928.5</c:v>
                </c:pt>
                <c:pt idx="41">
                  <c:v>84473</c:v>
                </c:pt>
                <c:pt idx="42">
                  <c:v>84502.5</c:v>
                </c:pt>
                <c:pt idx="43">
                  <c:v>84503</c:v>
                </c:pt>
                <c:pt idx="44">
                  <c:v>84504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81-447F-9595-E05962A967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5191</c:v>
                </c:pt>
                <c:pt idx="2">
                  <c:v>5191.5</c:v>
                </c:pt>
                <c:pt idx="3">
                  <c:v>5192</c:v>
                </c:pt>
                <c:pt idx="4">
                  <c:v>5192.5</c:v>
                </c:pt>
                <c:pt idx="5">
                  <c:v>5201.5</c:v>
                </c:pt>
                <c:pt idx="6">
                  <c:v>5205</c:v>
                </c:pt>
                <c:pt idx="7">
                  <c:v>43429.5</c:v>
                </c:pt>
                <c:pt idx="8">
                  <c:v>47308</c:v>
                </c:pt>
                <c:pt idx="9">
                  <c:v>47308</c:v>
                </c:pt>
                <c:pt idx="10">
                  <c:v>47308</c:v>
                </c:pt>
                <c:pt idx="11">
                  <c:v>47308.5</c:v>
                </c:pt>
                <c:pt idx="12">
                  <c:v>47308.5</c:v>
                </c:pt>
                <c:pt idx="13">
                  <c:v>47308.5</c:v>
                </c:pt>
                <c:pt idx="14">
                  <c:v>47309</c:v>
                </c:pt>
                <c:pt idx="15">
                  <c:v>47309</c:v>
                </c:pt>
                <c:pt idx="16">
                  <c:v>47309</c:v>
                </c:pt>
                <c:pt idx="17">
                  <c:v>47309.5</c:v>
                </c:pt>
                <c:pt idx="18">
                  <c:v>47309.5</c:v>
                </c:pt>
                <c:pt idx="19">
                  <c:v>47309.5</c:v>
                </c:pt>
                <c:pt idx="20">
                  <c:v>47838</c:v>
                </c:pt>
                <c:pt idx="21">
                  <c:v>47838.5</c:v>
                </c:pt>
                <c:pt idx="22">
                  <c:v>47901</c:v>
                </c:pt>
                <c:pt idx="23">
                  <c:v>48037.5</c:v>
                </c:pt>
                <c:pt idx="24">
                  <c:v>48038</c:v>
                </c:pt>
                <c:pt idx="25">
                  <c:v>54435</c:v>
                </c:pt>
                <c:pt idx="26">
                  <c:v>54437</c:v>
                </c:pt>
                <c:pt idx="27">
                  <c:v>65069</c:v>
                </c:pt>
                <c:pt idx="28">
                  <c:v>65069.5</c:v>
                </c:pt>
                <c:pt idx="29">
                  <c:v>65070</c:v>
                </c:pt>
                <c:pt idx="30">
                  <c:v>78221</c:v>
                </c:pt>
                <c:pt idx="31">
                  <c:v>78221.5</c:v>
                </c:pt>
                <c:pt idx="32">
                  <c:v>78222</c:v>
                </c:pt>
                <c:pt idx="33">
                  <c:v>78222.5</c:v>
                </c:pt>
                <c:pt idx="34">
                  <c:v>78223</c:v>
                </c:pt>
                <c:pt idx="35">
                  <c:v>78223.5</c:v>
                </c:pt>
                <c:pt idx="36">
                  <c:v>80926.5</c:v>
                </c:pt>
                <c:pt idx="37">
                  <c:v>80927</c:v>
                </c:pt>
                <c:pt idx="38">
                  <c:v>80927.5</c:v>
                </c:pt>
                <c:pt idx="39">
                  <c:v>80928</c:v>
                </c:pt>
                <c:pt idx="40">
                  <c:v>80928.5</c:v>
                </c:pt>
                <c:pt idx="41">
                  <c:v>84473</c:v>
                </c:pt>
                <c:pt idx="42">
                  <c:v>84502.5</c:v>
                </c:pt>
                <c:pt idx="43">
                  <c:v>84503</c:v>
                </c:pt>
                <c:pt idx="44">
                  <c:v>84504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81-447F-9595-E05962A967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5191</c:v>
                </c:pt>
                <c:pt idx="2">
                  <c:v>5191.5</c:v>
                </c:pt>
                <c:pt idx="3">
                  <c:v>5192</c:v>
                </c:pt>
                <c:pt idx="4">
                  <c:v>5192.5</c:v>
                </c:pt>
                <c:pt idx="5">
                  <c:v>5201.5</c:v>
                </c:pt>
                <c:pt idx="6">
                  <c:v>5205</c:v>
                </c:pt>
                <c:pt idx="7">
                  <c:v>43429.5</c:v>
                </c:pt>
                <c:pt idx="8">
                  <c:v>47308</c:v>
                </c:pt>
                <c:pt idx="9">
                  <c:v>47308</c:v>
                </c:pt>
                <c:pt idx="10">
                  <c:v>47308</c:v>
                </c:pt>
                <c:pt idx="11">
                  <c:v>47308.5</c:v>
                </c:pt>
                <c:pt idx="12">
                  <c:v>47308.5</c:v>
                </c:pt>
                <c:pt idx="13">
                  <c:v>47308.5</c:v>
                </c:pt>
                <c:pt idx="14">
                  <c:v>47309</c:v>
                </c:pt>
                <c:pt idx="15">
                  <c:v>47309</c:v>
                </c:pt>
                <c:pt idx="16">
                  <c:v>47309</c:v>
                </c:pt>
                <c:pt idx="17">
                  <c:v>47309.5</c:v>
                </c:pt>
                <c:pt idx="18">
                  <c:v>47309.5</c:v>
                </c:pt>
                <c:pt idx="19">
                  <c:v>47309.5</c:v>
                </c:pt>
                <c:pt idx="20">
                  <c:v>47838</c:v>
                </c:pt>
                <c:pt idx="21">
                  <c:v>47838.5</c:v>
                </c:pt>
                <c:pt idx="22">
                  <c:v>47901</c:v>
                </c:pt>
                <c:pt idx="23">
                  <c:v>48037.5</c:v>
                </c:pt>
                <c:pt idx="24">
                  <c:v>48038</c:v>
                </c:pt>
                <c:pt idx="25">
                  <c:v>54435</c:v>
                </c:pt>
                <c:pt idx="26">
                  <c:v>54437</c:v>
                </c:pt>
                <c:pt idx="27">
                  <c:v>65069</c:v>
                </c:pt>
                <c:pt idx="28">
                  <c:v>65069.5</c:v>
                </c:pt>
                <c:pt idx="29">
                  <c:v>65070</c:v>
                </c:pt>
                <c:pt idx="30">
                  <c:v>78221</c:v>
                </c:pt>
                <c:pt idx="31">
                  <c:v>78221.5</c:v>
                </c:pt>
                <c:pt idx="32">
                  <c:v>78222</c:v>
                </c:pt>
                <c:pt idx="33">
                  <c:v>78222.5</c:v>
                </c:pt>
                <c:pt idx="34">
                  <c:v>78223</c:v>
                </c:pt>
                <c:pt idx="35">
                  <c:v>78223.5</c:v>
                </c:pt>
                <c:pt idx="36">
                  <c:v>80926.5</c:v>
                </c:pt>
                <c:pt idx="37">
                  <c:v>80927</c:v>
                </c:pt>
                <c:pt idx="38">
                  <c:v>80927.5</c:v>
                </c:pt>
                <c:pt idx="39">
                  <c:v>80928</c:v>
                </c:pt>
                <c:pt idx="40">
                  <c:v>80928.5</c:v>
                </c:pt>
                <c:pt idx="41">
                  <c:v>84473</c:v>
                </c:pt>
                <c:pt idx="42">
                  <c:v>84502.5</c:v>
                </c:pt>
                <c:pt idx="43">
                  <c:v>84503</c:v>
                </c:pt>
                <c:pt idx="44">
                  <c:v>84504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81-447F-9595-E05962A967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5191</c:v>
                </c:pt>
                <c:pt idx="2">
                  <c:v>5191.5</c:v>
                </c:pt>
                <c:pt idx="3">
                  <c:v>5192</c:v>
                </c:pt>
                <c:pt idx="4">
                  <c:v>5192.5</c:v>
                </c:pt>
                <c:pt idx="5">
                  <c:v>5201.5</c:v>
                </c:pt>
                <c:pt idx="6">
                  <c:v>5205</c:v>
                </c:pt>
                <c:pt idx="7">
                  <c:v>43429.5</c:v>
                </c:pt>
                <c:pt idx="8">
                  <c:v>47308</c:v>
                </c:pt>
                <c:pt idx="9">
                  <c:v>47308</c:v>
                </c:pt>
                <c:pt idx="10">
                  <c:v>47308</c:v>
                </c:pt>
                <c:pt idx="11">
                  <c:v>47308.5</c:v>
                </c:pt>
                <c:pt idx="12">
                  <c:v>47308.5</c:v>
                </c:pt>
                <c:pt idx="13">
                  <c:v>47308.5</c:v>
                </c:pt>
                <c:pt idx="14">
                  <c:v>47309</c:v>
                </c:pt>
                <c:pt idx="15">
                  <c:v>47309</c:v>
                </c:pt>
                <c:pt idx="16">
                  <c:v>47309</c:v>
                </c:pt>
                <c:pt idx="17">
                  <c:v>47309.5</c:v>
                </c:pt>
                <c:pt idx="18">
                  <c:v>47309.5</c:v>
                </c:pt>
                <c:pt idx="19">
                  <c:v>47309.5</c:v>
                </c:pt>
                <c:pt idx="20">
                  <c:v>47838</c:v>
                </c:pt>
                <c:pt idx="21">
                  <c:v>47838.5</c:v>
                </c:pt>
                <c:pt idx="22">
                  <c:v>47901</c:v>
                </c:pt>
                <c:pt idx="23">
                  <c:v>48037.5</c:v>
                </c:pt>
                <c:pt idx="24">
                  <c:v>48038</c:v>
                </c:pt>
                <c:pt idx="25">
                  <c:v>54435</c:v>
                </c:pt>
                <c:pt idx="26">
                  <c:v>54437</c:v>
                </c:pt>
                <c:pt idx="27">
                  <c:v>65069</c:v>
                </c:pt>
                <c:pt idx="28">
                  <c:v>65069.5</c:v>
                </c:pt>
                <c:pt idx="29">
                  <c:v>65070</c:v>
                </c:pt>
                <c:pt idx="30">
                  <c:v>78221</c:v>
                </c:pt>
                <c:pt idx="31">
                  <c:v>78221.5</c:v>
                </c:pt>
                <c:pt idx="32">
                  <c:v>78222</c:v>
                </c:pt>
                <c:pt idx="33">
                  <c:v>78222.5</c:v>
                </c:pt>
                <c:pt idx="34">
                  <c:v>78223</c:v>
                </c:pt>
                <c:pt idx="35">
                  <c:v>78223.5</c:v>
                </c:pt>
                <c:pt idx="36">
                  <c:v>80926.5</c:v>
                </c:pt>
                <c:pt idx="37">
                  <c:v>80927</c:v>
                </c:pt>
                <c:pt idx="38">
                  <c:v>80927.5</c:v>
                </c:pt>
                <c:pt idx="39">
                  <c:v>80928</c:v>
                </c:pt>
                <c:pt idx="40">
                  <c:v>80928.5</c:v>
                </c:pt>
                <c:pt idx="41">
                  <c:v>84473</c:v>
                </c:pt>
                <c:pt idx="42">
                  <c:v>84502.5</c:v>
                </c:pt>
                <c:pt idx="43">
                  <c:v>84503</c:v>
                </c:pt>
                <c:pt idx="44">
                  <c:v>84504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-6.844200033810921E-4</c:v>
                </c:pt>
                <c:pt idx="2">
                  <c:v>-8.2773000031011179E-4</c:v>
                </c:pt>
                <c:pt idx="3">
                  <c:v>-7.41040006687399E-4</c:v>
                </c:pt>
                <c:pt idx="4">
                  <c:v>-3.2435000321129337E-4</c:v>
                </c:pt>
                <c:pt idx="5">
                  <c:v>1.6070000128820539E-5</c:v>
                </c:pt>
                <c:pt idx="6">
                  <c:v>-1.2710000009974465E-4</c:v>
                </c:pt>
                <c:pt idx="8">
                  <c:v>8.1039994256570935E-5</c:v>
                </c:pt>
                <c:pt idx="9">
                  <c:v>2.2210399984032847E-3</c:v>
                </c:pt>
                <c:pt idx="10">
                  <c:v>3.1010399980004877E-3</c:v>
                </c:pt>
                <c:pt idx="11">
                  <c:v>5.7772999571170658E-4</c:v>
                </c:pt>
                <c:pt idx="12">
                  <c:v>1.6777299970271997E-3</c:v>
                </c:pt>
                <c:pt idx="13">
                  <c:v>2.5777299961191602E-3</c:v>
                </c:pt>
                <c:pt idx="14">
                  <c:v>2.0744199937325902E-3</c:v>
                </c:pt>
                <c:pt idx="15">
                  <c:v>3.0544199980795383E-3</c:v>
                </c:pt>
                <c:pt idx="16">
                  <c:v>3.5544200000003912E-3</c:v>
                </c:pt>
                <c:pt idx="17">
                  <c:v>7.3110999801428989E-4</c:v>
                </c:pt>
                <c:pt idx="18">
                  <c:v>1.5311099996324629E-3</c:v>
                </c:pt>
                <c:pt idx="19">
                  <c:v>2.6311099936719984E-3</c:v>
                </c:pt>
                <c:pt idx="20">
                  <c:v>1.6364399998565204E-3</c:v>
                </c:pt>
                <c:pt idx="21">
                  <c:v>1.7051299946615472E-3</c:v>
                </c:pt>
                <c:pt idx="22">
                  <c:v>1.6363799950340763E-3</c:v>
                </c:pt>
                <c:pt idx="23">
                  <c:v>1.0497499970369972E-3</c:v>
                </c:pt>
                <c:pt idx="24">
                  <c:v>1.1924399950657971E-3</c:v>
                </c:pt>
                <c:pt idx="25">
                  <c:v>2.3692999966442585E-3</c:v>
                </c:pt>
                <c:pt idx="26">
                  <c:v>1.8410599950584583E-3</c:v>
                </c:pt>
                <c:pt idx="27">
                  <c:v>2.1432198482216336E-3</c:v>
                </c:pt>
                <c:pt idx="28">
                  <c:v>2.4599099342594855E-3</c:v>
                </c:pt>
                <c:pt idx="29">
                  <c:v>2.1066000408609398E-3</c:v>
                </c:pt>
                <c:pt idx="30">
                  <c:v>4.5369799918262288E-3</c:v>
                </c:pt>
                <c:pt idx="31">
                  <c:v>4.1136699946946464E-3</c:v>
                </c:pt>
                <c:pt idx="32">
                  <c:v>3.9903600045363419E-3</c:v>
                </c:pt>
                <c:pt idx="33">
                  <c:v>3.7670500023523346E-3</c:v>
                </c:pt>
                <c:pt idx="34">
                  <c:v>3.9437400046153925E-3</c:v>
                </c:pt>
                <c:pt idx="35">
                  <c:v>3.9204300046549179E-3</c:v>
                </c:pt>
                <c:pt idx="36">
                  <c:v>3.8065702028688975E-3</c:v>
                </c:pt>
                <c:pt idx="37">
                  <c:v>3.9832601542002521E-3</c:v>
                </c:pt>
                <c:pt idx="38">
                  <c:v>4.1599501055316068E-3</c:v>
                </c:pt>
                <c:pt idx="39">
                  <c:v>4.1366399309481494E-3</c:v>
                </c:pt>
                <c:pt idx="40">
                  <c:v>3.7133299701963551E-3</c:v>
                </c:pt>
                <c:pt idx="41">
                  <c:v>4.2687399909482338E-3</c:v>
                </c:pt>
                <c:pt idx="42">
                  <c:v>3.5934501574956812E-3</c:v>
                </c:pt>
                <c:pt idx="43">
                  <c:v>4.7701398070785217E-3</c:v>
                </c:pt>
                <c:pt idx="44">
                  <c:v>4.1235200114897452E-3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81-447F-9595-E05962A967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5191</c:v>
                </c:pt>
                <c:pt idx="2">
                  <c:v>5191.5</c:v>
                </c:pt>
                <c:pt idx="3">
                  <c:v>5192</c:v>
                </c:pt>
                <c:pt idx="4">
                  <c:v>5192.5</c:v>
                </c:pt>
                <c:pt idx="5">
                  <c:v>5201.5</c:v>
                </c:pt>
                <c:pt idx="6">
                  <c:v>5205</c:v>
                </c:pt>
                <c:pt idx="7">
                  <c:v>43429.5</c:v>
                </c:pt>
                <c:pt idx="8">
                  <c:v>47308</c:v>
                </c:pt>
                <c:pt idx="9">
                  <c:v>47308</c:v>
                </c:pt>
                <c:pt idx="10">
                  <c:v>47308</c:v>
                </c:pt>
                <c:pt idx="11">
                  <c:v>47308.5</c:v>
                </c:pt>
                <c:pt idx="12">
                  <c:v>47308.5</c:v>
                </c:pt>
                <c:pt idx="13">
                  <c:v>47308.5</c:v>
                </c:pt>
                <c:pt idx="14">
                  <c:v>47309</c:v>
                </c:pt>
                <c:pt idx="15">
                  <c:v>47309</c:v>
                </c:pt>
                <c:pt idx="16">
                  <c:v>47309</c:v>
                </c:pt>
                <c:pt idx="17">
                  <c:v>47309.5</c:v>
                </c:pt>
                <c:pt idx="18">
                  <c:v>47309.5</c:v>
                </c:pt>
                <c:pt idx="19">
                  <c:v>47309.5</c:v>
                </c:pt>
                <c:pt idx="20">
                  <c:v>47838</c:v>
                </c:pt>
                <c:pt idx="21">
                  <c:v>47838.5</c:v>
                </c:pt>
                <c:pt idx="22">
                  <c:v>47901</c:v>
                </c:pt>
                <c:pt idx="23">
                  <c:v>48037.5</c:v>
                </c:pt>
                <c:pt idx="24">
                  <c:v>48038</c:v>
                </c:pt>
                <c:pt idx="25">
                  <c:v>54435</c:v>
                </c:pt>
                <c:pt idx="26">
                  <c:v>54437</c:v>
                </c:pt>
                <c:pt idx="27">
                  <c:v>65069</c:v>
                </c:pt>
                <c:pt idx="28">
                  <c:v>65069.5</c:v>
                </c:pt>
                <c:pt idx="29">
                  <c:v>65070</c:v>
                </c:pt>
                <c:pt idx="30">
                  <c:v>78221</c:v>
                </c:pt>
                <c:pt idx="31">
                  <c:v>78221.5</c:v>
                </c:pt>
                <c:pt idx="32">
                  <c:v>78222</c:v>
                </c:pt>
                <c:pt idx="33">
                  <c:v>78222.5</c:v>
                </c:pt>
                <c:pt idx="34">
                  <c:v>78223</c:v>
                </c:pt>
                <c:pt idx="35">
                  <c:v>78223.5</c:v>
                </c:pt>
                <c:pt idx="36">
                  <c:v>80926.5</c:v>
                </c:pt>
                <c:pt idx="37">
                  <c:v>80927</c:v>
                </c:pt>
                <c:pt idx="38">
                  <c:v>80927.5</c:v>
                </c:pt>
                <c:pt idx="39">
                  <c:v>80928</c:v>
                </c:pt>
                <c:pt idx="40">
                  <c:v>80928.5</c:v>
                </c:pt>
                <c:pt idx="41">
                  <c:v>84473</c:v>
                </c:pt>
                <c:pt idx="42">
                  <c:v>84502.5</c:v>
                </c:pt>
                <c:pt idx="43">
                  <c:v>84503</c:v>
                </c:pt>
                <c:pt idx="44">
                  <c:v>84504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81-447F-9595-E05962A967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5191</c:v>
                </c:pt>
                <c:pt idx="2">
                  <c:v>5191.5</c:v>
                </c:pt>
                <c:pt idx="3">
                  <c:v>5192</c:v>
                </c:pt>
                <c:pt idx="4">
                  <c:v>5192.5</c:v>
                </c:pt>
                <c:pt idx="5">
                  <c:v>5201.5</c:v>
                </c:pt>
                <c:pt idx="6">
                  <c:v>5205</c:v>
                </c:pt>
                <c:pt idx="7">
                  <c:v>43429.5</c:v>
                </c:pt>
                <c:pt idx="8">
                  <c:v>47308</c:v>
                </c:pt>
                <c:pt idx="9">
                  <c:v>47308</c:v>
                </c:pt>
                <c:pt idx="10">
                  <c:v>47308</c:v>
                </c:pt>
                <c:pt idx="11">
                  <c:v>47308.5</c:v>
                </c:pt>
                <c:pt idx="12">
                  <c:v>47308.5</c:v>
                </c:pt>
                <c:pt idx="13">
                  <c:v>47308.5</c:v>
                </c:pt>
                <c:pt idx="14">
                  <c:v>47309</c:v>
                </c:pt>
                <c:pt idx="15">
                  <c:v>47309</c:v>
                </c:pt>
                <c:pt idx="16">
                  <c:v>47309</c:v>
                </c:pt>
                <c:pt idx="17">
                  <c:v>47309.5</c:v>
                </c:pt>
                <c:pt idx="18">
                  <c:v>47309.5</c:v>
                </c:pt>
                <c:pt idx="19">
                  <c:v>47309.5</c:v>
                </c:pt>
                <c:pt idx="20">
                  <c:v>47838</c:v>
                </c:pt>
                <c:pt idx="21">
                  <c:v>47838.5</c:v>
                </c:pt>
                <c:pt idx="22">
                  <c:v>47901</c:v>
                </c:pt>
                <c:pt idx="23">
                  <c:v>48037.5</c:v>
                </c:pt>
                <c:pt idx="24">
                  <c:v>48038</c:v>
                </c:pt>
                <c:pt idx="25">
                  <c:v>54435</c:v>
                </c:pt>
                <c:pt idx="26">
                  <c:v>54437</c:v>
                </c:pt>
                <c:pt idx="27">
                  <c:v>65069</c:v>
                </c:pt>
                <c:pt idx="28">
                  <c:v>65069.5</c:v>
                </c:pt>
                <c:pt idx="29">
                  <c:v>65070</c:v>
                </c:pt>
                <c:pt idx="30">
                  <c:v>78221</c:v>
                </c:pt>
                <c:pt idx="31">
                  <c:v>78221.5</c:v>
                </c:pt>
                <c:pt idx="32">
                  <c:v>78222</c:v>
                </c:pt>
                <c:pt idx="33">
                  <c:v>78222.5</c:v>
                </c:pt>
                <c:pt idx="34">
                  <c:v>78223</c:v>
                </c:pt>
                <c:pt idx="35">
                  <c:v>78223.5</c:v>
                </c:pt>
                <c:pt idx="36">
                  <c:v>80926.5</c:v>
                </c:pt>
                <c:pt idx="37">
                  <c:v>80927</c:v>
                </c:pt>
                <c:pt idx="38">
                  <c:v>80927.5</c:v>
                </c:pt>
                <c:pt idx="39">
                  <c:v>80928</c:v>
                </c:pt>
                <c:pt idx="40">
                  <c:v>80928.5</c:v>
                </c:pt>
                <c:pt idx="41">
                  <c:v>84473</c:v>
                </c:pt>
                <c:pt idx="42">
                  <c:v>84502.5</c:v>
                </c:pt>
                <c:pt idx="43">
                  <c:v>84503</c:v>
                </c:pt>
                <c:pt idx="44">
                  <c:v>84504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81-447F-9595-E05962A967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4.0000000000000003E-5</c:v>
                  </c:pt>
                  <c:pt idx="2">
                    <c:v>1.1E-4</c:v>
                  </c:pt>
                  <c:pt idx="3">
                    <c:v>5.0000000000000002E-5</c:v>
                  </c:pt>
                  <c:pt idx="4">
                    <c:v>1.1E-4</c:v>
                  </c:pt>
                  <c:pt idx="5">
                    <c:v>1E-4</c:v>
                  </c:pt>
                  <c:pt idx="6">
                    <c:v>4.0000000000000003E-5</c:v>
                  </c:pt>
                  <c:pt idx="7">
                    <c:v>8.0000000000000004E-4</c:v>
                  </c:pt>
                  <c:pt idx="8">
                    <c:v>2.3000000000000001E-4</c:v>
                  </c:pt>
                  <c:pt idx="9">
                    <c:v>2.0000000000000001E-4</c:v>
                  </c:pt>
                  <c:pt idx="10">
                    <c:v>8.0000000000000004E-4</c:v>
                  </c:pt>
                  <c:pt idx="11">
                    <c:v>5.9999999999999995E-4</c:v>
                  </c:pt>
                  <c:pt idx="12">
                    <c:v>4.0000000000000002E-4</c:v>
                  </c:pt>
                  <c:pt idx="13">
                    <c:v>1E-4</c:v>
                  </c:pt>
                  <c:pt idx="14">
                    <c:v>2.5999999999999998E-4</c:v>
                  </c:pt>
                  <c:pt idx="15">
                    <c:v>8.0000000000000004E-4</c:v>
                  </c:pt>
                  <c:pt idx="16">
                    <c:v>1.2999999999999999E-4</c:v>
                  </c:pt>
                  <c:pt idx="17">
                    <c:v>1.3999999999999999E-4</c:v>
                  </c:pt>
                  <c:pt idx="18">
                    <c:v>5.0000000000000001E-4</c:v>
                  </c:pt>
                  <c:pt idx="19">
                    <c:v>8.9999999999999998E-4</c:v>
                  </c:pt>
                  <c:pt idx="20">
                    <c:v>1.5E-5</c:v>
                  </c:pt>
                  <c:pt idx="21">
                    <c:v>6.3999999999999997E-5</c:v>
                  </c:pt>
                  <c:pt idx="22">
                    <c:v>1.9000000000000001E-5</c:v>
                  </c:pt>
                  <c:pt idx="23">
                    <c:v>4.1E-5</c:v>
                  </c:pt>
                  <c:pt idx="24">
                    <c:v>2.9E-5</c:v>
                  </c:pt>
                  <c:pt idx="25">
                    <c:v>4.2999999999999999E-4</c:v>
                  </c:pt>
                  <c:pt idx="26">
                    <c:v>9.3999999999999994E-5</c:v>
                  </c:pt>
                  <c:pt idx="27">
                    <c:v>1E-4</c:v>
                  </c:pt>
                  <c:pt idx="28">
                    <c:v>5.9999999999999995E-4</c:v>
                  </c:pt>
                  <c:pt idx="29">
                    <c:v>2.0000000000000001E-4</c:v>
                  </c:pt>
                  <c:pt idx="30">
                    <c:v>4.0000000000000002E-4</c:v>
                  </c:pt>
                  <c:pt idx="31">
                    <c:v>1E-4</c:v>
                  </c:pt>
                  <c:pt idx="32">
                    <c:v>5.9999999999999995E-4</c:v>
                  </c:pt>
                  <c:pt idx="33">
                    <c:v>2.0000000000000001E-4</c:v>
                  </c:pt>
                  <c:pt idx="34">
                    <c:v>8.0000000000000004E-4</c:v>
                  </c:pt>
                  <c:pt idx="3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5191</c:v>
                </c:pt>
                <c:pt idx="2">
                  <c:v>5191.5</c:v>
                </c:pt>
                <c:pt idx="3">
                  <c:v>5192</c:v>
                </c:pt>
                <c:pt idx="4">
                  <c:v>5192.5</c:v>
                </c:pt>
                <c:pt idx="5">
                  <c:v>5201.5</c:v>
                </c:pt>
                <c:pt idx="6">
                  <c:v>5205</c:v>
                </c:pt>
                <c:pt idx="7">
                  <c:v>43429.5</c:v>
                </c:pt>
                <c:pt idx="8">
                  <c:v>47308</c:v>
                </c:pt>
                <c:pt idx="9">
                  <c:v>47308</c:v>
                </c:pt>
                <c:pt idx="10">
                  <c:v>47308</c:v>
                </c:pt>
                <c:pt idx="11">
                  <c:v>47308.5</c:v>
                </c:pt>
                <c:pt idx="12">
                  <c:v>47308.5</c:v>
                </c:pt>
                <c:pt idx="13">
                  <c:v>47308.5</c:v>
                </c:pt>
                <c:pt idx="14">
                  <c:v>47309</c:v>
                </c:pt>
                <c:pt idx="15">
                  <c:v>47309</c:v>
                </c:pt>
                <c:pt idx="16">
                  <c:v>47309</c:v>
                </c:pt>
                <c:pt idx="17">
                  <c:v>47309.5</c:v>
                </c:pt>
                <c:pt idx="18">
                  <c:v>47309.5</c:v>
                </c:pt>
                <c:pt idx="19">
                  <c:v>47309.5</c:v>
                </c:pt>
                <c:pt idx="20">
                  <c:v>47838</c:v>
                </c:pt>
                <c:pt idx="21">
                  <c:v>47838.5</c:v>
                </c:pt>
                <c:pt idx="22">
                  <c:v>47901</c:v>
                </c:pt>
                <c:pt idx="23">
                  <c:v>48037.5</c:v>
                </c:pt>
                <c:pt idx="24">
                  <c:v>48038</c:v>
                </c:pt>
                <c:pt idx="25">
                  <c:v>54435</c:v>
                </c:pt>
                <c:pt idx="26">
                  <c:v>54437</c:v>
                </c:pt>
                <c:pt idx="27">
                  <c:v>65069</c:v>
                </c:pt>
                <c:pt idx="28">
                  <c:v>65069.5</c:v>
                </c:pt>
                <c:pt idx="29">
                  <c:v>65070</c:v>
                </c:pt>
                <c:pt idx="30">
                  <c:v>78221</c:v>
                </c:pt>
                <c:pt idx="31">
                  <c:v>78221.5</c:v>
                </c:pt>
                <c:pt idx="32">
                  <c:v>78222</c:v>
                </c:pt>
                <c:pt idx="33">
                  <c:v>78222.5</c:v>
                </c:pt>
                <c:pt idx="34">
                  <c:v>78223</c:v>
                </c:pt>
                <c:pt idx="35">
                  <c:v>78223.5</c:v>
                </c:pt>
                <c:pt idx="36">
                  <c:v>80926.5</c:v>
                </c:pt>
                <c:pt idx="37">
                  <c:v>80927</c:v>
                </c:pt>
                <c:pt idx="38">
                  <c:v>80927.5</c:v>
                </c:pt>
                <c:pt idx="39">
                  <c:v>80928</c:v>
                </c:pt>
                <c:pt idx="40">
                  <c:v>80928.5</c:v>
                </c:pt>
                <c:pt idx="41">
                  <c:v>84473</c:v>
                </c:pt>
                <c:pt idx="42">
                  <c:v>84502.5</c:v>
                </c:pt>
                <c:pt idx="43">
                  <c:v>84503</c:v>
                </c:pt>
                <c:pt idx="44">
                  <c:v>84504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81-447F-9595-E05962A967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5191</c:v>
                </c:pt>
                <c:pt idx="2">
                  <c:v>5191.5</c:v>
                </c:pt>
                <c:pt idx="3">
                  <c:v>5192</c:v>
                </c:pt>
                <c:pt idx="4">
                  <c:v>5192.5</c:v>
                </c:pt>
                <c:pt idx="5">
                  <c:v>5201.5</c:v>
                </c:pt>
                <c:pt idx="6">
                  <c:v>5205</c:v>
                </c:pt>
                <c:pt idx="7">
                  <c:v>43429.5</c:v>
                </c:pt>
                <c:pt idx="8">
                  <c:v>47308</c:v>
                </c:pt>
                <c:pt idx="9">
                  <c:v>47308</c:v>
                </c:pt>
                <c:pt idx="10">
                  <c:v>47308</c:v>
                </c:pt>
                <c:pt idx="11">
                  <c:v>47308.5</c:v>
                </c:pt>
                <c:pt idx="12">
                  <c:v>47308.5</c:v>
                </c:pt>
                <c:pt idx="13">
                  <c:v>47308.5</c:v>
                </c:pt>
                <c:pt idx="14">
                  <c:v>47309</c:v>
                </c:pt>
                <c:pt idx="15">
                  <c:v>47309</c:v>
                </c:pt>
                <c:pt idx="16">
                  <c:v>47309</c:v>
                </c:pt>
                <c:pt idx="17">
                  <c:v>47309.5</c:v>
                </c:pt>
                <c:pt idx="18">
                  <c:v>47309.5</c:v>
                </c:pt>
                <c:pt idx="19">
                  <c:v>47309.5</c:v>
                </c:pt>
                <c:pt idx="20">
                  <c:v>47838</c:v>
                </c:pt>
                <c:pt idx="21">
                  <c:v>47838.5</c:v>
                </c:pt>
                <c:pt idx="22">
                  <c:v>47901</c:v>
                </c:pt>
                <c:pt idx="23">
                  <c:v>48037.5</c:v>
                </c:pt>
                <c:pt idx="24">
                  <c:v>48038</c:v>
                </c:pt>
                <c:pt idx="25">
                  <c:v>54435</c:v>
                </c:pt>
                <c:pt idx="26">
                  <c:v>54437</c:v>
                </c:pt>
                <c:pt idx="27">
                  <c:v>65069</c:v>
                </c:pt>
                <c:pt idx="28">
                  <c:v>65069.5</c:v>
                </c:pt>
                <c:pt idx="29">
                  <c:v>65070</c:v>
                </c:pt>
                <c:pt idx="30">
                  <c:v>78221</c:v>
                </c:pt>
                <c:pt idx="31">
                  <c:v>78221.5</c:v>
                </c:pt>
                <c:pt idx="32">
                  <c:v>78222</c:v>
                </c:pt>
                <c:pt idx="33">
                  <c:v>78222.5</c:v>
                </c:pt>
                <c:pt idx="34">
                  <c:v>78223</c:v>
                </c:pt>
                <c:pt idx="35">
                  <c:v>78223.5</c:v>
                </c:pt>
                <c:pt idx="36">
                  <c:v>80926.5</c:v>
                </c:pt>
                <c:pt idx="37">
                  <c:v>80927</c:v>
                </c:pt>
                <c:pt idx="38">
                  <c:v>80927.5</c:v>
                </c:pt>
                <c:pt idx="39">
                  <c:v>80928</c:v>
                </c:pt>
                <c:pt idx="40">
                  <c:v>80928.5</c:v>
                </c:pt>
                <c:pt idx="41">
                  <c:v>84473</c:v>
                </c:pt>
                <c:pt idx="42">
                  <c:v>84502.5</c:v>
                </c:pt>
                <c:pt idx="43">
                  <c:v>84503</c:v>
                </c:pt>
                <c:pt idx="44">
                  <c:v>84504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-9.3058484557893752E-4</c:v>
                </c:pt>
                <c:pt idx="1">
                  <c:v>-6.2169633428567654E-4</c:v>
                </c:pt>
                <c:pt idx="2">
                  <c:v>-6.2166658197289532E-4</c:v>
                </c:pt>
                <c:pt idx="3">
                  <c:v>-6.2163682966011433E-4</c:v>
                </c:pt>
                <c:pt idx="4">
                  <c:v>-6.2160707734733311E-4</c:v>
                </c:pt>
                <c:pt idx="5">
                  <c:v>-6.2107153571727366E-4</c:v>
                </c:pt>
                <c:pt idx="6">
                  <c:v>-6.2086326952780603E-4</c:v>
                </c:pt>
                <c:pt idx="7">
                  <c:v>1.6536712902736304E-3</c:v>
                </c:pt>
                <c:pt idx="8">
                  <c:v>1.8844599805165345E-3</c:v>
                </c:pt>
                <c:pt idx="9">
                  <c:v>1.8844599805165345E-3</c:v>
                </c:pt>
                <c:pt idx="10">
                  <c:v>1.8844599805165345E-3</c:v>
                </c:pt>
                <c:pt idx="11">
                  <c:v>1.8844897328293155E-3</c:v>
                </c:pt>
                <c:pt idx="12">
                  <c:v>1.8844897328293155E-3</c:v>
                </c:pt>
                <c:pt idx="13">
                  <c:v>1.8844897328293155E-3</c:v>
                </c:pt>
                <c:pt idx="14">
                  <c:v>1.8845194851420965E-3</c:v>
                </c:pt>
                <c:pt idx="15">
                  <c:v>1.8845194851420965E-3</c:v>
                </c:pt>
                <c:pt idx="16">
                  <c:v>1.8845194851420965E-3</c:v>
                </c:pt>
                <c:pt idx="17">
                  <c:v>1.8845492374548775E-3</c:v>
                </c:pt>
                <c:pt idx="18">
                  <c:v>1.8845492374548775E-3</c:v>
                </c:pt>
                <c:pt idx="19">
                  <c:v>1.8845492374548775E-3</c:v>
                </c:pt>
                <c:pt idx="20">
                  <c:v>1.9159974320644884E-3</c:v>
                </c:pt>
                <c:pt idx="21">
                  <c:v>1.9160271843772694E-3</c:v>
                </c:pt>
                <c:pt idx="22">
                  <c:v>1.9197462234749052E-3</c:v>
                </c:pt>
                <c:pt idx="23">
                  <c:v>1.9278686048641424E-3</c:v>
                </c:pt>
                <c:pt idx="24">
                  <c:v>1.9278983571769234E-3</c:v>
                </c:pt>
                <c:pt idx="25">
                  <c:v>2.30854944689817E-3</c:v>
                </c:pt>
                <c:pt idx="26">
                  <c:v>2.3086684561492944E-3</c:v>
                </c:pt>
                <c:pt idx="27">
                  <c:v>2.941321635126361E-3</c:v>
                </c:pt>
                <c:pt idx="28">
                  <c:v>2.941351387439142E-3</c:v>
                </c:pt>
                <c:pt idx="29">
                  <c:v>2.941381139751923E-3</c:v>
                </c:pt>
                <c:pt idx="30">
                  <c:v>3.7239264705201131E-3</c:v>
                </c:pt>
                <c:pt idx="31">
                  <c:v>3.723956222832895E-3</c:v>
                </c:pt>
                <c:pt idx="32">
                  <c:v>3.723985975145676E-3</c:v>
                </c:pt>
                <c:pt idx="33">
                  <c:v>3.724015727458457E-3</c:v>
                </c:pt>
                <c:pt idx="34">
                  <c:v>3.724045479771238E-3</c:v>
                </c:pt>
                <c:pt idx="35">
                  <c:v>3.724075232084019E-3</c:v>
                </c:pt>
                <c:pt idx="36">
                  <c:v>3.8849162349785839E-3</c:v>
                </c:pt>
                <c:pt idx="37">
                  <c:v>3.8849459872913649E-3</c:v>
                </c:pt>
                <c:pt idx="38">
                  <c:v>3.8849757396041459E-3</c:v>
                </c:pt>
                <c:pt idx="39">
                  <c:v>3.8850054919169269E-3</c:v>
                </c:pt>
                <c:pt idx="40">
                  <c:v>3.8850352442297079E-3</c:v>
                </c:pt>
                <c:pt idx="41">
                  <c:v>4.0959493895348443E-3</c:v>
                </c:pt>
                <c:pt idx="42">
                  <c:v>4.0977047759889283E-3</c:v>
                </c:pt>
                <c:pt idx="43">
                  <c:v>4.0977345283017101E-3</c:v>
                </c:pt>
                <c:pt idx="44">
                  <c:v>4.0977940329272721E-3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81-447F-9595-E05962A967A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5191</c:v>
                </c:pt>
                <c:pt idx="2">
                  <c:v>5191.5</c:v>
                </c:pt>
                <c:pt idx="3">
                  <c:v>5192</c:v>
                </c:pt>
                <c:pt idx="4">
                  <c:v>5192.5</c:v>
                </c:pt>
                <c:pt idx="5">
                  <c:v>5201.5</c:v>
                </c:pt>
                <c:pt idx="6">
                  <c:v>5205</c:v>
                </c:pt>
                <c:pt idx="7">
                  <c:v>43429.5</c:v>
                </c:pt>
                <c:pt idx="8">
                  <c:v>47308</c:v>
                </c:pt>
                <c:pt idx="9">
                  <c:v>47308</c:v>
                </c:pt>
                <c:pt idx="10">
                  <c:v>47308</c:v>
                </c:pt>
                <c:pt idx="11">
                  <c:v>47308.5</c:v>
                </c:pt>
                <c:pt idx="12">
                  <c:v>47308.5</c:v>
                </c:pt>
                <c:pt idx="13">
                  <c:v>47308.5</c:v>
                </c:pt>
                <c:pt idx="14">
                  <c:v>47309</c:v>
                </c:pt>
                <c:pt idx="15">
                  <c:v>47309</c:v>
                </c:pt>
                <c:pt idx="16">
                  <c:v>47309</c:v>
                </c:pt>
                <c:pt idx="17">
                  <c:v>47309.5</c:v>
                </c:pt>
                <c:pt idx="18">
                  <c:v>47309.5</c:v>
                </c:pt>
                <c:pt idx="19">
                  <c:v>47309.5</c:v>
                </c:pt>
                <c:pt idx="20">
                  <c:v>47838</c:v>
                </c:pt>
                <c:pt idx="21">
                  <c:v>47838.5</c:v>
                </c:pt>
                <c:pt idx="22">
                  <c:v>47901</c:v>
                </c:pt>
                <c:pt idx="23">
                  <c:v>48037.5</c:v>
                </c:pt>
                <c:pt idx="24">
                  <c:v>48038</c:v>
                </c:pt>
                <c:pt idx="25">
                  <c:v>54435</c:v>
                </c:pt>
                <c:pt idx="26">
                  <c:v>54437</c:v>
                </c:pt>
                <c:pt idx="27">
                  <c:v>65069</c:v>
                </c:pt>
                <c:pt idx="28">
                  <c:v>65069.5</c:v>
                </c:pt>
                <c:pt idx="29">
                  <c:v>65070</c:v>
                </c:pt>
                <c:pt idx="30">
                  <c:v>78221</c:v>
                </c:pt>
                <c:pt idx="31">
                  <c:v>78221.5</c:v>
                </c:pt>
                <c:pt idx="32">
                  <c:v>78222</c:v>
                </c:pt>
                <c:pt idx="33">
                  <c:v>78222.5</c:v>
                </c:pt>
                <c:pt idx="34">
                  <c:v>78223</c:v>
                </c:pt>
                <c:pt idx="35">
                  <c:v>78223.5</c:v>
                </c:pt>
                <c:pt idx="36">
                  <c:v>80926.5</c:v>
                </c:pt>
                <c:pt idx="37">
                  <c:v>80927</c:v>
                </c:pt>
                <c:pt idx="38">
                  <c:v>80927.5</c:v>
                </c:pt>
                <c:pt idx="39">
                  <c:v>80928</c:v>
                </c:pt>
                <c:pt idx="40">
                  <c:v>80928.5</c:v>
                </c:pt>
                <c:pt idx="41">
                  <c:v>84473</c:v>
                </c:pt>
                <c:pt idx="42">
                  <c:v>84502.5</c:v>
                </c:pt>
                <c:pt idx="43">
                  <c:v>84503</c:v>
                </c:pt>
                <c:pt idx="44">
                  <c:v>84504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7">
                  <c:v>1.8916709996119607E-2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E81-447F-9595-E05962A96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182440"/>
        <c:axId val="1"/>
      </c:scatterChart>
      <c:valAx>
        <c:axId val="735182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5182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1028700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DCF51D9-7C29-DC6E-68F8-EB4AA1597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46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425781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38</v>
      </c>
    </row>
    <row r="2" spans="1:6" x14ac:dyDescent="0.2">
      <c r="A2" t="s">
        <v>23</v>
      </c>
      <c r="B2" t="s">
        <v>39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 t="s">
        <v>36</v>
      </c>
      <c r="D4" s="28" t="s">
        <v>36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51822.760900000001</v>
      </c>
      <c r="D7" s="29" t="s">
        <v>37</v>
      </c>
    </row>
    <row r="8" spans="1:6" x14ac:dyDescent="0.2">
      <c r="A8" t="s">
        <v>3</v>
      </c>
      <c r="C8" s="8">
        <v>9.5646620000000002E-2</v>
      </c>
      <c r="D8" s="29" t="s">
        <v>37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-9.3058484557893752E-4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5.950462556217705E-8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59905.286974274037</v>
      </c>
      <c r="E15" s="14" t="s">
        <v>33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9.5646679504625562E-2</v>
      </c>
      <c r="E16" s="14" t="s">
        <v>30</v>
      </c>
      <c r="F16" s="15">
        <f ca="1">NOW()+15018.5+$C$5/24</f>
        <v>60175.799840856482</v>
      </c>
    </row>
    <row r="17" spans="1:21" ht="13.5" thickBot="1" x14ac:dyDescent="0.25">
      <c r="A17" s="14" t="s">
        <v>27</v>
      </c>
      <c r="B17" s="10"/>
      <c r="C17" s="10">
        <f>COUNT(C21:C2191)</f>
        <v>45</v>
      </c>
      <c r="E17" s="14" t="s">
        <v>34</v>
      </c>
      <c r="F17" s="15">
        <f ca="1">ROUND(2*(F16-$C$7)/$C$8,0)/2+F15</f>
        <v>87333.5</v>
      </c>
    </row>
    <row r="18" spans="1:21" ht="14.25" thickTop="1" thickBot="1" x14ac:dyDescent="0.25">
      <c r="A18" s="16" t="s">
        <v>5</v>
      </c>
      <c r="B18" s="10"/>
      <c r="C18" s="19">
        <f ca="1">+C15</f>
        <v>59905.286974274037</v>
      </c>
      <c r="D18" s="20">
        <f ca="1">+C16</f>
        <v>9.5646679504625562E-2</v>
      </c>
      <c r="E18" s="14" t="s">
        <v>35</v>
      </c>
      <c r="F18" s="23">
        <f ca="1">ROUND(2*(F16-$C$15)/$C$16,0)/2+F15</f>
        <v>2829.5</v>
      </c>
    </row>
    <row r="19" spans="1:21" ht="13.5" thickTop="1" x14ac:dyDescent="0.2">
      <c r="E19" s="14" t="s">
        <v>31</v>
      </c>
      <c r="F19" s="18">
        <f ca="1">+$C$15+$C$16*F18-15018.5-$C$5/24</f>
        <v>45157.815087265713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50</v>
      </c>
      <c r="I20" s="7" t="s">
        <v>51</v>
      </c>
      <c r="J20" s="7" t="s">
        <v>52</v>
      </c>
      <c r="K20" s="7" t="s">
        <v>53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49</v>
      </c>
    </row>
    <row r="21" spans="1:21" x14ac:dyDescent="0.2">
      <c r="A21" t="s">
        <v>37</v>
      </c>
      <c r="C21" s="8">
        <f>C7</f>
        <v>51822.760900000001</v>
      </c>
      <c r="D21" s="8" t="s">
        <v>13</v>
      </c>
      <c r="E21">
        <f t="shared" ref="E21:E50" si="0">+(C21-C$7)/C$8</f>
        <v>0</v>
      </c>
      <c r="F21">
        <f t="shared" ref="F21:F50" si="1">ROUND(2*E21,0)/2</f>
        <v>0</v>
      </c>
      <c r="G21">
        <f t="shared" ref="G21:G27" si="2">+C21-(C$7+F21*C$8)</f>
        <v>0</v>
      </c>
      <c r="K21">
        <f>+G21</f>
        <v>0</v>
      </c>
      <c r="O21">
        <f t="shared" ref="O21:O50" ca="1" si="3">+C$11+C$12*$F21</f>
        <v>-9.3058484557893752E-4</v>
      </c>
      <c r="Q21" s="2">
        <f t="shared" ref="Q21:Q50" si="4">+C21-15018.5</f>
        <v>36804.260900000001</v>
      </c>
    </row>
    <row r="22" spans="1:21" x14ac:dyDescent="0.2">
      <c r="A22" s="30" t="s">
        <v>47</v>
      </c>
      <c r="B22" s="31" t="s">
        <v>41</v>
      </c>
      <c r="C22" s="30">
        <v>52319.26182</v>
      </c>
      <c r="D22" s="30">
        <v>4.0000000000000003E-5</v>
      </c>
      <c r="E22">
        <f t="shared" si="0"/>
        <v>5190.9928442844985</v>
      </c>
      <c r="F22">
        <f t="shared" si="1"/>
        <v>5191</v>
      </c>
      <c r="G22">
        <f t="shared" si="2"/>
        <v>-6.844200033810921E-4</v>
      </c>
      <c r="K22">
        <f t="shared" ref="K22:K27" si="5">+G22</f>
        <v>-6.844200033810921E-4</v>
      </c>
      <c r="O22">
        <f t="shared" ca="1" si="3"/>
        <v>-6.2169633428567654E-4</v>
      </c>
      <c r="Q22" s="2">
        <f t="shared" si="4"/>
        <v>37300.76182</v>
      </c>
    </row>
    <row r="23" spans="1:21" x14ac:dyDescent="0.2">
      <c r="A23" s="30" t="s">
        <v>47</v>
      </c>
      <c r="B23" s="31" t="s">
        <v>44</v>
      </c>
      <c r="C23" s="30">
        <v>52319.309500000003</v>
      </c>
      <c r="D23" s="30">
        <v>1.1E-4</v>
      </c>
      <c r="E23">
        <f t="shared" si="0"/>
        <v>5191.4913459566251</v>
      </c>
      <c r="F23">
        <f t="shared" si="1"/>
        <v>5191.5</v>
      </c>
      <c r="G23">
        <f t="shared" si="2"/>
        <v>-8.2773000031011179E-4</v>
      </c>
      <c r="K23">
        <f t="shared" si="5"/>
        <v>-8.2773000031011179E-4</v>
      </c>
      <c r="O23">
        <f t="shared" ca="1" si="3"/>
        <v>-6.2166658197289532E-4</v>
      </c>
      <c r="Q23" s="2">
        <f t="shared" si="4"/>
        <v>37300.809500000003</v>
      </c>
    </row>
    <row r="24" spans="1:21" x14ac:dyDescent="0.2">
      <c r="A24" s="30" t="s">
        <v>47</v>
      </c>
      <c r="B24" s="31" t="s">
        <v>41</v>
      </c>
      <c r="C24" s="30">
        <v>52319.357409999997</v>
      </c>
      <c r="D24" s="30">
        <v>5.0000000000000002E-5</v>
      </c>
      <c r="E24">
        <f t="shared" si="0"/>
        <v>5191.9922523137329</v>
      </c>
      <c r="F24">
        <f t="shared" si="1"/>
        <v>5192</v>
      </c>
      <c r="G24">
        <f t="shared" si="2"/>
        <v>-7.41040006687399E-4</v>
      </c>
      <c r="K24">
        <f t="shared" si="5"/>
        <v>-7.41040006687399E-4</v>
      </c>
      <c r="O24">
        <f t="shared" ca="1" si="3"/>
        <v>-6.2163682966011433E-4</v>
      </c>
      <c r="Q24" s="2">
        <f t="shared" si="4"/>
        <v>37300.857409999997</v>
      </c>
    </row>
    <row r="25" spans="1:21" x14ac:dyDescent="0.2">
      <c r="A25" s="30" t="s">
        <v>47</v>
      </c>
      <c r="B25" s="31" t="s">
        <v>44</v>
      </c>
      <c r="C25" s="30">
        <v>52319.405650000001</v>
      </c>
      <c r="D25" s="30">
        <v>1.1E-4</v>
      </c>
      <c r="E25">
        <f t="shared" si="0"/>
        <v>5192.4966088712754</v>
      </c>
      <c r="F25">
        <f t="shared" si="1"/>
        <v>5192.5</v>
      </c>
      <c r="G25">
        <f t="shared" si="2"/>
        <v>-3.2435000321129337E-4</v>
      </c>
      <c r="K25">
        <f t="shared" si="5"/>
        <v>-3.2435000321129337E-4</v>
      </c>
      <c r="O25">
        <f t="shared" ca="1" si="3"/>
        <v>-6.2160707734733311E-4</v>
      </c>
      <c r="Q25" s="2">
        <f t="shared" si="4"/>
        <v>37300.905650000001</v>
      </c>
    </row>
    <row r="26" spans="1:21" x14ac:dyDescent="0.2">
      <c r="A26" s="30" t="s">
        <v>47</v>
      </c>
      <c r="B26" s="31" t="s">
        <v>44</v>
      </c>
      <c r="C26" s="30">
        <v>52320.266810000001</v>
      </c>
      <c r="D26" s="30">
        <v>1E-4</v>
      </c>
      <c r="E26">
        <f t="shared" si="0"/>
        <v>5201.5001680142996</v>
      </c>
      <c r="F26">
        <f t="shared" si="1"/>
        <v>5201.5</v>
      </c>
      <c r="G26">
        <f t="shared" si="2"/>
        <v>1.6070000128820539E-5</v>
      </c>
      <c r="K26">
        <f t="shared" si="5"/>
        <v>1.6070000128820539E-5</v>
      </c>
      <c r="O26">
        <f t="shared" ca="1" si="3"/>
        <v>-6.2107153571727366E-4</v>
      </c>
      <c r="Q26" s="2">
        <f t="shared" si="4"/>
        <v>37301.766810000001</v>
      </c>
    </row>
    <row r="27" spans="1:21" x14ac:dyDescent="0.2">
      <c r="A27" s="30" t="s">
        <v>47</v>
      </c>
      <c r="B27" s="31" t="s">
        <v>41</v>
      </c>
      <c r="C27" s="30">
        <v>52320.601430000002</v>
      </c>
      <c r="D27" s="30">
        <v>4.0000000000000003E-5</v>
      </c>
      <c r="E27">
        <f t="shared" si="0"/>
        <v>5204.9986711501288</v>
      </c>
      <c r="F27">
        <f t="shared" si="1"/>
        <v>5205</v>
      </c>
      <c r="G27">
        <f t="shared" si="2"/>
        <v>-1.2710000009974465E-4</v>
      </c>
      <c r="K27">
        <f t="shared" si="5"/>
        <v>-1.2710000009974465E-4</v>
      </c>
      <c r="O27">
        <f t="shared" ca="1" si="3"/>
        <v>-6.2086326952780603E-4</v>
      </c>
      <c r="Q27" s="2">
        <f t="shared" si="4"/>
        <v>37302.101430000002</v>
      </c>
    </row>
    <row r="28" spans="1:21" x14ac:dyDescent="0.2">
      <c r="A28" s="30" t="s">
        <v>40</v>
      </c>
      <c r="B28" s="31" t="s">
        <v>41</v>
      </c>
      <c r="C28" s="30">
        <v>55976.664700000001</v>
      </c>
      <c r="D28" s="30">
        <v>8.0000000000000004E-4</v>
      </c>
      <c r="E28">
        <f t="shared" si="0"/>
        <v>43429.6977770882</v>
      </c>
      <c r="F28">
        <f t="shared" si="1"/>
        <v>43429.5</v>
      </c>
      <c r="O28">
        <f t="shared" ca="1" si="3"/>
        <v>1.6536712902736304E-3</v>
      </c>
      <c r="Q28" s="2">
        <f t="shared" si="4"/>
        <v>40958.164700000001</v>
      </c>
      <c r="U28">
        <f>+C28-(C$7+F28*C$8)</f>
        <v>1.8916709996119607E-2</v>
      </c>
    </row>
    <row r="29" spans="1:21" x14ac:dyDescent="0.2">
      <c r="A29" s="32" t="s">
        <v>42</v>
      </c>
      <c r="B29" s="31" t="s">
        <v>43</v>
      </c>
      <c r="C29" s="30">
        <v>56347.611279999997</v>
      </c>
      <c r="D29" s="30">
        <v>2.3000000000000001E-4</v>
      </c>
      <c r="E29">
        <f t="shared" si="0"/>
        <v>47308.000847285519</v>
      </c>
      <c r="F29">
        <f t="shared" si="1"/>
        <v>47308</v>
      </c>
      <c r="G29">
        <f t="shared" ref="G29:G50" si="6">+C29-(C$7+F29*C$8)</f>
        <v>8.1039994256570935E-5</v>
      </c>
      <c r="K29">
        <f t="shared" ref="K29:K50" si="7">+G29</f>
        <v>8.1039994256570935E-5</v>
      </c>
      <c r="O29">
        <f t="shared" ca="1" si="3"/>
        <v>1.8844599805165345E-3</v>
      </c>
      <c r="Q29" s="2">
        <f t="shared" si="4"/>
        <v>41329.111279999997</v>
      </c>
    </row>
    <row r="30" spans="1:21" x14ac:dyDescent="0.2">
      <c r="A30" s="32" t="s">
        <v>42</v>
      </c>
      <c r="B30" s="31" t="s">
        <v>43</v>
      </c>
      <c r="C30" s="30">
        <v>56347.613420000001</v>
      </c>
      <c r="D30" s="30">
        <v>2.0000000000000001E-4</v>
      </c>
      <c r="E30">
        <f t="shared" si="0"/>
        <v>47308.023221311953</v>
      </c>
      <c r="F30">
        <f t="shared" si="1"/>
        <v>47308</v>
      </c>
      <c r="G30">
        <f t="shared" si="6"/>
        <v>2.2210399984032847E-3</v>
      </c>
      <c r="K30">
        <f t="shared" si="7"/>
        <v>2.2210399984032847E-3</v>
      </c>
      <c r="O30">
        <f t="shared" ca="1" si="3"/>
        <v>1.8844599805165345E-3</v>
      </c>
      <c r="Q30" s="2">
        <f t="shared" si="4"/>
        <v>41329.113420000001</v>
      </c>
    </row>
    <row r="31" spans="1:21" x14ac:dyDescent="0.2">
      <c r="A31" s="32" t="s">
        <v>42</v>
      </c>
      <c r="B31" s="31" t="s">
        <v>41</v>
      </c>
      <c r="C31" s="30">
        <v>56347.614300000001</v>
      </c>
      <c r="D31" s="30">
        <v>8.0000000000000004E-4</v>
      </c>
      <c r="E31">
        <f t="shared" si="0"/>
        <v>47308.032421846168</v>
      </c>
      <c r="F31">
        <f t="shared" si="1"/>
        <v>47308</v>
      </c>
      <c r="G31">
        <f t="shared" si="6"/>
        <v>3.1010399980004877E-3</v>
      </c>
      <c r="K31">
        <f t="shared" si="7"/>
        <v>3.1010399980004877E-3</v>
      </c>
      <c r="O31">
        <f t="shared" ca="1" si="3"/>
        <v>1.8844599805165345E-3</v>
      </c>
      <c r="Q31" s="2">
        <f t="shared" si="4"/>
        <v>41329.114300000001</v>
      </c>
    </row>
    <row r="32" spans="1:21" x14ac:dyDescent="0.2">
      <c r="A32" s="32" t="s">
        <v>42</v>
      </c>
      <c r="B32" s="31" t="s">
        <v>44</v>
      </c>
      <c r="C32" s="30">
        <v>56347.659599999999</v>
      </c>
      <c r="D32" s="30">
        <v>5.9999999999999995E-4</v>
      </c>
      <c r="E32">
        <f t="shared" si="0"/>
        <v>47308.506040255241</v>
      </c>
      <c r="F32">
        <f t="shared" si="1"/>
        <v>47308.5</v>
      </c>
      <c r="G32">
        <f t="shared" si="6"/>
        <v>5.7772999571170658E-4</v>
      </c>
      <c r="K32">
        <f t="shared" si="7"/>
        <v>5.7772999571170658E-4</v>
      </c>
      <c r="O32">
        <f t="shared" ca="1" si="3"/>
        <v>1.8844897328293155E-3</v>
      </c>
      <c r="Q32" s="2">
        <f t="shared" si="4"/>
        <v>41329.159599999999</v>
      </c>
    </row>
    <row r="33" spans="1:17" x14ac:dyDescent="0.2">
      <c r="A33" s="32" t="s">
        <v>42</v>
      </c>
      <c r="B33" s="31" t="s">
        <v>44</v>
      </c>
      <c r="C33" s="30">
        <v>56347.6607</v>
      </c>
      <c r="D33" s="30">
        <v>4.0000000000000002E-4</v>
      </c>
      <c r="E33">
        <f t="shared" si="0"/>
        <v>47308.517540923029</v>
      </c>
      <c r="F33">
        <f t="shared" si="1"/>
        <v>47308.5</v>
      </c>
      <c r="G33">
        <f t="shared" si="6"/>
        <v>1.6777299970271997E-3</v>
      </c>
      <c r="K33">
        <f t="shared" si="7"/>
        <v>1.6777299970271997E-3</v>
      </c>
      <c r="O33">
        <f t="shared" ca="1" si="3"/>
        <v>1.8844897328293155E-3</v>
      </c>
      <c r="Q33" s="2">
        <f t="shared" si="4"/>
        <v>41329.1607</v>
      </c>
    </row>
    <row r="34" spans="1:17" x14ac:dyDescent="0.2">
      <c r="A34" s="32" t="s">
        <v>42</v>
      </c>
      <c r="B34" s="31" t="s">
        <v>45</v>
      </c>
      <c r="C34" s="30">
        <v>56347.661599999999</v>
      </c>
      <c r="D34" s="30">
        <v>1E-4</v>
      </c>
      <c r="E34">
        <f t="shared" si="0"/>
        <v>47308.526950560285</v>
      </c>
      <c r="F34">
        <f t="shared" si="1"/>
        <v>47308.5</v>
      </c>
      <c r="G34">
        <f t="shared" si="6"/>
        <v>2.5777299961191602E-3</v>
      </c>
      <c r="K34">
        <f t="shared" si="7"/>
        <v>2.5777299961191602E-3</v>
      </c>
      <c r="O34">
        <f t="shared" ca="1" si="3"/>
        <v>1.8844897328293155E-3</v>
      </c>
      <c r="Q34" s="2">
        <f t="shared" si="4"/>
        <v>41329.161599999999</v>
      </c>
    </row>
    <row r="35" spans="1:17" x14ac:dyDescent="0.2">
      <c r="A35" s="32" t="s">
        <v>42</v>
      </c>
      <c r="B35" s="31" t="s">
        <v>43</v>
      </c>
      <c r="C35" s="30">
        <v>56347.708919999997</v>
      </c>
      <c r="D35" s="30">
        <v>2.5999999999999998E-4</v>
      </c>
      <c r="E35">
        <f t="shared" si="0"/>
        <v>47309.021688377448</v>
      </c>
      <c r="F35">
        <f t="shared" si="1"/>
        <v>47309</v>
      </c>
      <c r="G35">
        <f t="shared" si="6"/>
        <v>2.0744199937325902E-3</v>
      </c>
      <c r="K35">
        <f t="shared" si="7"/>
        <v>2.0744199937325902E-3</v>
      </c>
      <c r="O35">
        <f t="shared" ca="1" si="3"/>
        <v>1.8845194851420965E-3</v>
      </c>
      <c r="Q35" s="2">
        <f t="shared" si="4"/>
        <v>41329.208919999997</v>
      </c>
    </row>
    <row r="36" spans="1:17" x14ac:dyDescent="0.2">
      <c r="A36" s="32" t="s">
        <v>42</v>
      </c>
      <c r="B36" s="31" t="s">
        <v>41</v>
      </c>
      <c r="C36" s="30">
        <v>56347.709900000002</v>
      </c>
      <c r="D36" s="30">
        <v>8.0000000000000004E-4</v>
      </c>
      <c r="E36">
        <f t="shared" si="0"/>
        <v>47309.031934426959</v>
      </c>
      <c r="F36">
        <f t="shared" si="1"/>
        <v>47309</v>
      </c>
      <c r="G36">
        <f t="shared" si="6"/>
        <v>3.0544199980795383E-3</v>
      </c>
      <c r="K36">
        <f t="shared" si="7"/>
        <v>3.0544199980795383E-3</v>
      </c>
      <c r="O36">
        <f t="shared" ca="1" si="3"/>
        <v>1.8845194851420965E-3</v>
      </c>
      <c r="Q36" s="2">
        <f t="shared" si="4"/>
        <v>41329.209900000002</v>
      </c>
    </row>
    <row r="37" spans="1:17" x14ac:dyDescent="0.2">
      <c r="A37" s="32" t="s">
        <v>42</v>
      </c>
      <c r="B37" s="31" t="s">
        <v>43</v>
      </c>
      <c r="C37" s="30">
        <v>56347.710400000004</v>
      </c>
      <c r="D37" s="30">
        <v>1.2999999999999999E-4</v>
      </c>
      <c r="E37">
        <f t="shared" si="0"/>
        <v>47309.037162003238</v>
      </c>
      <c r="F37">
        <f t="shared" si="1"/>
        <v>47309</v>
      </c>
      <c r="G37">
        <f t="shared" si="6"/>
        <v>3.5544200000003912E-3</v>
      </c>
      <c r="K37">
        <f t="shared" si="7"/>
        <v>3.5544200000003912E-3</v>
      </c>
      <c r="O37">
        <f t="shared" ca="1" si="3"/>
        <v>1.8845194851420965E-3</v>
      </c>
      <c r="Q37" s="2">
        <f t="shared" si="4"/>
        <v>41329.210400000004</v>
      </c>
    </row>
    <row r="38" spans="1:17" x14ac:dyDescent="0.2">
      <c r="A38" s="32" t="s">
        <v>42</v>
      </c>
      <c r="B38" s="31" t="s">
        <v>45</v>
      </c>
      <c r="C38" s="30">
        <v>56347.755400000002</v>
      </c>
      <c r="D38" s="30">
        <v>1.3999999999999999E-4</v>
      </c>
      <c r="E38">
        <f t="shared" si="0"/>
        <v>47309.507643866564</v>
      </c>
      <c r="F38">
        <f t="shared" si="1"/>
        <v>47309.5</v>
      </c>
      <c r="G38">
        <f t="shared" si="6"/>
        <v>7.3110999801428989E-4</v>
      </c>
      <c r="K38">
        <f t="shared" si="7"/>
        <v>7.3110999801428989E-4</v>
      </c>
      <c r="O38">
        <f t="shared" ca="1" si="3"/>
        <v>1.8845492374548775E-3</v>
      </c>
      <c r="Q38" s="2">
        <f t="shared" si="4"/>
        <v>41329.255400000002</v>
      </c>
    </row>
    <row r="39" spans="1:17" x14ac:dyDescent="0.2">
      <c r="A39" s="32" t="s">
        <v>42</v>
      </c>
      <c r="B39" s="31" t="s">
        <v>44</v>
      </c>
      <c r="C39" s="30">
        <v>56347.756200000003</v>
      </c>
      <c r="D39" s="30">
        <v>5.0000000000000001E-4</v>
      </c>
      <c r="E39">
        <f t="shared" si="0"/>
        <v>47309.516007988597</v>
      </c>
      <c r="F39">
        <f t="shared" si="1"/>
        <v>47309.5</v>
      </c>
      <c r="G39">
        <f t="shared" si="6"/>
        <v>1.5311099996324629E-3</v>
      </c>
      <c r="K39">
        <f t="shared" si="7"/>
        <v>1.5311099996324629E-3</v>
      </c>
      <c r="O39">
        <f t="shared" ca="1" si="3"/>
        <v>1.8845492374548775E-3</v>
      </c>
      <c r="Q39" s="2">
        <f t="shared" si="4"/>
        <v>41329.256200000003</v>
      </c>
    </row>
    <row r="40" spans="1:17" x14ac:dyDescent="0.2">
      <c r="A40" s="32" t="s">
        <v>42</v>
      </c>
      <c r="B40" s="31" t="s">
        <v>44</v>
      </c>
      <c r="C40" s="30">
        <v>56347.757299999997</v>
      </c>
      <c r="D40" s="30">
        <v>8.9999999999999998E-4</v>
      </c>
      <c r="E40">
        <f t="shared" si="0"/>
        <v>47309.527508656305</v>
      </c>
      <c r="F40">
        <f t="shared" si="1"/>
        <v>47309.5</v>
      </c>
      <c r="G40">
        <f t="shared" si="6"/>
        <v>2.6311099936719984E-3</v>
      </c>
      <c r="K40">
        <f t="shared" si="7"/>
        <v>2.6311099936719984E-3</v>
      </c>
      <c r="O40">
        <f t="shared" ca="1" si="3"/>
        <v>1.8845492374548775E-3</v>
      </c>
      <c r="Q40" s="2">
        <f t="shared" si="4"/>
        <v>41329.257299999997</v>
      </c>
    </row>
    <row r="41" spans="1:17" x14ac:dyDescent="0.2">
      <c r="A41" s="33" t="s">
        <v>46</v>
      </c>
      <c r="B41" s="34" t="s">
        <v>41</v>
      </c>
      <c r="C41" s="33">
        <v>56398.305544000003</v>
      </c>
      <c r="D41" s="33">
        <v>1.5E-5</v>
      </c>
      <c r="E41">
        <f t="shared" si="0"/>
        <v>47838.017109229804</v>
      </c>
      <c r="F41">
        <f t="shared" si="1"/>
        <v>47838</v>
      </c>
      <c r="G41">
        <f t="shared" si="6"/>
        <v>1.6364399998565204E-3</v>
      </c>
      <c r="K41">
        <f t="shared" si="7"/>
        <v>1.6364399998565204E-3</v>
      </c>
      <c r="O41">
        <f t="shared" ca="1" si="3"/>
        <v>1.9159974320644884E-3</v>
      </c>
      <c r="Q41" s="2">
        <f t="shared" si="4"/>
        <v>41379.805544000003</v>
      </c>
    </row>
    <row r="42" spans="1:17" x14ac:dyDescent="0.2">
      <c r="A42" s="33" t="s">
        <v>46</v>
      </c>
      <c r="B42" s="34" t="s">
        <v>44</v>
      </c>
      <c r="C42" s="33">
        <v>56398.353435999998</v>
      </c>
      <c r="D42" s="33">
        <v>6.3999999999999997E-5</v>
      </c>
      <c r="E42">
        <f t="shared" si="0"/>
        <v>47838.517827394178</v>
      </c>
      <c r="F42">
        <f t="shared" si="1"/>
        <v>47838.5</v>
      </c>
      <c r="G42">
        <f t="shared" si="6"/>
        <v>1.7051299946615472E-3</v>
      </c>
      <c r="K42">
        <f t="shared" si="7"/>
        <v>1.7051299946615472E-3</v>
      </c>
      <c r="O42">
        <f t="shared" ca="1" si="3"/>
        <v>1.9160271843772694E-3</v>
      </c>
      <c r="Q42" s="2">
        <f t="shared" si="4"/>
        <v>41379.853435999998</v>
      </c>
    </row>
    <row r="43" spans="1:17" x14ac:dyDescent="0.2">
      <c r="A43" s="33" t="s">
        <v>46</v>
      </c>
      <c r="B43" s="34" t="s">
        <v>41</v>
      </c>
      <c r="C43" s="33">
        <v>56404.331280999999</v>
      </c>
      <c r="D43" s="33">
        <v>1.9000000000000001E-5</v>
      </c>
      <c r="E43">
        <f t="shared" si="0"/>
        <v>47901.017108602457</v>
      </c>
      <c r="F43">
        <f t="shared" si="1"/>
        <v>47901</v>
      </c>
      <c r="G43">
        <f t="shared" si="6"/>
        <v>1.6363799950340763E-3</v>
      </c>
      <c r="K43">
        <f t="shared" si="7"/>
        <v>1.6363799950340763E-3</v>
      </c>
      <c r="O43">
        <f t="shared" ca="1" si="3"/>
        <v>1.9197462234749052E-3</v>
      </c>
      <c r="Q43" s="2">
        <f t="shared" si="4"/>
        <v>41385.831280999999</v>
      </c>
    </row>
    <row r="44" spans="1:17" x14ac:dyDescent="0.2">
      <c r="A44" s="33" t="s">
        <v>46</v>
      </c>
      <c r="B44" s="34" t="s">
        <v>44</v>
      </c>
      <c r="C44" s="33">
        <v>56417.386458000001</v>
      </c>
      <c r="D44" s="33">
        <v>4.1E-5</v>
      </c>
      <c r="E44">
        <f t="shared" si="0"/>
        <v>48037.510975296354</v>
      </c>
      <c r="F44">
        <f t="shared" si="1"/>
        <v>48037.5</v>
      </c>
      <c r="G44">
        <f t="shared" si="6"/>
        <v>1.0497499970369972E-3</v>
      </c>
      <c r="K44">
        <f t="shared" si="7"/>
        <v>1.0497499970369972E-3</v>
      </c>
      <c r="O44">
        <f t="shared" ca="1" si="3"/>
        <v>1.9278686048641424E-3</v>
      </c>
      <c r="Q44" s="2">
        <f t="shared" si="4"/>
        <v>41398.886458000001</v>
      </c>
    </row>
    <row r="45" spans="1:17" x14ac:dyDescent="0.2">
      <c r="A45" s="33" t="s">
        <v>46</v>
      </c>
      <c r="B45" s="34" t="s">
        <v>41</v>
      </c>
      <c r="C45" s="33">
        <v>56417.434423999999</v>
      </c>
      <c r="D45" s="33">
        <v>2.9E-5</v>
      </c>
      <c r="E45">
        <f t="shared" si="0"/>
        <v>48038.012467142049</v>
      </c>
      <c r="F45">
        <f t="shared" si="1"/>
        <v>48038</v>
      </c>
      <c r="G45">
        <f t="shared" si="6"/>
        <v>1.1924399950657971E-3</v>
      </c>
      <c r="K45">
        <f t="shared" si="7"/>
        <v>1.1924399950657971E-3</v>
      </c>
      <c r="O45">
        <f t="shared" ca="1" si="3"/>
        <v>1.9278983571769234E-3</v>
      </c>
      <c r="Q45" s="2">
        <f t="shared" si="4"/>
        <v>41398.934423999999</v>
      </c>
    </row>
    <row r="46" spans="1:17" x14ac:dyDescent="0.2">
      <c r="A46" s="33" t="s">
        <v>46</v>
      </c>
      <c r="B46" s="34" t="s">
        <v>41</v>
      </c>
      <c r="C46" s="33">
        <v>57029.287028999999</v>
      </c>
      <c r="D46" s="33">
        <v>4.2999999999999999E-4</v>
      </c>
      <c r="E46">
        <f t="shared" si="0"/>
        <v>54435.02477139284</v>
      </c>
      <c r="F46">
        <f t="shared" si="1"/>
        <v>54435</v>
      </c>
      <c r="G46">
        <f t="shared" si="6"/>
        <v>2.3692999966442585E-3</v>
      </c>
      <c r="K46">
        <f t="shared" si="7"/>
        <v>2.3692999966442585E-3</v>
      </c>
      <c r="O46">
        <f t="shared" ca="1" si="3"/>
        <v>2.30854944689817E-3</v>
      </c>
      <c r="Q46" s="2">
        <f t="shared" si="4"/>
        <v>42010.787028999999</v>
      </c>
    </row>
    <row r="47" spans="1:17" x14ac:dyDescent="0.2">
      <c r="A47" s="33" t="s">
        <v>46</v>
      </c>
      <c r="B47" s="34" t="s">
        <v>41</v>
      </c>
      <c r="C47" s="40">
        <v>57029.477793999999</v>
      </c>
      <c r="D47" s="33">
        <v>9.3999999999999994E-5</v>
      </c>
      <c r="E47">
        <f t="shared" si="0"/>
        <v>54437.019248563069</v>
      </c>
      <c r="F47">
        <f t="shared" si="1"/>
        <v>54437</v>
      </c>
      <c r="G47">
        <f t="shared" si="6"/>
        <v>1.8410599950584583E-3</v>
      </c>
      <c r="K47">
        <f t="shared" si="7"/>
        <v>1.8410599950584583E-3</v>
      </c>
      <c r="O47">
        <f t="shared" ca="1" si="3"/>
        <v>2.3086684561492944E-3</v>
      </c>
      <c r="Q47" s="2">
        <f t="shared" si="4"/>
        <v>42010.977793999999</v>
      </c>
    </row>
    <row r="48" spans="1:17" x14ac:dyDescent="0.2">
      <c r="A48" s="35" t="s">
        <v>48</v>
      </c>
      <c r="B48" s="36" t="s">
        <v>41</v>
      </c>
      <c r="C48" s="41">
        <v>58046.392959999852</v>
      </c>
      <c r="D48" s="37">
        <v>1E-4</v>
      </c>
      <c r="E48">
        <f t="shared" si="0"/>
        <v>65069.02240769042</v>
      </c>
      <c r="F48">
        <f t="shared" si="1"/>
        <v>65069</v>
      </c>
      <c r="G48">
        <f t="shared" si="6"/>
        <v>2.1432198482216336E-3</v>
      </c>
      <c r="K48">
        <f t="shared" si="7"/>
        <v>2.1432198482216336E-3</v>
      </c>
      <c r="O48">
        <f t="shared" ca="1" si="3"/>
        <v>2.941321635126361E-3</v>
      </c>
      <c r="Q48" s="2">
        <f t="shared" si="4"/>
        <v>43027.892959999852</v>
      </c>
    </row>
    <row r="49" spans="1:17" x14ac:dyDescent="0.2">
      <c r="A49" s="35" t="s">
        <v>48</v>
      </c>
      <c r="B49" s="36" t="s">
        <v>44</v>
      </c>
      <c r="C49" s="41">
        <v>58046.441099999938</v>
      </c>
      <c r="D49" s="37">
        <v>5.9999999999999995E-4</v>
      </c>
      <c r="E49">
        <f t="shared" si="0"/>
        <v>65069.525718733574</v>
      </c>
      <c r="F49">
        <f t="shared" si="1"/>
        <v>65069.5</v>
      </c>
      <c r="G49">
        <f t="shared" si="6"/>
        <v>2.4599099342594855E-3</v>
      </c>
      <c r="K49">
        <f t="shared" si="7"/>
        <v>2.4599099342594855E-3</v>
      </c>
      <c r="O49">
        <f t="shared" ca="1" si="3"/>
        <v>2.941351387439142E-3</v>
      </c>
      <c r="Q49" s="2">
        <f t="shared" si="4"/>
        <v>43027.941099999938</v>
      </c>
    </row>
    <row r="50" spans="1:17" x14ac:dyDescent="0.2">
      <c r="A50" s="35" t="s">
        <v>48</v>
      </c>
      <c r="B50" s="36" t="s">
        <v>41</v>
      </c>
      <c r="C50" s="41">
        <v>58046.488570000045</v>
      </c>
      <c r="D50" s="37">
        <v>2.0000000000000001E-4</v>
      </c>
      <c r="E50">
        <f t="shared" si="0"/>
        <v>65070.022024824757</v>
      </c>
      <c r="F50">
        <f t="shared" si="1"/>
        <v>65070</v>
      </c>
      <c r="G50">
        <f t="shared" si="6"/>
        <v>2.1066000408609398E-3</v>
      </c>
      <c r="K50">
        <f t="shared" si="7"/>
        <v>2.1066000408609398E-3</v>
      </c>
      <c r="O50">
        <f t="shared" ca="1" si="3"/>
        <v>2.941381139751923E-3</v>
      </c>
      <c r="Q50" s="2">
        <f t="shared" si="4"/>
        <v>43027.988570000045</v>
      </c>
    </row>
    <row r="51" spans="1:17" x14ac:dyDescent="0.2">
      <c r="A51" s="38" t="s">
        <v>54</v>
      </c>
      <c r="B51" s="39" t="s">
        <v>41</v>
      </c>
      <c r="C51" s="42">
        <v>59304.339699999997</v>
      </c>
      <c r="D51" s="38">
        <v>4.0000000000000002E-4</v>
      </c>
      <c r="E51">
        <f t="shared" ref="E51:E56" si="8">+(C51-C$7)/C$8</f>
        <v>78221.047434817825</v>
      </c>
      <c r="F51">
        <f t="shared" ref="F51:F56" si="9">ROUND(2*E51,0)/2</f>
        <v>78221</v>
      </c>
      <c r="G51">
        <f t="shared" ref="G51:G56" si="10">+C51-(C$7+F51*C$8)</f>
        <v>4.5369799918262288E-3</v>
      </c>
      <c r="K51">
        <f t="shared" ref="K51:K56" si="11">+G51</f>
        <v>4.5369799918262288E-3</v>
      </c>
      <c r="O51">
        <f t="shared" ref="O51:O56" ca="1" si="12">+C$11+C$12*$F51</f>
        <v>3.7239264705201131E-3</v>
      </c>
      <c r="Q51" s="2">
        <f t="shared" ref="Q51:Q56" si="13">+C51-15018.5</f>
        <v>44285.839699999997</v>
      </c>
    </row>
    <row r="52" spans="1:17" x14ac:dyDescent="0.2">
      <c r="A52" s="38" t="s">
        <v>54</v>
      </c>
      <c r="B52" s="39" t="s">
        <v>44</v>
      </c>
      <c r="C52" s="42">
        <v>59304.3871</v>
      </c>
      <c r="D52" s="38">
        <v>1E-4</v>
      </c>
      <c r="E52">
        <f t="shared" si="8"/>
        <v>78221.543009047251</v>
      </c>
      <c r="F52">
        <f t="shared" si="9"/>
        <v>78221.5</v>
      </c>
      <c r="G52">
        <f t="shared" si="10"/>
        <v>4.1136699946946464E-3</v>
      </c>
      <c r="K52">
        <f t="shared" si="11"/>
        <v>4.1136699946946464E-3</v>
      </c>
      <c r="O52">
        <f t="shared" ca="1" si="12"/>
        <v>3.723956222832895E-3</v>
      </c>
      <c r="Q52" s="2">
        <f t="shared" si="13"/>
        <v>44285.8871</v>
      </c>
    </row>
    <row r="53" spans="1:17" x14ac:dyDescent="0.2">
      <c r="A53" s="38" t="s">
        <v>54</v>
      </c>
      <c r="B53" s="39" t="s">
        <v>41</v>
      </c>
      <c r="C53" s="42">
        <v>59304.434800000003</v>
      </c>
      <c r="D53" s="38">
        <v>5.9999999999999995E-4</v>
      </c>
      <c r="E53">
        <f t="shared" si="8"/>
        <v>78222.041719822417</v>
      </c>
      <c r="F53">
        <f t="shared" si="9"/>
        <v>78222</v>
      </c>
      <c r="G53">
        <f t="shared" si="10"/>
        <v>3.9903600045363419E-3</v>
      </c>
      <c r="K53">
        <f t="shared" si="11"/>
        <v>3.9903600045363419E-3</v>
      </c>
      <c r="O53">
        <f t="shared" ca="1" si="12"/>
        <v>3.723985975145676E-3</v>
      </c>
      <c r="Q53" s="2">
        <f t="shared" si="13"/>
        <v>44285.934800000003</v>
      </c>
    </row>
    <row r="54" spans="1:17" x14ac:dyDescent="0.2">
      <c r="A54" s="38" t="s">
        <v>54</v>
      </c>
      <c r="B54" s="39" t="s">
        <v>44</v>
      </c>
      <c r="C54" s="42">
        <v>59304.482400000001</v>
      </c>
      <c r="D54" s="38">
        <v>2.0000000000000001E-4</v>
      </c>
      <c r="E54">
        <f t="shared" si="8"/>
        <v>78222.539385082287</v>
      </c>
      <c r="F54">
        <f t="shared" si="9"/>
        <v>78222.5</v>
      </c>
      <c r="G54">
        <f t="shared" si="10"/>
        <v>3.7670500023523346E-3</v>
      </c>
      <c r="K54">
        <f t="shared" si="11"/>
        <v>3.7670500023523346E-3</v>
      </c>
      <c r="O54">
        <f t="shared" ca="1" si="12"/>
        <v>3.724015727458457E-3</v>
      </c>
      <c r="Q54" s="2">
        <f t="shared" si="13"/>
        <v>44285.982400000001</v>
      </c>
    </row>
    <row r="55" spans="1:17" x14ac:dyDescent="0.2">
      <c r="A55" s="38" t="s">
        <v>54</v>
      </c>
      <c r="B55" s="39" t="s">
        <v>41</v>
      </c>
      <c r="C55" s="42">
        <v>59304.530400000003</v>
      </c>
      <c r="D55" s="38">
        <v>8.0000000000000004E-4</v>
      </c>
      <c r="E55">
        <f t="shared" si="8"/>
        <v>78223.041232403222</v>
      </c>
      <c r="F55">
        <f t="shared" si="9"/>
        <v>78223</v>
      </c>
      <c r="G55">
        <f t="shared" si="10"/>
        <v>3.9437400046153925E-3</v>
      </c>
      <c r="K55">
        <f t="shared" si="11"/>
        <v>3.9437400046153925E-3</v>
      </c>
      <c r="O55">
        <f t="shared" ca="1" si="12"/>
        <v>3.724045479771238E-3</v>
      </c>
      <c r="Q55" s="2">
        <f t="shared" si="13"/>
        <v>44286.030400000003</v>
      </c>
    </row>
    <row r="56" spans="1:17" x14ac:dyDescent="0.2">
      <c r="A56" s="38" t="s">
        <v>54</v>
      </c>
      <c r="B56" s="39" t="s">
        <v>44</v>
      </c>
      <c r="C56" s="42">
        <v>59304.578200000004</v>
      </c>
      <c r="D56" s="38">
        <v>2.0000000000000001E-4</v>
      </c>
      <c r="E56">
        <f t="shared" si="8"/>
        <v>78223.54098869361</v>
      </c>
      <c r="F56">
        <f t="shared" si="9"/>
        <v>78223.5</v>
      </c>
      <c r="G56">
        <f t="shared" si="10"/>
        <v>3.9204300046549179E-3</v>
      </c>
      <c r="K56">
        <f t="shared" si="11"/>
        <v>3.9204300046549179E-3</v>
      </c>
      <c r="O56">
        <f t="shared" ca="1" si="12"/>
        <v>3.724075232084019E-3</v>
      </c>
      <c r="Q56" s="2">
        <f t="shared" si="13"/>
        <v>44286.078200000004</v>
      </c>
    </row>
    <row r="57" spans="1:17" x14ac:dyDescent="0.2">
      <c r="A57" s="43" t="s">
        <v>55</v>
      </c>
      <c r="B57" s="44" t="s">
        <v>44</v>
      </c>
      <c r="C57" s="42">
        <v>59563.110900000203</v>
      </c>
      <c r="D57" s="45"/>
      <c r="E57">
        <f t="shared" ref="E57:E65" si="14">+(C57-C$7)/C$8</f>
        <v>80926.539798272031</v>
      </c>
      <c r="F57">
        <f t="shared" ref="F57:F65" si="15">ROUND(2*E57,0)/2</f>
        <v>80926.5</v>
      </c>
      <c r="G57">
        <f t="shared" ref="G57:G65" si="16">+C57-(C$7+F57*C$8)</f>
        <v>3.8065702028688975E-3</v>
      </c>
      <c r="K57">
        <f t="shared" ref="K57:K65" si="17">+G57</f>
        <v>3.8065702028688975E-3</v>
      </c>
      <c r="O57">
        <f t="shared" ref="O57:O65" ca="1" si="18">+C$11+C$12*$F57</f>
        <v>3.8849162349785839E-3</v>
      </c>
      <c r="Q57" s="2">
        <f t="shared" ref="Q57:Q65" si="19">+C57-15018.5</f>
        <v>44544.610900000203</v>
      </c>
    </row>
    <row r="58" spans="1:17" x14ac:dyDescent="0.2">
      <c r="A58" s="43" t="s">
        <v>55</v>
      </c>
      <c r="B58" s="44" t="s">
        <v>41</v>
      </c>
      <c r="C58" s="42">
        <v>59563.158900000155</v>
      </c>
      <c r="D58" s="45"/>
      <c r="E58">
        <f t="shared" si="14"/>
        <v>80927.041645592428</v>
      </c>
      <c r="F58">
        <f t="shared" si="15"/>
        <v>80927</v>
      </c>
      <c r="G58">
        <f t="shared" si="16"/>
        <v>3.9832601542002521E-3</v>
      </c>
      <c r="K58">
        <f t="shared" si="17"/>
        <v>3.9832601542002521E-3</v>
      </c>
      <c r="O58">
        <f t="shared" ca="1" si="18"/>
        <v>3.8849459872913649E-3</v>
      </c>
      <c r="Q58" s="2">
        <f t="shared" si="19"/>
        <v>44544.658900000155</v>
      </c>
    </row>
    <row r="59" spans="1:17" x14ac:dyDescent="0.2">
      <c r="A59" s="43" t="s">
        <v>55</v>
      </c>
      <c r="B59" s="44" t="s">
        <v>44</v>
      </c>
      <c r="C59" s="42">
        <v>59563.206900000107</v>
      </c>
      <c r="D59" s="45"/>
      <c r="E59">
        <f t="shared" si="14"/>
        <v>80927.543492912824</v>
      </c>
      <c r="F59">
        <f t="shared" si="15"/>
        <v>80927.5</v>
      </c>
      <c r="G59">
        <f t="shared" si="16"/>
        <v>4.1599501055316068E-3</v>
      </c>
      <c r="K59">
        <f t="shared" si="17"/>
        <v>4.1599501055316068E-3</v>
      </c>
      <c r="O59">
        <f t="shared" ca="1" si="18"/>
        <v>3.8849757396041459E-3</v>
      </c>
      <c r="Q59" s="2">
        <f t="shared" si="19"/>
        <v>44544.706900000107</v>
      </c>
    </row>
    <row r="60" spans="1:17" x14ac:dyDescent="0.2">
      <c r="A60" s="43" t="s">
        <v>55</v>
      </c>
      <c r="B60" s="44" t="s">
        <v>41</v>
      </c>
      <c r="C60" s="42">
        <v>59563.254699999932</v>
      </c>
      <c r="D60" s="45"/>
      <c r="E60">
        <f t="shared" si="14"/>
        <v>80928.043249201393</v>
      </c>
      <c r="F60">
        <f t="shared" si="15"/>
        <v>80928</v>
      </c>
      <c r="G60">
        <f t="shared" si="16"/>
        <v>4.1366399309481494E-3</v>
      </c>
      <c r="K60">
        <f t="shared" si="17"/>
        <v>4.1366399309481494E-3</v>
      </c>
      <c r="O60">
        <f t="shared" ca="1" si="18"/>
        <v>3.8850054919169269E-3</v>
      </c>
      <c r="Q60" s="2">
        <f t="shared" si="19"/>
        <v>44544.754699999932</v>
      </c>
    </row>
    <row r="61" spans="1:17" x14ac:dyDescent="0.2">
      <c r="A61" s="43" t="s">
        <v>55</v>
      </c>
      <c r="B61" s="44" t="s">
        <v>44</v>
      </c>
      <c r="C61" s="42">
        <v>59563.302099999972</v>
      </c>
      <c r="D61" s="45"/>
      <c r="E61">
        <f t="shared" si="14"/>
        <v>80928.538823431198</v>
      </c>
      <c r="F61">
        <f t="shared" si="15"/>
        <v>80928.5</v>
      </c>
      <c r="G61">
        <f t="shared" si="16"/>
        <v>3.7133299701963551E-3</v>
      </c>
      <c r="K61">
        <f t="shared" si="17"/>
        <v>3.7133299701963551E-3</v>
      </c>
      <c r="O61">
        <f t="shared" ca="1" si="18"/>
        <v>3.8850352442297079E-3</v>
      </c>
      <c r="Q61" s="2">
        <f t="shared" si="19"/>
        <v>44544.802099999972</v>
      </c>
    </row>
    <row r="62" spans="1:17" x14ac:dyDescent="0.2">
      <c r="A62" s="43" t="s">
        <v>55</v>
      </c>
      <c r="B62" s="44" t="s">
        <v>41</v>
      </c>
      <c r="C62" s="42">
        <v>59902.32209999999</v>
      </c>
      <c r="D62" s="45"/>
      <c r="E62">
        <f t="shared" si="14"/>
        <v>84473.044630327655</v>
      </c>
      <c r="F62">
        <f t="shared" si="15"/>
        <v>84473</v>
      </c>
      <c r="G62">
        <f t="shared" si="16"/>
        <v>4.2687399909482338E-3</v>
      </c>
      <c r="K62">
        <f t="shared" si="17"/>
        <v>4.2687399909482338E-3</v>
      </c>
      <c r="O62">
        <f t="shared" ca="1" si="18"/>
        <v>4.0959493895348443E-3</v>
      </c>
      <c r="Q62" s="2">
        <f t="shared" si="19"/>
        <v>44883.82209999999</v>
      </c>
    </row>
    <row r="63" spans="1:17" x14ac:dyDescent="0.2">
      <c r="A63" s="43" t="s">
        <v>55</v>
      </c>
      <c r="B63" s="44" t="s">
        <v>44</v>
      </c>
      <c r="C63" s="42">
        <v>59905.143000000156</v>
      </c>
      <c r="D63" s="45"/>
      <c r="E63">
        <f t="shared" si="14"/>
        <v>84502.537570069442</v>
      </c>
      <c r="F63">
        <f t="shared" si="15"/>
        <v>84502.5</v>
      </c>
      <c r="G63">
        <f t="shared" si="16"/>
        <v>3.5934501574956812E-3</v>
      </c>
      <c r="K63">
        <f t="shared" si="17"/>
        <v>3.5934501574956812E-3</v>
      </c>
      <c r="O63">
        <f t="shared" ca="1" si="18"/>
        <v>4.0977047759889283E-3</v>
      </c>
      <c r="Q63" s="2">
        <f t="shared" si="19"/>
        <v>44886.643000000156</v>
      </c>
    </row>
    <row r="64" spans="1:17" x14ac:dyDescent="0.2">
      <c r="A64" s="43" t="s">
        <v>55</v>
      </c>
      <c r="B64" s="44" t="s">
        <v>41</v>
      </c>
      <c r="C64" s="42">
        <v>59905.191999999806</v>
      </c>
      <c r="D64" s="45"/>
      <c r="E64">
        <f t="shared" si="14"/>
        <v>84503.049872539195</v>
      </c>
      <c r="F64">
        <f t="shared" si="15"/>
        <v>84503</v>
      </c>
      <c r="G64">
        <f t="shared" si="16"/>
        <v>4.7701398070785217E-3</v>
      </c>
      <c r="K64">
        <f t="shared" si="17"/>
        <v>4.7701398070785217E-3</v>
      </c>
      <c r="O64">
        <f t="shared" ca="1" si="18"/>
        <v>4.0977345283017101E-3</v>
      </c>
      <c r="Q64" s="2">
        <f t="shared" si="19"/>
        <v>44886.691999999806</v>
      </c>
    </row>
    <row r="65" spans="1:17" x14ac:dyDescent="0.2">
      <c r="A65" s="43" t="s">
        <v>55</v>
      </c>
      <c r="B65" s="44" t="s">
        <v>41</v>
      </c>
      <c r="C65" s="42">
        <v>59905.287000000011</v>
      </c>
      <c r="D65" s="45"/>
      <c r="E65">
        <f t="shared" si="14"/>
        <v>84504.043112030617</v>
      </c>
      <c r="F65">
        <f t="shared" si="15"/>
        <v>84504</v>
      </c>
      <c r="G65">
        <f t="shared" si="16"/>
        <v>4.1235200114897452E-3</v>
      </c>
      <c r="K65">
        <f t="shared" si="17"/>
        <v>4.1235200114897452E-3</v>
      </c>
      <c r="O65">
        <f t="shared" ca="1" si="18"/>
        <v>4.0977940329272721E-3</v>
      </c>
      <c r="Q65" s="2">
        <f t="shared" si="19"/>
        <v>44886.787000000011</v>
      </c>
    </row>
    <row r="66" spans="1:17" x14ac:dyDescent="0.2">
      <c r="C66" s="8"/>
      <c r="D66" s="8"/>
    </row>
    <row r="67" spans="1:17" x14ac:dyDescent="0.2">
      <c r="C67" s="8"/>
      <c r="D67" s="8"/>
    </row>
    <row r="68" spans="1:17" x14ac:dyDescent="0.2">
      <c r="C68" s="8"/>
      <c r="D68" s="8"/>
    </row>
    <row r="69" spans="1:17" x14ac:dyDescent="0.2">
      <c r="C69" s="8"/>
      <c r="D69" s="8"/>
    </row>
    <row r="70" spans="1:17" x14ac:dyDescent="0.2">
      <c r="C70" s="8"/>
      <c r="D70" s="8"/>
    </row>
    <row r="71" spans="1:17" x14ac:dyDescent="0.2">
      <c r="C71" s="8"/>
      <c r="D71" s="8"/>
    </row>
    <row r="72" spans="1:17" x14ac:dyDescent="0.2">
      <c r="C72" s="8"/>
      <c r="D72" s="8"/>
    </row>
    <row r="73" spans="1:17" x14ac:dyDescent="0.2">
      <c r="C73" s="8"/>
      <c r="D73" s="8"/>
    </row>
    <row r="74" spans="1:17" x14ac:dyDescent="0.2">
      <c r="C74" s="8"/>
      <c r="D74" s="8"/>
    </row>
    <row r="75" spans="1:17" x14ac:dyDescent="0.2">
      <c r="C75" s="8"/>
      <c r="D75" s="8"/>
    </row>
    <row r="76" spans="1:17" x14ac:dyDescent="0.2">
      <c r="C76" s="8"/>
      <c r="D76" s="8"/>
    </row>
    <row r="77" spans="1:17" x14ac:dyDescent="0.2">
      <c r="C77" s="8"/>
      <c r="D77" s="8"/>
    </row>
    <row r="78" spans="1:17" x14ac:dyDescent="0.2">
      <c r="C78" s="8"/>
      <c r="D78" s="8"/>
    </row>
    <row r="79" spans="1:17" x14ac:dyDescent="0.2">
      <c r="C79" s="8"/>
      <c r="D79" s="8"/>
    </row>
    <row r="80" spans="1:17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48:D50" name="Range1"/>
  </protectedRanges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2023-08-19T07:11:46Z</dcterms:modified>
</cp:coreProperties>
</file>