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FB212A8-D35D-4C64-91DD-277BEF8C6BEC}" xr6:coauthVersionLast="47" xr6:coauthVersionMax="47" xr10:uidLastSave="{00000000-0000-0000-0000-000000000000}"/>
  <bookViews>
    <workbookView xWindow="14310" yWindow="660" windowWidth="1327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5" i="1"/>
  <c r="F25" i="1"/>
  <c r="G25" i="1" s="1"/>
  <c r="K25" i="1" s="1"/>
  <c r="Q25" i="1"/>
  <c r="E24" i="1"/>
  <c r="F24" i="1"/>
  <c r="G24" i="1"/>
  <c r="K24" i="1"/>
  <c r="D9" i="1"/>
  <c r="C9" i="1"/>
  <c r="Q24" i="1"/>
  <c r="E21" i="1"/>
  <c r="F21" i="1"/>
  <c r="G21" i="1"/>
  <c r="I21" i="1"/>
  <c r="F16" i="1"/>
  <c r="F17" i="1" s="1"/>
  <c r="E23" i="1"/>
  <c r="F23" i="1"/>
  <c r="G23" i="1"/>
  <c r="K23" i="1"/>
  <c r="Q23" i="1"/>
  <c r="E22" i="1"/>
  <c r="F22" i="1"/>
  <c r="G22" i="1"/>
  <c r="K22" i="1"/>
  <c r="Q22" i="1"/>
  <c r="C17" i="1"/>
  <c r="R22" i="1"/>
  <c r="Q21" i="1"/>
  <c r="C11" i="1"/>
  <c r="C12" i="1"/>
  <c r="O26" i="1" l="1"/>
  <c r="O25" i="1"/>
  <c r="O21" i="1"/>
  <c r="O22" i="1"/>
  <c r="C15" i="1"/>
  <c r="O24" i="1"/>
  <c r="O23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<sst xmlns="http://schemas.openxmlformats.org/spreadsheetml/2006/main" count="57" uniqueCount="51">
  <si>
    <t>IBVS 6244</t>
  </si>
  <si>
    <t>PE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</si>
  <si>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</si>
  <si>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</si>
  <si>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</si>
  <si>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</si>
  <si>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</si>
  <si>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</si>
  <si>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</si>
  <si>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</si>
  <si>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</si>
  <si>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</si>
  <si>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</si>
  <si>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</si>
  <si>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</si>
  <si>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</si>
  <si>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</si>
  <si>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</si>
  <si>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</si>
  <si>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</si>
  <si>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</si>
  <si>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</si>
  <si>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</si>
  <si>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</si>
  <si>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</si>
  <si>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</si>
  <si>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</si>
  <si>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</si>
  <si>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</si>
  <si>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</si>
  <si>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</si>
  <si>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</si>
  <si>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</si>
  <si>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</si>
  <si>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</si>
  <si>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</si>
  <si>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</si>
  <si>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</si>
  <si>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</si>
  <si>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Cam</t>
  </si>
  <si>
    <t>OEJV 0091</t>
  </si>
  <si>
    <t>not avail.</t>
  </si>
  <si>
    <t>EA</t>
  </si>
  <si>
    <t>IBVS 6018</t>
  </si>
  <si>
    <t>V0516 Cam / GSC 4550-1548</t>
  </si>
  <si>
    <t>IBVS 6092</t>
  </si>
  <si>
    <t>Add cycle</t>
  </si>
  <si>
    <t>Old Cycle</t>
  </si>
  <si>
    <t>vis</t>
  </si>
  <si>
    <t>JBAV, 60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</si>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</sst>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28" fillId="0" borderId="0" applyNumberFormat="0" applyFill="0" applyBorder="0" applyAlignment="0" applyProtection="0"/>
    <xf numFmtId="43" fontId="31" fillId="0" borderId="0" applyFont="0" applyFill="0" applyBorder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5" xfId="0" applyFont="1" applyBorder="1" applyAlignment="1">
      <alignment vertical="center"/>
    </xf>
    <xf numFmtId="0" fontId="29" fillId="0" borderId="0" xfId="41" applyFont="1"/>
    <xf numFmtId="0" fontId="29" fillId="0" borderId="0" xfId="41" applyFont="1" applyAlignment="1">
      <alignment horizontal="center" wrapText="1"/>
    </xf>
    <xf numFmtId="0" fontId="29" fillId="0" borderId="0" xfId="41" applyFont="1" applyAlignment="1">
      <alignment horizontal="left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5" fontId="30" fillId="0" borderId="0" xfId="0" applyNumberFormat="1" applyFont="1" applyAlignment="1">
      <alignment vertical="center" wrapText="1"/>
    </xf>
    <xf numFmtId="43" fontId="30" fillId="0" borderId="0" xfId="47" applyFont="1" applyBorder="1"/>
    <xf numFmtId="165" fontId="29" fillId="0" borderId="0" xfId="41" applyNumberFormat="1" applyFont="1" applyAlignment="1">
      <alignment horizontal="left" wrapText="1"/>
    </xf>
    <xf numFmtId="165" fontId="30" fillId="0" borderId="0" xfId="0" applyNumberFormat="1" applyFont="1" applyAlignment="1" applyProtection="1">
      <alignment vertical="center" wrapText="1"/>
      <protection locked="0"/>
    </xf>
    <xf numFmtId="165" fontId="0" fillId="0" borderId="0" xfId="0" applyNumberForma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V0516 Cam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8.9999999999999998E-4</c:v>
                  </c:pt>
                  <c:pt idx="4">
                    <c:v>1.2999999999999999E-3</c:v>
                  </c:pt>
                  <c:pt idx="5">
                    <c:v>5.5999999999999999E-3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8.9999999999999998E-4</c:v>
                  </c:pt>
                  <c:pt idx="4">
                    <c:v>1.2999999999999999E-3</c:v>
                  </c:pt>
                  <c:pt idx="5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</c:v>
                </c:pt>
                <c:pt idx="2">
                  <c:v>943</c:v>
                </c:pt>
                <c:pt idx="3">
                  <c:v>1239</c:v>
                </c:pt>
                <c:pt idx="4">
                  <c:v>1514</c:v>
                </c:pt>
                <c:pt idx="5">
                  <c:v>1641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B9-45D4-AB0B-57A1D42E30C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8.9999999999999998E-4</c:v>
                  </c:pt>
                  <c:pt idx="4">
                    <c:v>1.2999999999999999E-3</c:v>
                  </c:pt>
                  <c:pt idx="5">
                    <c:v>5.5999999999999999E-3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8.9999999999999998E-4</c:v>
                  </c:pt>
                  <c:pt idx="4">
                    <c:v>1.2999999999999999E-3</c:v>
                  </c:pt>
                  <c:pt idx="5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</c:v>
                </c:pt>
                <c:pt idx="2">
                  <c:v>943</c:v>
                </c:pt>
                <c:pt idx="3">
                  <c:v>1239</c:v>
                </c:pt>
                <c:pt idx="4">
                  <c:v>1514</c:v>
                </c:pt>
                <c:pt idx="5">
                  <c:v>1641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B9-45D4-AB0B-57A1D42E30C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8.9999999999999998E-4</c:v>
                  </c:pt>
                  <c:pt idx="4">
                    <c:v>1.2999999999999999E-3</c:v>
                  </c:pt>
                  <c:pt idx="5">
                    <c:v>5.5999999999999999E-3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8.9999999999999998E-4</c:v>
                  </c:pt>
                  <c:pt idx="4">
                    <c:v>1.2999999999999999E-3</c:v>
                  </c:pt>
                  <c:pt idx="5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</c:v>
                </c:pt>
                <c:pt idx="2">
                  <c:v>943</c:v>
                </c:pt>
                <c:pt idx="3">
                  <c:v>1239</c:v>
                </c:pt>
                <c:pt idx="4">
                  <c:v>1514</c:v>
                </c:pt>
                <c:pt idx="5">
                  <c:v>1641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B9-45D4-AB0B-57A1D42E30C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8.9999999999999998E-4</c:v>
                  </c:pt>
                  <c:pt idx="4">
                    <c:v>1.2999999999999999E-3</c:v>
                  </c:pt>
                  <c:pt idx="5">
                    <c:v>5.5999999999999999E-3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8.9999999999999998E-4</c:v>
                  </c:pt>
                  <c:pt idx="4">
                    <c:v>1.2999999999999999E-3</c:v>
                  </c:pt>
                  <c:pt idx="5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</c:v>
                </c:pt>
                <c:pt idx="2">
                  <c:v>943</c:v>
                </c:pt>
                <c:pt idx="3">
                  <c:v>1239</c:v>
                </c:pt>
                <c:pt idx="4">
                  <c:v>1514</c:v>
                </c:pt>
                <c:pt idx="5">
                  <c:v>1641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-3.7999999985913746E-3</c:v>
                </c:pt>
                <c:pt idx="2">
                  <c:v>-4.3999999979860149E-3</c:v>
                </c:pt>
                <c:pt idx="3">
                  <c:v>-7.100000002537854E-3</c:v>
                </c:pt>
                <c:pt idx="4">
                  <c:v>-1.2000000002444722E-2</c:v>
                </c:pt>
                <c:pt idx="5">
                  <c:v>-1.3399999843386468E-2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B9-45D4-AB0B-57A1D42E30C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8.9999999999999998E-4</c:v>
                  </c:pt>
                  <c:pt idx="4">
                    <c:v>1.2999999999999999E-3</c:v>
                  </c:pt>
                  <c:pt idx="5">
                    <c:v>5.5999999999999999E-3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8.9999999999999998E-4</c:v>
                  </c:pt>
                  <c:pt idx="4">
                    <c:v>1.2999999999999999E-3</c:v>
                  </c:pt>
                  <c:pt idx="5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</c:v>
                </c:pt>
                <c:pt idx="2">
                  <c:v>943</c:v>
                </c:pt>
                <c:pt idx="3">
                  <c:v>1239</c:v>
                </c:pt>
                <c:pt idx="4">
                  <c:v>1514</c:v>
                </c:pt>
                <c:pt idx="5">
                  <c:v>1641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B9-45D4-AB0B-57A1D42E30C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8.9999999999999998E-4</c:v>
                  </c:pt>
                  <c:pt idx="4">
                    <c:v>1.2999999999999999E-3</c:v>
                  </c:pt>
                  <c:pt idx="5">
                    <c:v>5.5999999999999999E-3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8.9999999999999998E-4</c:v>
                  </c:pt>
                  <c:pt idx="4">
                    <c:v>1.2999999999999999E-3</c:v>
                  </c:pt>
                  <c:pt idx="5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</c:v>
                </c:pt>
                <c:pt idx="2">
                  <c:v>943</c:v>
                </c:pt>
                <c:pt idx="3">
                  <c:v>1239</c:v>
                </c:pt>
                <c:pt idx="4">
                  <c:v>1514</c:v>
                </c:pt>
                <c:pt idx="5">
                  <c:v>1641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B9-45D4-AB0B-57A1D42E30C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8.9999999999999998E-4</c:v>
                  </c:pt>
                  <c:pt idx="4">
                    <c:v>1.2999999999999999E-3</c:v>
                  </c:pt>
                  <c:pt idx="5">
                    <c:v>5.5999999999999999E-3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8.9999999999999998E-4</c:v>
                  </c:pt>
                  <c:pt idx="4">
                    <c:v>1.2999999999999999E-3</c:v>
                  </c:pt>
                  <c:pt idx="5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</c:v>
                </c:pt>
                <c:pt idx="2">
                  <c:v>943</c:v>
                </c:pt>
                <c:pt idx="3">
                  <c:v>1239</c:v>
                </c:pt>
                <c:pt idx="4">
                  <c:v>1514</c:v>
                </c:pt>
                <c:pt idx="5">
                  <c:v>1641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B9-45D4-AB0B-57A1D42E30C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</c:v>
                </c:pt>
                <c:pt idx="2">
                  <c:v>943</c:v>
                </c:pt>
                <c:pt idx="3">
                  <c:v>1239</c:v>
                </c:pt>
                <c:pt idx="4">
                  <c:v>1514</c:v>
                </c:pt>
                <c:pt idx="5">
                  <c:v>1641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6.685887832807361E-3</c:v>
                </c:pt>
                <c:pt idx="1">
                  <c:v>-3.0613191190654553E-3</c:v>
                </c:pt>
                <c:pt idx="2">
                  <c:v>-4.689874736024403E-3</c:v>
                </c:pt>
                <c:pt idx="3">
                  <c:v>-8.2606337183936535E-3</c:v>
                </c:pt>
                <c:pt idx="4">
                  <c:v>-1.1578061827013734E-2</c:v>
                </c:pt>
                <c:pt idx="5">
                  <c:v>-1.3110110444449189E-2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B9-45D4-AB0B-57A1D42E3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22040"/>
        <c:axId val="1"/>
      </c:scatterChart>
      <c:valAx>
        <c:axId val="718122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22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6165413533834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8C33228-A679-736A-CCAD-C774F180F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44</v>
      </c>
    </row>
    <row r="2" spans="1:6" x14ac:dyDescent="0.2">
      <c r="A2" t="s">
        <v>28</v>
      </c>
      <c r="B2" t="s">
        <v>42</v>
      </c>
      <c r="C2" s="3"/>
      <c r="D2" s="3" t="s">
        <v>39</v>
      </c>
    </row>
    <row r="3" spans="1:6" ht="13.5" thickBot="1" x14ac:dyDescent="0.25"/>
    <row r="4" spans="1:6" ht="14.25" thickTop="1" thickBot="1" x14ac:dyDescent="0.25">
      <c r="A4" s="5" t="s">
        <v>5</v>
      </c>
      <c r="C4" s="8" t="s">
        <v>41</v>
      </c>
      <c r="D4" s="9" t="s">
        <v>41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5" t="s">
        <v>6</v>
      </c>
    </row>
    <row r="7" spans="1:6" x14ac:dyDescent="0.2">
      <c r="A7" t="s">
        <v>7</v>
      </c>
      <c r="C7">
        <v>51370.69</v>
      </c>
      <c r="D7" s="28" t="s">
        <v>40</v>
      </c>
    </row>
    <row r="8" spans="1:6" x14ac:dyDescent="0.2">
      <c r="A8" t="s">
        <v>8</v>
      </c>
      <c r="C8">
        <v>5.2218</v>
      </c>
      <c r="D8" s="28" t="s">
        <v>40</v>
      </c>
    </row>
    <row r="9" spans="1:6" x14ac:dyDescent="0.2">
      <c r="A9" s="26" t="s">
        <v>38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6" x14ac:dyDescent="0.2">
      <c r="A11" s="12" t="s">
        <v>20</v>
      </c>
      <c r="B11" s="12"/>
      <c r="C11" s="23">
        <f ca="1">INTERCEPT(INDIRECT($D$9):G992,INDIRECT($C$9):F992)</f>
        <v>6.685887832807361E-3</v>
      </c>
      <c r="D11" s="3"/>
      <c r="E11" s="12"/>
    </row>
    <row r="12" spans="1:6" x14ac:dyDescent="0.2">
      <c r="A12" s="12" t="s">
        <v>21</v>
      </c>
      <c r="B12" s="12"/>
      <c r="C12" s="23">
        <f ca="1">SLOPE(INDIRECT($D$9):G992,INDIRECT($C$9):F992)</f>
        <v>-1.2063374940436654E-5</v>
      </c>
      <c r="D12" s="3"/>
      <c r="E12" s="12"/>
    </row>
    <row r="13" spans="1:6" x14ac:dyDescent="0.2">
      <c r="A13" s="12" t="s">
        <v>23</v>
      </c>
      <c r="B13" s="12"/>
      <c r="C13" s="3" t="s">
        <v>18</v>
      </c>
    </row>
    <row r="14" spans="1:6" x14ac:dyDescent="0.2">
      <c r="A14" s="12"/>
      <c r="B14" s="12"/>
      <c r="C14" s="12"/>
    </row>
    <row r="15" spans="1:6" x14ac:dyDescent="0.2">
      <c r="A15" s="14" t="s">
        <v>22</v>
      </c>
      <c r="B15" s="12"/>
      <c r="C15" s="15">
        <f ca="1">(C7+C11)+(C8+C12)*INT(MAX(F21:F3533))</f>
        <v>59939.65068988956</v>
      </c>
      <c r="E15" s="16" t="s">
        <v>46</v>
      </c>
      <c r="F15" s="13">
        <v>1</v>
      </c>
    </row>
    <row r="16" spans="1:6" x14ac:dyDescent="0.2">
      <c r="A16" s="18" t="s">
        <v>9</v>
      </c>
      <c r="B16" s="12"/>
      <c r="C16" s="19">
        <f ca="1">+C8+C12</f>
        <v>5.2217879366250592</v>
      </c>
      <c r="E16" s="16" t="s">
        <v>35</v>
      </c>
      <c r="F16" s="17">
        <f ca="1">NOW()+15018.5+$C$5/24</f>
        <v>60170.583658564814</v>
      </c>
    </row>
    <row r="17" spans="1:18" ht="13.5" thickBot="1" x14ac:dyDescent="0.25">
      <c r="A17" s="16" t="s">
        <v>32</v>
      </c>
      <c r="B17" s="12"/>
      <c r="C17" s="12">
        <f>COUNT(C21:C2191)</f>
        <v>6</v>
      </c>
      <c r="E17" s="16" t="s">
        <v>47</v>
      </c>
      <c r="F17" s="17">
        <f ca="1">ROUND(2*(F16-$C$7)/$C$8,0)/2+F15</f>
        <v>1686</v>
      </c>
    </row>
    <row r="18" spans="1:18" ht="14.25" thickTop="1" thickBot="1" x14ac:dyDescent="0.25">
      <c r="A18" s="18" t="s">
        <v>10</v>
      </c>
      <c r="B18" s="12"/>
      <c r="C18" s="21">
        <f ca="1">+C15</f>
        <v>59939.65068988956</v>
      </c>
      <c r="D18" s="22">
        <f ca="1">+C16</f>
        <v>5.2217879366250592</v>
      </c>
      <c r="E18" s="16" t="s">
        <v>36</v>
      </c>
      <c r="F18" s="25">
        <f ca="1">ROUND(2*(F16-$C$15)/$C$16,0)/2+F15</f>
        <v>45</v>
      </c>
    </row>
    <row r="19" spans="1:18" ht="13.5" thickTop="1" x14ac:dyDescent="0.2">
      <c r="E19" s="16" t="s">
        <v>37</v>
      </c>
      <c r="F19" s="20">
        <f ca="1">+$C$15+$C$16*F18-15018.5-$C$5/24</f>
        <v>45156.526980371025</v>
      </c>
    </row>
    <row r="20" spans="1:18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48</v>
      </c>
      <c r="J20" s="7" t="s">
        <v>1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</row>
    <row r="21" spans="1:18" x14ac:dyDescent="0.2">
      <c r="A21" s="28" t="s">
        <v>40</v>
      </c>
      <c r="C21" s="10">
        <v>51370.69</v>
      </c>
      <c r="D21" s="10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6.685887832807361E-3</v>
      </c>
      <c r="Q21" s="2">
        <f>+C21-15018.5</f>
        <v>36352.19</v>
      </c>
    </row>
    <row r="22" spans="1:18" x14ac:dyDescent="0.2">
      <c r="A22" s="5" t="s">
        <v>43</v>
      </c>
      <c r="C22" s="10">
        <v>55589.900600000001</v>
      </c>
      <c r="D22" s="10">
        <v>2.9999999999999997E-4</v>
      </c>
      <c r="E22">
        <f>+(C22-C$7)/C$8</f>
        <v>807.99927228158845</v>
      </c>
      <c r="F22">
        <f>ROUND(2*E22,0)/2</f>
        <v>808</v>
      </c>
      <c r="G22">
        <f>+C22-(C$7+F22*C$8)</f>
        <v>-3.7999999985913746E-3</v>
      </c>
      <c r="K22">
        <f>+G22</f>
        <v>-3.7999999985913746E-3</v>
      </c>
      <c r="O22">
        <f ca="1">+C$11+C$12*$F22</f>
        <v>-3.0613191190654553E-3</v>
      </c>
      <c r="Q22" s="2">
        <f>+C22-15018.5</f>
        <v>40571.400600000001</v>
      </c>
      <c r="R22" t="str">
        <f>IF(ABS(C22-C21)&lt;0.00001,1,"")</f>
        <v/>
      </c>
    </row>
    <row r="23" spans="1:18" x14ac:dyDescent="0.2">
      <c r="A23" s="5" t="s">
        <v>45</v>
      </c>
      <c r="C23" s="10">
        <v>56294.843000000001</v>
      </c>
      <c r="D23" s="10">
        <v>2E-3</v>
      </c>
      <c r="E23">
        <f>+(C23-C$7)/C$8</f>
        <v>942.99915737868139</v>
      </c>
      <c r="F23">
        <f>ROUND(2*E23,0)/2</f>
        <v>943</v>
      </c>
      <c r="G23">
        <f>+C23-(C$7+F23*C$8)</f>
        <v>-4.3999999979860149E-3</v>
      </c>
      <c r="K23">
        <f>+G23</f>
        <v>-4.3999999979860149E-3</v>
      </c>
      <c r="O23">
        <f ca="1">+C$11+C$12*$F23</f>
        <v>-4.689874736024403E-3</v>
      </c>
      <c r="Q23" s="2">
        <f>+C23-15018.5</f>
        <v>41276.343000000001</v>
      </c>
    </row>
    <row r="24" spans="1:18" x14ac:dyDescent="0.2">
      <c r="A24" s="29" t="s">
        <v>0</v>
      </c>
      <c r="B24" s="30" t="s">
        <v>2</v>
      </c>
      <c r="C24" s="36">
        <v>57840.4931</v>
      </c>
      <c r="D24" s="31">
        <v>8.9999999999999998E-4</v>
      </c>
      <c r="E24">
        <f>+(C24-C$7)/C$8</f>
        <v>1238.9986403155995</v>
      </c>
      <c r="F24">
        <f>ROUND(2*E24,0)/2</f>
        <v>1239</v>
      </c>
      <c r="G24">
        <f>+C24-(C$7+F24*C$8)</f>
        <v>-7.100000002537854E-3</v>
      </c>
      <c r="K24">
        <f>+G24</f>
        <v>-7.100000002537854E-3</v>
      </c>
      <c r="O24">
        <f ca="1">+C$11+C$12*$F24</f>
        <v>-8.2606337183936535E-3</v>
      </c>
      <c r="Q24" s="2">
        <f>+C24-15018.5</f>
        <v>42821.9931</v>
      </c>
    </row>
    <row r="25" spans="1:18" x14ac:dyDescent="0.2">
      <c r="A25" s="32" t="s">
        <v>49</v>
      </c>
      <c r="B25" s="33" t="s">
        <v>2</v>
      </c>
      <c r="C25" s="34">
        <v>59276.483200000002</v>
      </c>
      <c r="D25" s="32">
        <v>1.2999999999999999E-3</v>
      </c>
      <c r="E25">
        <f>+(C25-C$7)/C$8</f>
        <v>1513.9977019418591</v>
      </c>
      <c r="F25">
        <f>ROUND(2*E25,0)/2</f>
        <v>1514</v>
      </c>
      <c r="G25">
        <f>+C25-(C$7+F25*C$8)</f>
        <v>-1.2000000002444722E-2</v>
      </c>
      <c r="K25">
        <f>+G25</f>
        <v>-1.2000000002444722E-2</v>
      </c>
      <c r="O25">
        <f ca="1">+C$11+C$12*$F25</f>
        <v>-1.1578061827013734E-2</v>
      </c>
      <c r="Q25" s="2">
        <f>+C25-15018.5</f>
        <v>44257.983200000002</v>
      </c>
    </row>
    <row r="26" spans="1:18" x14ac:dyDescent="0.2">
      <c r="A26" s="35" t="s">
        <v>50</v>
      </c>
      <c r="B26" s="35" t="s">
        <v>2</v>
      </c>
      <c r="C26" s="37">
        <v>59939.650400000159</v>
      </c>
      <c r="D26" s="32">
        <v>5.5999999999999999E-3</v>
      </c>
      <c r="E26">
        <f>+(C26-C$7)/C$8</f>
        <v>1640.997433835106</v>
      </c>
      <c r="F26">
        <f>ROUND(2*E26,0)/2</f>
        <v>1641</v>
      </c>
      <c r="G26">
        <f>+C26-(C$7+F26*C$8)</f>
        <v>-1.3399999843386468E-2</v>
      </c>
      <c r="K26">
        <f>+G26</f>
        <v>-1.3399999843386468E-2</v>
      </c>
      <c r="O26">
        <f ca="1">+C$11+C$12*$F26</f>
        <v>-1.3110110444449189E-2</v>
      </c>
      <c r="Q26" s="2">
        <f>+C26-15018.5</f>
        <v>44921.150400000159</v>
      </c>
    </row>
    <row r="27" spans="1:18" x14ac:dyDescent="0.2">
      <c r="C27" s="38"/>
      <c r="D27" s="10"/>
      <c r="Q27" s="2"/>
    </row>
    <row r="28" spans="1:18" x14ac:dyDescent="0.2">
      <c r="C28" s="38"/>
      <c r="D28" s="10"/>
      <c r="Q28" s="2"/>
    </row>
    <row r="29" spans="1:18" x14ac:dyDescent="0.2">
      <c r="C29" s="38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hyperlinks>
    <hyperlink ref="H64612" r:id="rId1" display="http://vsolj.cetus-net.org/bulletin.html" xr:uid="{00000000-0004-0000-0000-000000000000}"/>
    <hyperlink ref="H64605" r:id="rId2" display="https://www.aavso.org/ejaavso" xr:uid="{00000000-0004-0000-0000-000001000000}"/>
    <hyperlink ref="AP1463" r:id="rId3" display="http://cdsbib.u-strasbg.fr/cgi-bin/cdsbib?1990RMxAA..21..381G" xr:uid="{00000000-0004-0000-0000-000002000000}"/>
    <hyperlink ref="AP1460" r:id="rId4" display="http://cdsbib.u-strasbg.fr/cgi-bin/cdsbib?1990RMxAA..21..381G" xr:uid="{00000000-0004-0000-0000-000003000000}"/>
    <hyperlink ref="AP1462" r:id="rId5" display="http://cdsbib.u-strasbg.fr/cgi-bin/cdsbib?1990RMxAA..21..381G" xr:uid="{00000000-0004-0000-0000-000004000000}"/>
    <hyperlink ref="AP1438" r:id="rId6" display="http://cdsbib.u-strasbg.fr/cgi-bin/cdsbib?1990RMxAA..21..381G" xr:uid="{00000000-0004-0000-0000-000005000000}"/>
    <hyperlink ref="I64612" r:id="rId7" display="http://vsolj.cetus-net.org/bulletin.html" xr:uid="{00000000-0004-0000-0000-000006000000}"/>
    <hyperlink ref="AQ1599" r:id="rId8" display="http://cdsbib.u-strasbg.fr/cgi-bin/cdsbib?1990RMxAA..21..381G" xr:uid="{00000000-0004-0000-0000-000007000000}"/>
    <hyperlink ref="AQ3243" r:id="rId9" display="http://cdsbib.u-strasbg.fr/cgi-bin/cdsbib?1990RMxAA..21..381G" xr:uid="{00000000-0004-0000-0000-000008000000}"/>
    <hyperlink ref="AQ1600" r:id="rId10" display="http://cdsbib.u-strasbg.fr/cgi-bin/cdsbib?1990RMxAA..21..381G" xr:uid="{00000000-0004-0000-0000-000009000000}"/>
    <hyperlink ref="H64609" r:id="rId11" display="https://www.aavso.org/ejaavso" xr:uid="{00000000-0004-0000-0000-00000A000000}"/>
    <hyperlink ref="H2450" r:id="rId12" display="http://vsolj.cetus-net.org/bulletin.html" xr:uid="{00000000-0004-0000-0000-00000B000000}"/>
    <hyperlink ref="AP5688" r:id="rId13" display="http://cdsbib.u-strasbg.fr/cgi-bin/cdsbib?1990RMxAA..21..381G" xr:uid="{00000000-0004-0000-0000-00000C000000}"/>
    <hyperlink ref="AP5691" r:id="rId14" display="http://cdsbib.u-strasbg.fr/cgi-bin/cdsbib?1990RMxAA..21..381G" xr:uid="{00000000-0004-0000-0000-00000D000000}"/>
    <hyperlink ref="AP5689" r:id="rId15" display="http://cdsbib.u-strasbg.fr/cgi-bin/cdsbib?1990RMxAA..21..381G" xr:uid="{00000000-0004-0000-0000-00000E000000}"/>
    <hyperlink ref="AP5667" r:id="rId16" display="http://cdsbib.u-strasbg.fr/cgi-bin/cdsbib?1990RMxAA..21..381G" xr:uid="{00000000-0004-0000-0000-00000F000000}"/>
    <hyperlink ref="I2450" r:id="rId17" display="http://vsolj.cetus-net.org/bulletin.html" xr:uid="{00000000-0004-0000-0000-000010000000}"/>
    <hyperlink ref="AQ5801" r:id="rId18" display="http://cdsbib.u-strasbg.fr/cgi-bin/cdsbib?1990RMxAA..21..381G" xr:uid="{00000000-0004-0000-0000-000011000000}"/>
    <hyperlink ref="AQ353" r:id="rId19" display="http://cdsbib.u-strasbg.fr/cgi-bin/cdsbib?1990RMxAA..21..381G" xr:uid="{00000000-0004-0000-0000-000012000000}"/>
    <hyperlink ref="AQ580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2023-08-14T02:00:28Z</dcterms:modified>
</cp:coreProperties>
</file>